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mahacoval\Desktop\Nová složka\2026\Pyramidy SN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22" i="1" l="1"/>
  <c r="G9" i="1"/>
  <c r="H9" i="1" s="1"/>
  <c r="G10" i="1"/>
  <c r="G11" i="1"/>
  <c r="G6" i="1" l="1"/>
  <c r="H6" i="1" s="1"/>
  <c r="G7" i="1"/>
  <c r="H7" i="1" s="1"/>
  <c r="G12" i="1" l="1"/>
  <c r="H12" i="1" s="1"/>
  <c r="G13" i="1"/>
  <c r="H13" i="1" s="1"/>
  <c r="G31" i="1" l="1"/>
  <c r="G30" i="1"/>
  <c r="G26" i="1"/>
  <c r="H31" i="1" l="1"/>
  <c r="H14" i="1"/>
  <c r="H26" i="1" l="1"/>
  <c r="G25" i="1"/>
  <c r="H25" i="1" s="1"/>
  <c r="H22" i="1" l="1"/>
  <c r="H10" i="1" l="1"/>
  <c r="G18" i="1" l="1"/>
  <c r="H18" i="1" s="1"/>
  <c r="G17" i="1"/>
  <c r="H17" i="1" s="1"/>
  <c r="G16" i="1"/>
  <c r="H16" i="1" s="1"/>
  <c r="G24" i="1"/>
  <c r="H11" i="1"/>
  <c r="G8" i="1"/>
  <c r="H8" i="1" s="1"/>
  <c r="H15" i="1"/>
  <c r="H30" i="1"/>
  <c r="G29" i="1"/>
  <c r="H29" i="1" s="1"/>
  <c r="G28" i="1"/>
  <c r="H28" i="1" s="1"/>
  <c r="G27" i="1"/>
  <c r="H27" i="1" s="1"/>
  <c r="G23" i="1"/>
  <c r="G21" i="1"/>
  <c r="H21" i="1" s="1"/>
  <c r="G20" i="1"/>
  <c r="H20" i="1" s="1"/>
  <c r="G19" i="1"/>
  <c r="H19" i="1" s="1"/>
  <c r="G5" i="1"/>
  <c r="H5" i="1" s="1"/>
  <c r="G4" i="1"/>
  <c r="H4" i="1" l="1"/>
  <c r="G32" i="1"/>
  <c r="H23" i="1"/>
  <c r="H24" i="1"/>
  <c r="H3" i="1"/>
  <c r="H32" i="1" l="1"/>
</calcChain>
</file>

<file path=xl/sharedStrings.xml><?xml version="1.0" encoding="utf-8"?>
<sst xmlns="http://schemas.openxmlformats.org/spreadsheetml/2006/main" count="99" uniqueCount="83">
  <si>
    <t>výsadba rostlin</t>
  </si>
  <si>
    <t>Cena celkem bez DPH</t>
  </si>
  <si>
    <t>doprava</t>
  </si>
  <si>
    <t>CELKEM</t>
  </si>
  <si>
    <t>Poznámka</t>
  </si>
  <si>
    <t>MJ</t>
  </si>
  <si>
    <t>ks</t>
  </si>
  <si>
    <t>demontáž konstrukcí květinových pyramid</t>
  </si>
  <si>
    <t>demontáž závěsných květináču z veřejného osvětlení</t>
  </si>
  <si>
    <t>Cena celkem vč. DPH</t>
  </si>
  <si>
    <t xml:space="preserve">instalace konstrukcí květinových pyramid </t>
  </si>
  <si>
    <t>odstraňování odkvetlých a odumřelých částí rostlin</t>
  </si>
  <si>
    <t>voda</t>
  </si>
  <si>
    <t>10% rostlinného materiálu</t>
  </si>
  <si>
    <t>hnojení roztokem</t>
  </si>
  <si>
    <t>1 x týdně</t>
  </si>
  <si>
    <t>sklad Generála Šišky 2375/6</t>
  </si>
  <si>
    <t>Cena za MJ</t>
  </si>
  <si>
    <t>LETNIČKOVÉ VÝSADBY NA SOFIJSKÉM NÁMĚSTÍ, Praha 12, r. 2025, parc.č.  4400/456, 4400/112, 4400/454</t>
  </si>
  <si>
    <t>odvoz ze skladu MČ Praha 12, Generála Šišky 2375/6, Praha 143 00</t>
  </si>
  <si>
    <t>provedení zálivky pyramid během vegetačního období (květen - řijen)</t>
  </si>
  <si>
    <t>rostlinný materiál (v případě nutné náhrady - úhyn, odcizení) 10 %</t>
  </si>
  <si>
    <t xml:space="preserve">0,038m3/půlmísa = 0,38 m3 </t>
  </si>
  <si>
    <t>dosadba - náhrada</t>
  </si>
  <si>
    <t xml:space="preserve">doprava </t>
  </si>
  <si>
    <t>instalace předpěstovaných závěsných květináčů na stožáry veřejného osvětlení</t>
  </si>
  <si>
    <t>Etapa II.</t>
  </si>
  <si>
    <t xml:space="preserve">Etapa III. </t>
  </si>
  <si>
    <t>m³</t>
  </si>
  <si>
    <t>*</t>
  </si>
  <si>
    <t>**</t>
  </si>
  <si>
    <r>
      <rPr>
        <u/>
        <sz val="10"/>
        <color theme="1"/>
        <rFont val="Calibri"/>
        <family val="2"/>
        <charset val="238"/>
        <scheme val="minor"/>
      </rPr>
      <t>substrát</t>
    </r>
    <r>
      <rPr>
        <sz val="10"/>
        <color theme="1"/>
        <rFont val="Calibri"/>
        <family val="2"/>
        <charset val="238"/>
        <scheme val="minor"/>
      </rPr>
      <t xml:space="preserve"> - hrubozrnný substrát s doplňkovými komponenty - keramzit, hydrogel, hnojivo</t>
    </r>
  </si>
  <si>
    <t>REALIZACE VÝSADBY A INSTALACE NA SOFIJSKÉ NÁMĚSTÍ, PRAHA 12</t>
  </si>
  <si>
    <t>1. dílčí plnění</t>
  </si>
  <si>
    <r>
      <rPr>
        <b/>
        <sz val="11"/>
        <color theme="1"/>
        <rFont val="Calibri"/>
        <family val="2"/>
        <charset val="238"/>
        <scheme val="minor"/>
      </rPr>
      <t xml:space="preserve">Etapa I.     </t>
    </r>
    <r>
      <rPr>
        <b/>
        <sz val="10"/>
        <color theme="1"/>
        <rFont val="Calibri"/>
        <family val="2"/>
        <charset val="238"/>
        <scheme val="minor"/>
      </rPr>
      <t xml:space="preserve">            </t>
    </r>
  </si>
  <si>
    <t>2. - 6. dílčí plnění - fakturace v každém následném měsíci</t>
  </si>
  <si>
    <t>7. dílčí plnění</t>
  </si>
  <si>
    <t>LIKVIDACE A USKLADNĚNÍ</t>
  </si>
  <si>
    <t>uskladnění konstrukcí včetně závlahového systému a závěsných sestav květináčů</t>
  </si>
  <si>
    <t>provedení zálivky květináčů na sloupech veřejného osvětlení během vegetačního období (květen - řijen)</t>
  </si>
  <si>
    <t>doprava předpěstovaných konstrukcí pyramid a závěsných sestav květináčů na Sofijské náměstí</t>
  </si>
  <si>
    <t>SORTIMENT</t>
  </si>
  <si>
    <t>PYRAMIDY</t>
  </si>
  <si>
    <t>KVĚTINÁČE</t>
  </si>
  <si>
    <r>
      <t>povijnice batátová (</t>
    </r>
    <r>
      <rPr>
        <i/>
        <sz val="10"/>
        <color theme="1"/>
        <rFont val="Calibri"/>
        <family val="2"/>
        <charset val="238"/>
        <scheme val="minor"/>
      </rPr>
      <t>Ipomoea batatas Margarita)</t>
    </r>
  </si>
  <si>
    <r>
      <t>smil italský a na vrchol pyramid (</t>
    </r>
    <r>
      <rPr>
        <i/>
        <sz val="10"/>
        <color theme="1"/>
        <rFont val="Calibri"/>
        <family val="2"/>
        <charset val="238"/>
        <scheme val="minor"/>
      </rPr>
      <t>Helichrysum italicum</t>
    </r>
    <r>
      <rPr>
        <sz val="10"/>
        <color theme="1"/>
        <rFont val="Calibri"/>
        <family val="2"/>
        <charset val="238"/>
        <scheme val="minor"/>
      </rPr>
      <t>)</t>
    </r>
  </si>
  <si>
    <t>surfinie bílé a fialové barvy</t>
  </si>
  <si>
    <r>
      <t xml:space="preserve">NÁSLEDNÁ ÚDRŽBA </t>
    </r>
    <r>
      <rPr>
        <sz val="11"/>
        <color theme="1"/>
        <rFont val="Calibri"/>
        <family val="2"/>
        <charset val="238"/>
        <scheme val="minor"/>
      </rPr>
      <t>**</t>
    </r>
    <r>
      <rPr>
        <sz val="9"/>
        <color theme="1"/>
        <rFont val="Calibri"/>
        <family val="2"/>
        <charset val="238"/>
        <scheme val="minor"/>
      </rPr>
      <t>DLE HARMONOGRAMU PRÁCE</t>
    </r>
  </si>
  <si>
    <r>
      <t xml:space="preserve">výsadbový substrát </t>
    </r>
    <r>
      <rPr>
        <b/>
        <sz val="11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- květináče</t>
    </r>
  </si>
  <si>
    <t>převislé muškáty růžové barvy</t>
  </si>
  <si>
    <t>procentuální zastoupení druhu</t>
  </si>
  <si>
    <r>
      <rPr>
        <i/>
        <sz val="11"/>
        <rFont val="Calibri"/>
        <family val="2"/>
        <charset val="238"/>
        <scheme val="minor"/>
      </rPr>
      <t>Plectranthus coleoides -</t>
    </r>
    <r>
      <rPr>
        <sz val="11"/>
        <rFont val="Calibri"/>
        <family val="2"/>
        <charset val="238"/>
        <scheme val="minor"/>
      </rPr>
      <t>panašovaný kultivar</t>
    </r>
  </si>
  <si>
    <t>do výšky 250 - 300 cm, průměr stožáru 114 cm, stožáry číslo: 434689, 434690, 434691, 434692,434693</t>
  </si>
  <si>
    <t>přesné umístění určeno na  místě s pracovníkem OŽP</t>
  </si>
  <si>
    <t>mulčovací kůra</t>
  </si>
  <si>
    <t>zamulčování vrchní části pyramid</t>
  </si>
  <si>
    <t>1 x 2 týdny (červen - říjen)</t>
  </si>
  <si>
    <t>l</t>
  </si>
  <si>
    <t>20 l/pyramida</t>
  </si>
  <si>
    <t>rostlinný materiál; 1068 ks pyramidy, 60 ks květináče</t>
  </si>
  <si>
    <t xml:space="preserve">1,6 m3/ pyramida = 9,6 m3 </t>
  </si>
  <si>
    <t>178 ks/pyramida, 12ks/květináč</t>
  </si>
  <si>
    <t>m</t>
  </si>
  <si>
    <t>hnojivo kapalné</t>
  </si>
  <si>
    <t>2 x týdně, celkem 26 týdnů (4.5. - 31.10.2025)</t>
  </si>
  <si>
    <t>instalace zavlažovacích knotů do závěsných květináčů</t>
  </si>
  <si>
    <t>4 x 40 cm délky knotu/půlmísa</t>
  </si>
  <si>
    <t>odvoz - 6 konstrukcí pyramid se závlahovým systémem a 5 závěsných sestav květináčů za zavlažovacími knoty na místo realizace výsadby</t>
  </si>
  <si>
    <t>1600 l/zálivka, 83 200 litrů celkem (zálivka dvakrát týdně); 250 l/1 pyramida, 10 l(půlmísa květináče)</t>
  </si>
  <si>
    <t>př. Kristalon muškát 500 l, 1,5 m3 vody/3 bal hnojiva</t>
  </si>
  <si>
    <t>bal</t>
  </si>
  <si>
    <t>52 (2x týdně)</t>
  </si>
  <si>
    <r>
      <rPr>
        <u/>
        <sz val="10"/>
        <color theme="1"/>
        <rFont val="Calibri"/>
        <family val="2"/>
        <charset val="238"/>
        <scheme val="minor"/>
      </rPr>
      <t>harmonogram následné údržby</t>
    </r>
    <r>
      <rPr>
        <sz val="10"/>
        <color theme="1"/>
        <rFont val="Calibri"/>
        <family val="2"/>
        <charset val="238"/>
        <scheme val="minor"/>
      </rPr>
      <t xml:space="preserve"> - pravidelná zálivka 2 x v každém týdnu od 4.5. do 31.10.2026 (19. - 44. kalendářní týden roku 2026); ve dnech s deštovými přeháňkami trvajícími 3 a více dnů může být zálivka ze strany objdenatele zrušena. Dílčí fakturace bude provedena do 15. dne v každém následujícím měsíci. </t>
    </r>
  </si>
  <si>
    <t>provedení zálivky (po dobu předpěstování - 5 týdnů)</t>
  </si>
  <si>
    <t>voda pro zálivku po dobu 5 týdnů předpěstování</t>
  </si>
  <si>
    <t xml:space="preserve">200 l/1 pyramida, 10 l/půlmísa květináče, </t>
  </si>
  <si>
    <t xml:space="preserve">instalace závlahového systému pyramid </t>
  </si>
  <si>
    <r>
      <t xml:space="preserve">výsadbový substrát </t>
    </r>
    <r>
      <rPr>
        <b/>
        <sz val="11"/>
        <rFont val="Calibri"/>
        <family val="2"/>
        <charset val="238"/>
        <scheme val="minor"/>
      </rPr>
      <t>*</t>
    </r>
    <r>
      <rPr>
        <sz val="10"/>
        <rFont val="Calibri"/>
        <family val="2"/>
        <charset val="238"/>
        <scheme val="minor"/>
      </rPr>
      <t xml:space="preserve"> - pyramidy</t>
    </r>
  </si>
  <si>
    <t>odvoz a likvidace bioodpadu, úklid plochy</t>
  </si>
  <si>
    <t>předpěstování osazeného mobiliáře po dobu nejméně 5 týdnů</t>
  </si>
  <si>
    <t>sortiment viz níže -  Ø kontejneru 9 cm</t>
  </si>
  <si>
    <t>množství</t>
  </si>
  <si>
    <r>
      <rPr>
        <b/>
        <sz val="12"/>
        <color theme="1"/>
        <rFont val="Calibri"/>
        <family val="2"/>
        <charset val="238"/>
        <scheme val="minor"/>
      </rPr>
      <t>Příloha č. 3 výzvy, č. 1 smlouvy</t>
    </r>
    <r>
      <rPr>
        <sz val="12"/>
        <color theme="1"/>
        <rFont val="Calibri"/>
        <family val="2"/>
        <charset val="238"/>
        <scheme val="minor"/>
      </rPr>
      <t>_Položkový rozpočet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</si>
</sst>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2EE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Font="1"/>
    <xf numFmtId="0" fontId="6" fillId="0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/>
    <xf numFmtId="0" fontId="10" fillId="0" borderId="2" xfId="0" applyFont="1" applyBorder="1"/>
    <xf numFmtId="0" fontId="5" fillId="0" borderId="2" xfId="0" applyFont="1" applyBorder="1"/>
    <xf numFmtId="0" fontId="7" fillId="0" borderId="0" xfId="0" applyFont="1" applyAlignment="1">
      <alignment vertical="top" wrapText="1"/>
    </xf>
    <xf numFmtId="0" fontId="8" fillId="2" borderId="2" xfId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top"/>
    </xf>
    <xf numFmtId="164" fontId="8" fillId="2" borderId="1" xfId="1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7" fillId="2" borderId="2" xfId="0" applyFont="1" applyFill="1" applyBorder="1" applyAlignment="1"/>
    <xf numFmtId="0" fontId="8" fillId="2" borderId="2" xfId="1" applyFont="1" applyFill="1" applyBorder="1" applyAlignment="1">
      <alignment horizontal="center" vertical="top"/>
    </xf>
    <xf numFmtId="164" fontId="8" fillId="2" borderId="2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/>
    </xf>
    <xf numFmtId="0" fontId="8" fillId="2" borderId="1" xfId="0" applyFont="1" applyFill="1" applyBorder="1" applyAlignment="1"/>
    <xf numFmtId="0" fontId="7" fillId="0" borderId="1" xfId="0" applyFont="1" applyBorder="1" applyAlignment="1">
      <alignment wrapText="1"/>
    </xf>
    <xf numFmtId="0" fontId="10" fillId="0" borderId="19" xfId="0" applyFont="1" applyBorder="1" applyAlignment="1">
      <alignment vertical="top" wrapText="1"/>
    </xf>
    <xf numFmtId="164" fontId="8" fillId="2" borderId="4" xfId="1" applyNumberFormat="1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7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top" wrapText="1"/>
    </xf>
    <xf numFmtId="0" fontId="6" fillId="6" borderId="1" xfId="0" applyFont="1" applyFill="1" applyBorder="1"/>
    <xf numFmtId="9" fontId="0" fillId="0" borderId="0" xfId="0" applyNumberFormat="1" applyFont="1" applyAlignment="1">
      <alignment horizontal="right"/>
    </xf>
    <xf numFmtId="9" fontId="0" fillId="0" borderId="0" xfId="0" applyNumberFormat="1" applyFont="1"/>
    <xf numFmtId="0" fontId="10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164" fontId="9" fillId="7" borderId="13" xfId="1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9" fillId="0" borderId="0" xfId="0" applyFont="1"/>
    <xf numFmtId="0" fontId="8" fillId="0" borderId="12" xfId="0" applyFont="1" applyBorder="1" applyAlignment="1">
      <alignment vertical="top"/>
    </xf>
    <xf numFmtId="0" fontId="9" fillId="7" borderId="1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/>
    <xf numFmtId="0" fontId="8" fillId="8" borderId="1" xfId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center" wrapText="1"/>
    </xf>
    <xf numFmtId="164" fontId="7" fillId="8" borderId="1" xfId="0" applyNumberFormat="1" applyFont="1" applyFill="1" applyBorder="1" applyAlignment="1">
      <alignment horizontal="center"/>
    </xf>
    <xf numFmtId="0" fontId="8" fillId="8" borderId="1" xfId="1" applyFont="1" applyFill="1" applyBorder="1" applyAlignment="1">
      <alignment horizontal="center" vertical="top"/>
    </xf>
    <xf numFmtId="164" fontId="8" fillId="8" borderId="1" xfId="1" applyNumberFormat="1" applyFont="1" applyFill="1" applyBorder="1" applyAlignment="1">
      <alignment horizontal="center" vertical="top" wrapText="1"/>
    </xf>
    <xf numFmtId="0" fontId="8" fillId="8" borderId="1" xfId="0" applyFont="1" applyFill="1" applyBorder="1" applyAlignment="1"/>
    <xf numFmtId="164" fontId="8" fillId="8" borderId="1" xfId="0" applyNumberFormat="1" applyFont="1" applyFill="1" applyBorder="1" applyAlignment="1">
      <alignment horizontal="center"/>
    </xf>
    <xf numFmtId="0" fontId="21" fillId="8" borderId="1" xfId="0" applyFont="1" applyFill="1" applyBorder="1"/>
    <xf numFmtId="0" fontId="7" fillId="8" borderId="1" xfId="0" applyFont="1" applyFill="1" applyBorder="1" applyAlignment="1">
      <alignment horizontal="left" vertical="top" wrapText="1"/>
    </xf>
    <xf numFmtId="0" fontId="7" fillId="8" borderId="1" xfId="1" applyFont="1" applyFill="1" applyBorder="1" applyAlignment="1">
      <alignment horizontal="center" vertical="top"/>
    </xf>
    <xf numFmtId="164" fontId="7" fillId="8" borderId="1" xfId="1" applyNumberFormat="1" applyFont="1" applyFill="1" applyBorder="1" applyAlignment="1">
      <alignment horizontal="center" vertical="top" wrapText="1"/>
    </xf>
    <xf numFmtId="164" fontId="7" fillId="8" borderId="1" xfId="0" applyNumberFormat="1" applyFont="1" applyFill="1" applyBorder="1" applyAlignment="1">
      <alignment horizontal="center" vertical="top"/>
    </xf>
    <xf numFmtId="0" fontId="21" fillId="8" borderId="1" xfId="0" applyFont="1" applyFill="1" applyBorder="1" applyAlignment="1">
      <alignment horizontal="left"/>
    </xf>
    <xf numFmtId="0" fontId="8" fillId="8" borderId="2" xfId="1" applyFont="1" applyFill="1" applyBorder="1" applyAlignment="1">
      <alignment horizontal="center"/>
    </xf>
    <xf numFmtId="0" fontId="21" fillId="8" borderId="1" xfId="0" applyFont="1" applyFill="1" applyBorder="1" applyAlignment="1">
      <alignment horizontal="left" wrapText="1"/>
    </xf>
    <xf numFmtId="0" fontId="8" fillId="8" borderId="12" xfId="0" applyFont="1" applyFill="1" applyBorder="1" applyAlignment="1"/>
    <xf numFmtId="0" fontId="8" fillId="8" borderId="12" xfId="1" applyFont="1" applyFill="1" applyBorder="1" applyAlignment="1">
      <alignment horizontal="center"/>
    </xf>
    <xf numFmtId="164" fontId="8" fillId="8" borderId="12" xfId="1" applyNumberFormat="1" applyFont="1" applyFill="1" applyBorder="1" applyAlignment="1">
      <alignment horizontal="center" wrapText="1"/>
    </xf>
    <xf numFmtId="164" fontId="8" fillId="8" borderId="12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0" fontId="21" fillId="8" borderId="12" xfId="0" applyFont="1" applyFill="1" applyBorder="1" applyAlignment="1">
      <alignment horizontal="left" wrapText="1"/>
    </xf>
    <xf numFmtId="0" fontId="21" fillId="8" borderId="1" xfId="0" applyFont="1" applyFill="1" applyBorder="1" applyAlignment="1">
      <alignment vertical="top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/>
    </xf>
    <xf numFmtId="0" fontId="21" fillId="2" borderId="1" xfId="0" applyFont="1" applyFill="1" applyBorder="1"/>
    <xf numFmtId="0" fontId="21" fillId="2" borderId="9" xfId="0" applyFont="1" applyFill="1" applyBorder="1"/>
    <xf numFmtId="0" fontId="8" fillId="9" borderId="1" xfId="1" applyFont="1" applyFill="1" applyBorder="1" applyAlignment="1">
      <alignment horizontal="center" vertical="top"/>
    </xf>
    <xf numFmtId="164" fontId="8" fillId="9" borderId="1" xfId="1" applyNumberFormat="1" applyFont="1" applyFill="1" applyBorder="1" applyAlignment="1">
      <alignment horizontal="center" vertical="top" wrapText="1"/>
    </xf>
    <xf numFmtId="164" fontId="7" fillId="9" borderId="1" xfId="0" applyNumberFormat="1" applyFont="1" applyFill="1" applyBorder="1" applyAlignment="1">
      <alignment horizontal="center"/>
    </xf>
    <xf numFmtId="0" fontId="21" fillId="9" borderId="1" xfId="0" applyFont="1" applyFill="1" applyBorder="1"/>
    <xf numFmtId="0" fontId="8" fillId="9" borderId="1" xfId="0" applyFont="1" applyFill="1" applyBorder="1" applyAlignment="1"/>
    <xf numFmtId="0" fontId="8" fillId="9" borderId="11" xfId="0" applyFont="1" applyFill="1" applyBorder="1" applyAlignment="1"/>
    <xf numFmtId="0" fontId="8" fillId="9" borderId="11" xfId="1" applyFont="1" applyFill="1" applyBorder="1" applyAlignment="1">
      <alignment horizontal="center"/>
    </xf>
    <xf numFmtId="164" fontId="8" fillId="9" borderId="11" xfId="1" applyNumberFormat="1" applyFont="1" applyFill="1" applyBorder="1" applyAlignment="1">
      <alignment horizontal="center" wrapText="1"/>
    </xf>
    <xf numFmtId="164" fontId="8" fillId="9" borderId="11" xfId="0" applyNumberFormat="1" applyFont="1" applyFill="1" applyBorder="1" applyAlignment="1">
      <alignment horizontal="center"/>
    </xf>
    <xf numFmtId="164" fontId="8" fillId="9" borderId="20" xfId="0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/>
    </xf>
    <xf numFmtId="164" fontId="8" fillId="9" borderId="1" xfId="1" applyNumberFormat="1" applyFont="1" applyFill="1" applyBorder="1" applyAlignment="1">
      <alignment horizontal="center" wrapText="1"/>
    </xf>
    <xf numFmtId="164" fontId="8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/>
    <xf numFmtId="164" fontId="8" fillId="9" borderId="1" xfId="1" applyNumberFormat="1" applyFont="1" applyFill="1" applyBorder="1" applyAlignment="1">
      <alignment horizontal="center"/>
    </xf>
    <xf numFmtId="0" fontId="7" fillId="9" borderId="4" xfId="0" applyFont="1" applyFill="1" applyBorder="1" applyAlignment="1"/>
    <xf numFmtId="0" fontId="8" fillId="9" borderId="4" xfId="1" applyFont="1" applyFill="1" applyBorder="1" applyAlignment="1">
      <alignment horizontal="center" vertical="top"/>
    </xf>
    <xf numFmtId="164" fontId="8" fillId="9" borderId="4" xfId="1" applyNumberFormat="1" applyFont="1" applyFill="1" applyBorder="1" applyAlignment="1">
      <alignment horizontal="center" vertical="top" wrapText="1"/>
    </xf>
    <xf numFmtId="164" fontId="7" fillId="9" borderId="2" xfId="0" applyNumberFormat="1" applyFont="1" applyFill="1" applyBorder="1" applyAlignment="1">
      <alignment horizontal="center"/>
    </xf>
    <xf numFmtId="164" fontId="7" fillId="9" borderId="6" xfId="0" applyNumberFormat="1" applyFont="1" applyFill="1" applyBorder="1" applyAlignment="1">
      <alignment horizontal="center"/>
    </xf>
    <xf numFmtId="0" fontId="7" fillId="9" borderId="10" xfId="0" applyFont="1" applyFill="1" applyBorder="1" applyAlignment="1"/>
    <xf numFmtId="0" fontId="8" fillId="9" borderId="10" xfId="1" applyFont="1" applyFill="1" applyBorder="1" applyAlignment="1">
      <alignment horizontal="center"/>
    </xf>
    <xf numFmtId="164" fontId="8" fillId="9" borderId="10" xfId="1" applyNumberFormat="1" applyFont="1" applyFill="1" applyBorder="1" applyAlignment="1">
      <alignment horizontal="center" wrapText="1"/>
    </xf>
    <xf numFmtId="164" fontId="7" fillId="9" borderId="10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164" fontId="8" fillId="8" borderId="2" xfId="1" applyNumberFormat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/>
    </xf>
    <xf numFmtId="0" fontId="7" fillId="8" borderId="5" xfId="0" applyFont="1" applyFill="1" applyBorder="1" applyAlignment="1"/>
    <xf numFmtId="0" fontId="8" fillId="8" borderId="5" xfId="1" applyFont="1" applyFill="1" applyBorder="1" applyAlignment="1">
      <alignment horizontal="center"/>
    </xf>
    <xf numFmtId="164" fontId="8" fillId="8" borderId="5" xfId="1" applyNumberFormat="1" applyFont="1" applyFill="1" applyBorder="1" applyAlignment="1">
      <alignment horizontal="center" wrapText="1"/>
    </xf>
    <xf numFmtId="164" fontId="7" fillId="8" borderId="5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21" fillId="8" borderId="2" xfId="0" applyFont="1" applyFill="1" applyBorder="1" applyAlignment="1">
      <alignment horizontal="left" vertical="top"/>
    </xf>
    <xf numFmtId="0" fontId="21" fillId="8" borderId="5" xfId="0" applyFont="1" applyFill="1" applyBorder="1" applyAlignment="1">
      <alignment wrapText="1"/>
    </xf>
    <xf numFmtId="0" fontId="21" fillId="2" borderId="2" xfId="0" applyFont="1" applyFill="1" applyBorder="1"/>
    <xf numFmtId="0" fontId="21" fillId="2" borderId="8" xfId="0" applyFont="1" applyFill="1" applyBorder="1"/>
    <xf numFmtId="0" fontId="21" fillId="9" borderId="11" xfId="0" applyFont="1" applyFill="1" applyBorder="1" applyAlignment="1">
      <alignment wrapText="1"/>
    </xf>
    <xf numFmtId="0" fontId="21" fillId="9" borderId="1" xfId="0" applyFont="1" applyFill="1" applyBorder="1" applyAlignment="1">
      <alignment wrapText="1"/>
    </xf>
    <xf numFmtId="0" fontId="21" fillId="9" borderId="10" xfId="0" applyFont="1" applyFill="1" applyBorder="1" applyAlignment="1">
      <alignment wrapText="1"/>
    </xf>
    <xf numFmtId="0" fontId="22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9" fillId="7" borderId="17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6" fillId="0" borderId="0" xfId="0" applyNumberFormat="1" applyFont="1" applyBorder="1" applyAlignment="1">
      <alignment horizontal="right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E8E2EE"/>
      <color rgb="FFDDF3ED"/>
      <color rgb="FFE0F6DA"/>
      <color rgb="FFFFCCFF"/>
      <color rgb="FFFF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90" zoomScaleNormal="90" workbookViewId="0">
      <selection activeCell="L14" sqref="L14"/>
    </sheetView>
  </sheetViews>
  <sheetFormatPr defaultRowHeight="15" x14ac:dyDescent="0.25"/>
  <cols>
    <col min="1" max="1" width="19.42578125" style="1" customWidth="1"/>
    <col min="2" max="2" width="16.42578125" style="1" bestFit="1" customWidth="1"/>
    <col min="3" max="3" width="90.28515625" style="1" customWidth="1"/>
    <col min="4" max="4" width="10.42578125" style="2" bestFit="1" customWidth="1"/>
    <col min="5" max="5" width="5.5703125" style="2" customWidth="1"/>
    <col min="6" max="6" width="12.7109375" style="2" customWidth="1"/>
    <col min="7" max="7" width="20.85546875" style="3" customWidth="1"/>
    <col min="8" max="8" width="21" style="3" customWidth="1"/>
    <col min="9" max="9" width="57.140625" style="1" customWidth="1"/>
    <col min="10" max="16384" width="9.140625" style="1"/>
  </cols>
  <sheetData>
    <row r="1" spans="1:9" s="4" customFormat="1" ht="16.5" thickBot="1" x14ac:dyDescent="0.3">
      <c r="A1" s="117" t="s">
        <v>82</v>
      </c>
      <c r="B1" s="8"/>
      <c r="C1" s="8"/>
      <c r="D1" s="9"/>
      <c r="E1" s="9"/>
      <c r="F1" s="9"/>
      <c r="G1" s="10"/>
      <c r="H1" s="10"/>
      <c r="I1" s="8"/>
    </row>
    <row r="2" spans="1:9" ht="32.25" customHeight="1" thickBot="1" x14ac:dyDescent="0.3">
      <c r="A2" s="125" t="s">
        <v>18</v>
      </c>
      <c r="B2" s="126"/>
      <c r="C2" s="126"/>
      <c r="D2" s="71" t="s">
        <v>81</v>
      </c>
      <c r="E2" s="47" t="s">
        <v>5</v>
      </c>
      <c r="F2" s="72" t="s">
        <v>17</v>
      </c>
      <c r="G2" s="43" t="s">
        <v>1</v>
      </c>
      <c r="H2" s="43" t="s">
        <v>9</v>
      </c>
      <c r="I2" s="44" t="s">
        <v>4</v>
      </c>
    </row>
    <row r="3" spans="1:9" ht="24.75" customHeight="1" x14ac:dyDescent="0.25">
      <c r="A3" s="27" t="s">
        <v>34</v>
      </c>
      <c r="B3" s="118" t="s">
        <v>32</v>
      </c>
      <c r="C3" s="100" t="s">
        <v>67</v>
      </c>
      <c r="D3" s="101"/>
      <c r="E3" s="101"/>
      <c r="F3" s="102"/>
      <c r="G3" s="103">
        <v>0</v>
      </c>
      <c r="H3" s="103">
        <f>G3*1.21</f>
        <v>0</v>
      </c>
      <c r="I3" s="110" t="s">
        <v>19</v>
      </c>
    </row>
    <row r="4" spans="1:9" s="45" customFormat="1" x14ac:dyDescent="0.25">
      <c r="A4" s="46" t="s">
        <v>33</v>
      </c>
      <c r="B4" s="119"/>
      <c r="C4" s="64" t="s">
        <v>77</v>
      </c>
      <c r="D4" s="65">
        <v>10</v>
      </c>
      <c r="E4" s="62" t="s">
        <v>28</v>
      </c>
      <c r="F4" s="66">
        <v>0</v>
      </c>
      <c r="G4" s="67">
        <f t="shared" ref="G4:G13" si="0">D4*F4</f>
        <v>0</v>
      </c>
      <c r="H4" s="68">
        <f t="shared" ref="H4:H30" si="1">G4*1.21</f>
        <v>0</v>
      </c>
      <c r="I4" s="69" t="s">
        <v>60</v>
      </c>
    </row>
    <row r="5" spans="1:9" x14ac:dyDescent="0.25">
      <c r="A5" s="123"/>
      <c r="B5" s="119"/>
      <c r="C5" s="48" t="s">
        <v>48</v>
      </c>
      <c r="D5" s="49">
        <v>0.4</v>
      </c>
      <c r="E5" s="62" t="s">
        <v>28</v>
      </c>
      <c r="F5" s="50">
        <v>0</v>
      </c>
      <c r="G5" s="51">
        <f t="shared" si="0"/>
        <v>0</v>
      </c>
      <c r="H5" s="51">
        <f t="shared" si="1"/>
        <v>0</v>
      </c>
      <c r="I5" s="63" t="s">
        <v>22</v>
      </c>
    </row>
    <row r="6" spans="1:9" s="45" customFormat="1" x14ac:dyDescent="0.25">
      <c r="A6" s="123"/>
      <c r="B6" s="119"/>
      <c r="C6" s="54" t="s">
        <v>65</v>
      </c>
      <c r="D6" s="49">
        <v>16</v>
      </c>
      <c r="E6" s="62" t="s">
        <v>62</v>
      </c>
      <c r="F6" s="50">
        <v>0</v>
      </c>
      <c r="G6" s="55">
        <f t="shared" ref="G6" si="2">D6*F6</f>
        <v>0</v>
      </c>
      <c r="H6" s="55">
        <f t="shared" ref="H6" si="3">G6*1.21</f>
        <v>0</v>
      </c>
      <c r="I6" s="63" t="s">
        <v>66</v>
      </c>
    </row>
    <row r="7" spans="1:9" x14ac:dyDescent="0.25">
      <c r="A7" s="123"/>
      <c r="B7" s="119"/>
      <c r="C7" s="57" t="s">
        <v>76</v>
      </c>
      <c r="D7" s="52">
        <v>6</v>
      </c>
      <c r="E7" s="52" t="s">
        <v>6</v>
      </c>
      <c r="F7" s="50">
        <v>0</v>
      </c>
      <c r="G7" s="60">
        <f t="shared" ref="G7" si="4">D7*F7</f>
        <v>0</v>
      </c>
      <c r="H7" s="60">
        <f t="shared" si="1"/>
        <v>0</v>
      </c>
      <c r="I7" s="63"/>
    </row>
    <row r="8" spans="1:9" x14ac:dyDescent="0.25">
      <c r="A8" s="123"/>
      <c r="B8" s="119"/>
      <c r="C8" s="57" t="s">
        <v>59</v>
      </c>
      <c r="D8" s="52">
        <v>1128</v>
      </c>
      <c r="E8" s="52" t="s">
        <v>6</v>
      </c>
      <c r="F8" s="53">
        <v>0</v>
      </c>
      <c r="G8" s="60">
        <f t="shared" si="0"/>
        <v>0</v>
      </c>
      <c r="H8" s="60">
        <f t="shared" ref="H8:H14" si="5">G8*1.21</f>
        <v>0</v>
      </c>
      <c r="I8" s="61" t="s">
        <v>80</v>
      </c>
    </row>
    <row r="9" spans="1:9" x14ac:dyDescent="0.25">
      <c r="A9" s="123"/>
      <c r="B9" s="119"/>
      <c r="C9" s="57" t="s">
        <v>74</v>
      </c>
      <c r="D9" s="58">
        <v>6.5</v>
      </c>
      <c r="E9" s="104" t="s">
        <v>28</v>
      </c>
      <c r="F9" s="59">
        <v>0</v>
      </c>
      <c r="G9" s="60">
        <f t="shared" si="0"/>
        <v>0</v>
      </c>
      <c r="H9" s="60">
        <f t="shared" si="5"/>
        <v>0</v>
      </c>
      <c r="I9" s="61" t="s">
        <v>75</v>
      </c>
    </row>
    <row r="10" spans="1:9" s="45" customFormat="1" x14ac:dyDescent="0.25">
      <c r="A10" s="123"/>
      <c r="B10" s="119"/>
      <c r="C10" s="57" t="s">
        <v>73</v>
      </c>
      <c r="D10" s="58">
        <v>5</v>
      </c>
      <c r="E10" s="58"/>
      <c r="F10" s="59">
        <v>0</v>
      </c>
      <c r="G10" s="60">
        <f t="shared" si="0"/>
        <v>0</v>
      </c>
      <c r="H10" s="60">
        <f t="shared" si="5"/>
        <v>0</v>
      </c>
      <c r="I10" s="70"/>
    </row>
    <row r="11" spans="1:9" x14ac:dyDescent="0.25">
      <c r="A11" s="123"/>
      <c r="B11" s="119"/>
      <c r="C11" s="48" t="s">
        <v>0</v>
      </c>
      <c r="D11" s="52">
        <v>1128</v>
      </c>
      <c r="E11" s="52" t="s">
        <v>6</v>
      </c>
      <c r="F11" s="53">
        <v>0</v>
      </c>
      <c r="G11" s="60">
        <f t="shared" si="0"/>
        <v>0</v>
      </c>
      <c r="H11" s="51">
        <f t="shared" si="5"/>
        <v>0</v>
      </c>
      <c r="I11" s="56" t="s">
        <v>61</v>
      </c>
    </row>
    <row r="12" spans="1:9" s="45" customFormat="1" x14ac:dyDescent="0.25">
      <c r="A12" s="123"/>
      <c r="B12" s="119"/>
      <c r="C12" s="54" t="s">
        <v>54</v>
      </c>
      <c r="D12" s="52">
        <v>120</v>
      </c>
      <c r="E12" s="52" t="s">
        <v>57</v>
      </c>
      <c r="F12" s="53">
        <v>0</v>
      </c>
      <c r="G12" s="55">
        <f t="shared" si="0"/>
        <v>0</v>
      </c>
      <c r="H12" s="55">
        <f t="shared" si="5"/>
        <v>0</v>
      </c>
      <c r="I12" s="56" t="s">
        <v>58</v>
      </c>
    </row>
    <row r="13" spans="1:9" s="45" customFormat="1" x14ac:dyDescent="0.25">
      <c r="A13" s="123"/>
      <c r="B13" s="119"/>
      <c r="C13" s="54" t="s">
        <v>55</v>
      </c>
      <c r="D13" s="52">
        <v>6</v>
      </c>
      <c r="E13" s="52" t="s">
        <v>6</v>
      </c>
      <c r="F13" s="53">
        <v>0</v>
      </c>
      <c r="G13" s="55">
        <f t="shared" si="0"/>
        <v>0</v>
      </c>
      <c r="H13" s="55">
        <f t="shared" si="5"/>
        <v>0</v>
      </c>
      <c r="I13" s="56"/>
    </row>
    <row r="14" spans="1:9" x14ac:dyDescent="0.25">
      <c r="A14" s="123"/>
      <c r="B14" s="119"/>
      <c r="C14" s="48" t="s">
        <v>79</v>
      </c>
      <c r="D14" s="52"/>
      <c r="E14" s="52"/>
      <c r="F14" s="53">
        <v>0</v>
      </c>
      <c r="G14" s="51">
        <f>F14</f>
        <v>0</v>
      </c>
      <c r="H14" s="51">
        <f t="shared" si="5"/>
        <v>0</v>
      </c>
      <c r="I14" s="56"/>
    </row>
    <row r="15" spans="1:9" x14ac:dyDescent="0.25">
      <c r="A15" s="123"/>
      <c r="B15" s="119"/>
      <c r="C15" s="48" t="s">
        <v>40</v>
      </c>
      <c r="D15" s="49"/>
      <c r="E15" s="49"/>
      <c r="F15" s="53">
        <v>0</v>
      </c>
      <c r="G15" s="51">
        <f>F15</f>
        <v>0</v>
      </c>
      <c r="H15" s="51">
        <f t="shared" si="1"/>
        <v>0</v>
      </c>
      <c r="I15" s="63"/>
    </row>
    <row r="16" spans="1:9" x14ac:dyDescent="0.25">
      <c r="A16" s="123"/>
      <c r="B16" s="119"/>
      <c r="C16" s="48" t="s">
        <v>10</v>
      </c>
      <c r="D16" s="49">
        <v>6</v>
      </c>
      <c r="E16" s="49" t="s">
        <v>6</v>
      </c>
      <c r="F16" s="50">
        <v>0</v>
      </c>
      <c r="G16" s="51">
        <f t="shared" ref="G16:G23" si="6">D16*F16</f>
        <v>0</v>
      </c>
      <c r="H16" s="51">
        <f t="shared" si="1"/>
        <v>0</v>
      </c>
      <c r="I16" s="56" t="s">
        <v>53</v>
      </c>
    </row>
    <row r="17" spans="1:9" ht="27" thickBot="1" x14ac:dyDescent="0.3">
      <c r="A17" s="124"/>
      <c r="B17" s="120"/>
      <c r="C17" s="105" t="s">
        <v>25</v>
      </c>
      <c r="D17" s="106">
        <v>5</v>
      </c>
      <c r="E17" s="106" t="s">
        <v>6</v>
      </c>
      <c r="F17" s="107">
        <v>0</v>
      </c>
      <c r="G17" s="108">
        <f t="shared" si="6"/>
        <v>0</v>
      </c>
      <c r="H17" s="109">
        <f t="shared" si="1"/>
        <v>0</v>
      </c>
      <c r="I17" s="111" t="s">
        <v>52</v>
      </c>
    </row>
    <row r="18" spans="1:9" x14ac:dyDescent="0.25">
      <c r="A18" s="13" t="s">
        <v>26</v>
      </c>
      <c r="B18" s="130" t="s">
        <v>47</v>
      </c>
      <c r="C18" s="81" t="s">
        <v>20</v>
      </c>
      <c r="D18" s="82">
        <v>52</v>
      </c>
      <c r="E18" s="82"/>
      <c r="F18" s="83">
        <v>0</v>
      </c>
      <c r="G18" s="84">
        <f t="shared" si="6"/>
        <v>0</v>
      </c>
      <c r="H18" s="85">
        <f>G18*1.21</f>
        <v>0</v>
      </c>
      <c r="I18" s="114" t="s">
        <v>64</v>
      </c>
    </row>
    <row r="19" spans="1:9" ht="15" customHeight="1" x14ac:dyDescent="0.25">
      <c r="A19" s="121" t="s">
        <v>35</v>
      </c>
      <c r="B19" s="131"/>
      <c r="C19" s="80" t="s">
        <v>39</v>
      </c>
      <c r="D19" s="86">
        <v>52</v>
      </c>
      <c r="E19" s="86"/>
      <c r="F19" s="87">
        <v>0</v>
      </c>
      <c r="G19" s="88">
        <f t="shared" si="6"/>
        <v>0</v>
      </c>
      <c r="H19" s="88">
        <f>G19*1.21</f>
        <v>0</v>
      </c>
      <c r="I19" s="115" t="s">
        <v>64</v>
      </c>
    </row>
    <row r="20" spans="1:9" ht="26.25" x14ac:dyDescent="0.25">
      <c r="A20" s="121"/>
      <c r="B20" s="131"/>
      <c r="C20" s="89" t="s">
        <v>12</v>
      </c>
      <c r="D20" s="86">
        <v>83.2</v>
      </c>
      <c r="E20" s="86" t="s">
        <v>28</v>
      </c>
      <c r="F20" s="90">
        <v>0</v>
      </c>
      <c r="G20" s="78">
        <f t="shared" si="6"/>
        <v>0</v>
      </c>
      <c r="H20" s="78">
        <f>G20*1.21</f>
        <v>0</v>
      </c>
      <c r="I20" s="115" t="s">
        <v>68</v>
      </c>
    </row>
    <row r="21" spans="1:9" x14ac:dyDescent="0.25">
      <c r="A21" s="121"/>
      <c r="B21" s="131"/>
      <c r="C21" s="89" t="s">
        <v>11</v>
      </c>
      <c r="D21" s="76">
        <v>26</v>
      </c>
      <c r="E21" s="76"/>
      <c r="F21" s="77">
        <v>0</v>
      </c>
      <c r="G21" s="78">
        <f t="shared" si="6"/>
        <v>0</v>
      </c>
      <c r="H21" s="78">
        <f t="shared" ref="H21:H24" si="7">G21*1.21</f>
        <v>0</v>
      </c>
      <c r="I21" s="79" t="s">
        <v>15</v>
      </c>
    </row>
    <row r="22" spans="1:9" x14ac:dyDescent="0.25">
      <c r="A22" s="121"/>
      <c r="B22" s="131"/>
      <c r="C22" s="80" t="s">
        <v>63</v>
      </c>
      <c r="D22" s="76">
        <v>33</v>
      </c>
      <c r="E22" s="76" t="s">
        <v>70</v>
      </c>
      <c r="F22" s="77">
        <v>0</v>
      </c>
      <c r="G22" s="88">
        <f t="shared" si="6"/>
        <v>0</v>
      </c>
      <c r="H22" s="88">
        <f>G22*1.21</f>
        <v>0</v>
      </c>
      <c r="I22" s="79" t="s">
        <v>69</v>
      </c>
    </row>
    <row r="23" spans="1:9" s="45" customFormat="1" x14ac:dyDescent="0.25">
      <c r="A23" s="121"/>
      <c r="B23" s="131"/>
      <c r="C23" s="80" t="s">
        <v>14</v>
      </c>
      <c r="D23" s="76">
        <v>11</v>
      </c>
      <c r="E23" s="76"/>
      <c r="F23" s="77">
        <v>0</v>
      </c>
      <c r="G23" s="88">
        <f t="shared" si="6"/>
        <v>0</v>
      </c>
      <c r="H23" s="88">
        <f t="shared" si="7"/>
        <v>0</v>
      </c>
      <c r="I23" s="79" t="s">
        <v>56</v>
      </c>
    </row>
    <row r="24" spans="1:9" x14ac:dyDescent="0.25">
      <c r="A24" s="121"/>
      <c r="B24" s="131"/>
      <c r="C24" s="91" t="s">
        <v>21</v>
      </c>
      <c r="D24" s="92">
        <v>100</v>
      </c>
      <c r="E24" s="92" t="s">
        <v>6</v>
      </c>
      <c r="F24" s="93">
        <v>0</v>
      </c>
      <c r="G24" s="94">
        <f t="shared" ref="G24" si="8">D24*F24</f>
        <v>0</v>
      </c>
      <c r="H24" s="95">
        <f t="shared" si="7"/>
        <v>0</v>
      </c>
      <c r="I24" s="79" t="s">
        <v>13</v>
      </c>
    </row>
    <row r="25" spans="1:9" x14ac:dyDescent="0.25">
      <c r="A25" s="121"/>
      <c r="B25" s="131"/>
      <c r="C25" s="89" t="s">
        <v>23</v>
      </c>
      <c r="D25" s="76">
        <v>100</v>
      </c>
      <c r="E25" s="76" t="s">
        <v>6</v>
      </c>
      <c r="F25" s="77">
        <v>0</v>
      </c>
      <c r="G25" s="78">
        <f t="shared" ref="G25" si="9">D25*F25</f>
        <v>0</v>
      </c>
      <c r="H25" s="78">
        <f t="shared" ref="H25:H26" si="10">G25*1.21</f>
        <v>0</v>
      </c>
      <c r="I25" s="79"/>
    </row>
    <row r="26" spans="1:9" ht="15.75" thickBot="1" x14ac:dyDescent="0.3">
      <c r="A26" s="122"/>
      <c r="B26" s="132"/>
      <c r="C26" s="96" t="s">
        <v>24</v>
      </c>
      <c r="D26" s="97">
        <v>52</v>
      </c>
      <c r="E26" s="97"/>
      <c r="F26" s="98">
        <v>0</v>
      </c>
      <c r="G26" s="99">
        <f t="shared" ref="G26:G31" si="11">D26*F26</f>
        <v>0</v>
      </c>
      <c r="H26" s="99">
        <f t="shared" si="10"/>
        <v>0</v>
      </c>
      <c r="I26" s="116" t="s">
        <v>71</v>
      </c>
    </row>
    <row r="27" spans="1:9" x14ac:dyDescent="0.25">
      <c r="A27" s="12" t="s">
        <v>27</v>
      </c>
      <c r="B27" s="133" t="s">
        <v>37</v>
      </c>
      <c r="C27" s="21" t="s">
        <v>7</v>
      </c>
      <c r="D27" s="22">
        <v>6</v>
      </c>
      <c r="E27" s="22" t="s">
        <v>6</v>
      </c>
      <c r="F27" s="23">
        <v>0</v>
      </c>
      <c r="G27" s="19">
        <f t="shared" si="11"/>
        <v>0</v>
      </c>
      <c r="H27" s="20">
        <f t="shared" si="1"/>
        <v>0</v>
      </c>
      <c r="I27" s="112"/>
    </row>
    <row r="28" spans="1:9" x14ac:dyDescent="0.25">
      <c r="A28" s="121" t="s">
        <v>36</v>
      </c>
      <c r="B28" s="131"/>
      <c r="C28" s="21" t="s">
        <v>8</v>
      </c>
      <c r="D28" s="17">
        <v>5</v>
      </c>
      <c r="E28" s="17" t="s">
        <v>6</v>
      </c>
      <c r="F28" s="18">
        <v>0</v>
      </c>
      <c r="G28" s="16">
        <f t="shared" si="11"/>
        <v>0</v>
      </c>
      <c r="H28" s="73">
        <f t="shared" si="1"/>
        <v>0</v>
      </c>
      <c r="I28" s="74"/>
    </row>
    <row r="29" spans="1:9" x14ac:dyDescent="0.25">
      <c r="A29" s="121"/>
      <c r="B29" s="131"/>
      <c r="C29" s="25" t="s">
        <v>78</v>
      </c>
      <c r="D29" s="17">
        <v>11</v>
      </c>
      <c r="E29" s="15" t="s">
        <v>28</v>
      </c>
      <c r="F29" s="24">
        <v>0</v>
      </c>
      <c r="G29" s="16">
        <f t="shared" si="11"/>
        <v>0</v>
      </c>
      <c r="H29" s="16">
        <f>G29*1.21</f>
        <v>0</v>
      </c>
      <c r="I29" s="74"/>
    </row>
    <row r="30" spans="1:9" x14ac:dyDescent="0.25">
      <c r="A30" s="121"/>
      <c r="B30" s="131"/>
      <c r="C30" s="25" t="s">
        <v>38</v>
      </c>
      <c r="D30" s="17">
        <v>6</v>
      </c>
      <c r="E30" s="17" t="s">
        <v>6</v>
      </c>
      <c r="F30" s="24">
        <v>0</v>
      </c>
      <c r="G30" s="16">
        <f t="shared" si="11"/>
        <v>0</v>
      </c>
      <c r="H30" s="16">
        <f t="shared" si="1"/>
        <v>0</v>
      </c>
      <c r="I30" s="75" t="s">
        <v>16</v>
      </c>
    </row>
    <row r="31" spans="1:9" ht="15.75" thickBot="1" x14ac:dyDescent="0.3">
      <c r="A31" s="121"/>
      <c r="B31" s="131"/>
      <c r="C31" s="25" t="s">
        <v>2</v>
      </c>
      <c r="D31" s="17">
        <v>1</v>
      </c>
      <c r="E31" s="17"/>
      <c r="F31" s="28">
        <v>0</v>
      </c>
      <c r="G31" s="29">
        <f t="shared" si="11"/>
        <v>0</v>
      </c>
      <c r="H31" s="29">
        <f>G31*1.21</f>
        <v>0</v>
      </c>
      <c r="I31" s="113"/>
    </row>
    <row r="32" spans="1:9" ht="16.5" thickBot="1" x14ac:dyDescent="0.3">
      <c r="A32" s="8"/>
      <c r="B32" s="8"/>
      <c r="C32" s="8"/>
      <c r="D32" s="9"/>
      <c r="E32" s="9"/>
      <c r="F32" s="30" t="s">
        <v>3</v>
      </c>
      <c r="G32" s="31">
        <f>SUM(G3:G31)</f>
        <v>0</v>
      </c>
      <c r="H32" s="32">
        <f>SUM(H3:H31)</f>
        <v>0</v>
      </c>
      <c r="I32" s="11"/>
    </row>
    <row r="33" spans="1:9" x14ac:dyDescent="0.25">
      <c r="A33" s="5"/>
      <c r="B33" s="5"/>
      <c r="C33" s="5"/>
      <c r="D33" s="6"/>
      <c r="E33" s="6"/>
      <c r="F33" s="6"/>
      <c r="G33" s="129"/>
      <c r="H33" s="129"/>
      <c r="I33" s="5"/>
    </row>
    <row r="34" spans="1:9" s="5" customFormat="1" ht="15.75" x14ac:dyDescent="0.25">
      <c r="B34" s="33" t="s">
        <v>29</v>
      </c>
      <c r="C34" s="26" t="s">
        <v>31</v>
      </c>
      <c r="D34" s="6"/>
      <c r="E34" s="6"/>
      <c r="F34" s="6"/>
      <c r="G34" s="42"/>
      <c r="H34" s="7"/>
    </row>
    <row r="35" spans="1:9" s="5" customFormat="1" ht="15.75" customHeight="1" x14ac:dyDescent="0.25">
      <c r="B35" s="33" t="s">
        <v>30</v>
      </c>
      <c r="C35" s="121" t="s">
        <v>72</v>
      </c>
      <c r="D35" s="6"/>
      <c r="E35" s="6"/>
      <c r="F35" s="6"/>
      <c r="G35" s="7"/>
      <c r="H35" s="7"/>
    </row>
    <row r="36" spans="1:9" s="5" customFormat="1" x14ac:dyDescent="0.25">
      <c r="C36" s="121"/>
      <c r="D36" s="6"/>
      <c r="E36" s="6"/>
      <c r="F36" s="6"/>
      <c r="G36" s="7"/>
      <c r="H36" s="7"/>
    </row>
    <row r="37" spans="1:9" s="5" customFormat="1" x14ac:dyDescent="0.25">
      <c r="C37" s="121"/>
      <c r="D37" s="6"/>
      <c r="E37" s="6"/>
      <c r="F37" s="6"/>
      <c r="G37" s="7"/>
      <c r="H37" s="7"/>
    </row>
    <row r="38" spans="1:9" s="5" customFormat="1" x14ac:dyDescent="0.25">
      <c r="C38" s="14"/>
      <c r="D38" s="6"/>
      <c r="E38" s="6"/>
      <c r="F38" s="6"/>
      <c r="G38" s="7"/>
      <c r="H38" s="7"/>
    </row>
    <row r="39" spans="1:9" s="5" customFormat="1" x14ac:dyDescent="0.25">
      <c r="B39" s="127" t="s">
        <v>41</v>
      </c>
      <c r="C39" s="128"/>
      <c r="D39" s="6"/>
      <c r="E39" s="6"/>
      <c r="F39" s="6"/>
      <c r="G39" s="7"/>
      <c r="H39" s="7"/>
    </row>
    <row r="40" spans="1:9" s="5" customFormat="1" ht="31.5" customHeight="1" x14ac:dyDescent="0.25">
      <c r="B40" s="41" t="s">
        <v>50</v>
      </c>
      <c r="C40" s="40" t="s">
        <v>42</v>
      </c>
      <c r="D40" s="6"/>
      <c r="E40" s="6"/>
      <c r="F40" s="6"/>
      <c r="G40" s="7"/>
      <c r="H40" s="7"/>
    </row>
    <row r="41" spans="1:9" s="5" customFormat="1" x14ac:dyDescent="0.25">
      <c r="B41" s="38">
        <v>0.4</v>
      </c>
      <c r="C41" s="35" t="s">
        <v>49</v>
      </c>
      <c r="D41" s="6"/>
      <c r="E41" s="6"/>
      <c r="F41" s="6"/>
      <c r="G41" s="7"/>
      <c r="H41" s="7"/>
    </row>
    <row r="42" spans="1:9" x14ac:dyDescent="0.25">
      <c r="A42" s="5"/>
      <c r="B42" s="39">
        <v>0.15</v>
      </c>
      <c r="C42" s="36" t="s">
        <v>44</v>
      </c>
      <c r="D42" s="6"/>
      <c r="E42" s="6"/>
      <c r="F42" s="6"/>
      <c r="G42" s="7"/>
      <c r="H42" s="7"/>
      <c r="I42" s="5"/>
    </row>
    <row r="43" spans="1:9" x14ac:dyDescent="0.25">
      <c r="A43" s="5"/>
      <c r="B43" s="39">
        <v>0.35</v>
      </c>
      <c r="C43" s="36" t="s">
        <v>46</v>
      </c>
      <c r="D43" s="6"/>
      <c r="E43" s="6"/>
      <c r="F43" s="6"/>
      <c r="G43" s="7"/>
      <c r="H43" s="7"/>
      <c r="I43" s="5"/>
    </row>
    <row r="44" spans="1:9" x14ac:dyDescent="0.25">
      <c r="A44" s="5"/>
      <c r="B44" s="39">
        <v>0.1</v>
      </c>
      <c r="C44" s="36" t="s">
        <v>45</v>
      </c>
      <c r="D44" s="6"/>
      <c r="E44" s="6"/>
      <c r="F44" s="6"/>
      <c r="G44" s="7"/>
      <c r="H44" s="7"/>
      <c r="I44" s="5"/>
    </row>
    <row r="45" spans="1:9" ht="17.25" customHeight="1" x14ac:dyDescent="0.25">
      <c r="A45" s="5"/>
      <c r="B45" s="5"/>
      <c r="C45" s="34" t="s">
        <v>43</v>
      </c>
      <c r="D45" s="6"/>
      <c r="E45" s="6"/>
      <c r="F45" s="6"/>
      <c r="G45" s="7"/>
      <c r="H45" s="7"/>
      <c r="I45" s="5"/>
    </row>
    <row r="46" spans="1:9" x14ac:dyDescent="0.25">
      <c r="A46" s="5"/>
      <c r="B46" s="39">
        <v>0.7</v>
      </c>
      <c r="C46" s="37" t="s">
        <v>49</v>
      </c>
      <c r="D46" s="6"/>
      <c r="E46" s="6"/>
      <c r="F46" s="6"/>
      <c r="G46" s="7"/>
      <c r="H46" s="7"/>
      <c r="I46" s="5"/>
    </row>
    <row r="47" spans="1:9" x14ac:dyDescent="0.25">
      <c r="A47" s="5"/>
      <c r="B47" s="39">
        <v>0.3</v>
      </c>
      <c r="C47" s="37" t="s">
        <v>51</v>
      </c>
      <c r="D47" s="6"/>
      <c r="E47" s="6"/>
      <c r="F47" s="6"/>
      <c r="G47" s="7"/>
      <c r="H47" s="7"/>
      <c r="I47" s="5"/>
    </row>
  </sheetData>
  <protectedRanges>
    <protectedRange password="D38C" sqref="D2:F3 D16:E16" name="Oblast1_2"/>
    <protectedRange password="D38C" sqref="F21:F28 F4:F19" name="Oblast1_3_3"/>
    <protectedRange password="D38C" sqref="D17:E17 D7:E8 D10:E14 D9" name="Oblast1_3_1_1"/>
    <protectedRange password="D38C" sqref="E30:E31 D4:D6 D15" name="Oblast1_1_1"/>
    <protectedRange password="D38C" sqref="F29:F31" name="Oblast1_4_1"/>
    <protectedRange password="D38C" sqref="D29:D31 D18:D20 D21:E28" name="Oblast1_3_2_1"/>
    <protectedRange password="D38C" sqref="E18:E19 E20:F20 E4:E6 E29 E15 E9" name="Oblast1_1_1_1"/>
  </protectedRanges>
  <mergeCells count="10">
    <mergeCell ref="B39:C39"/>
    <mergeCell ref="C35:C37"/>
    <mergeCell ref="G33:H33"/>
    <mergeCell ref="B18:B26"/>
    <mergeCell ref="B27:B31"/>
    <mergeCell ref="B3:B17"/>
    <mergeCell ref="A19:A26"/>
    <mergeCell ref="A28:A31"/>
    <mergeCell ref="A5:A17"/>
    <mergeCell ref="A2:C2"/>
  </mergeCells>
  <pageMargins left="0.11811023622047245" right="0.11811023622047245" top="0.78740157480314965" bottom="0.78740157480314965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Pomahačová Lenka (Praha 12)</dc:creator>
  <cp:lastModifiedBy>Pomahačová Lenka (Praha 12)</cp:lastModifiedBy>
  <cp:lastPrinted>2025-02-03T14:39:49Z</cp:lastPrinted>
  <dcterms:created xsi:type="dcterms:W3CDTF">2024-11-04T15:52:49Z</dcterms:created>
  <dcterms:modified xsi:type="dcterms:W3CDTF">2026-02-25T14:34:26Z</dcterms:modified>
</cp:coreProperties>
</file>