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9_01_01 Pol" sheetId="12" r:id="rId4"/>
    <sheet name="02 19_01_02 Pol" sheetId="13" r:id="rId5"/>
    <sheet name="03 19_01_03 Pol" sheetId="14" r:id="rId6"/>
    <sheet name="04 19_01_04 Pol" sheetId="15" r:id="rId7"/>
    <sheet name="05 19_01_05 Pol" sheetId="16" r:id="rId8"/>
    <sheet name="06 19_01_06 Pol" sheetId="17" r:id="rId9"/>
  </sheets>
  <externalReferences>
    <externalReference r:id="rId10"/>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19_01_01 Pol'!$1:$7</definedName>
    <definedName name="_xlnm.Print_Titles" localSheetId="4">'02 19_01_02 Pol'!$1:$7</definedName>
    <definedName name="_xlnm.Print_Titles" localSheetId="5">'03 19_01_03 Pol'!$1:$7</definedName>
    <definedName name="_xlnm.Print_Titles" localSheetId="6">'04 19_01_04 Pol'!$1:$7</definedName>
    <definedName name="_xlnm.Print_Titles" localSheetId="7">'05 19_01_05 Pol'!$1:$7</definedName>
    <definedName name="_xlnm.Print_Titles" localSheetId="8">'06 19_01_06 Pol'!$1:$7</definedName>
    <definedName name="oadresa">Stavba!$D$6</definedName>
    <definedName name="Objednatel" localSheetId="1">Stavba!$D$5</definedName>
    <definedName name="Objekt" localSheetId="1">Stavba!$B$38</definedName>
    <definedName name="_xlnm.Print_Area" localSheetId="3">'01 19_01_01 Pol'!$A$1:$Y$887</definedName>
    <definedName name="_xlnm.Print_Area" localSheetId="4">'02 19_01_02 Pol'!$A$1:$Y$29</definedName>
    <definedName name="_xlnm.Print_Area" localSheetId="5">'03 19_01_03 Pol'!$A$1:$Y$47</definedName>
    <definedName name="_xlnm.Print_Area" localSheetId="6">'04 19_01_04 Pol'!$A$1:$Y$184</definedName>
    <definedName name="_xlnm.Print_Area" localSheetId="7">'05 19_01_05 Pol'!$A$1:$Y$71</definedName>
    <definedName name="_xlnm.Print_Area" localSheetId="8">'06 19_01_06 Pol'!$A$1:$Y$108</definedName>
    <definedName name="_xlnm.Print_Area" localSheetId="1">Stavba!$A$1:$J$112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1" i="1"/>
  <c r="I19" s="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G52"/>
  <c r="F52"/>
  <c r="G51"/>
  <c r="F51"/>
  <c r="G50"/>
  <c r="I50" s="1"/>
  <c r="F50"/>
  <c r="G49"/>
  <c r="F49"/>
  <c r="G48"/>
  <c r="F48"/>
  <c r="G47"/>
  <c r="F47"/>
  <c r="G46"/>
  <c r="F46"/>
  <c r="G45"/>
  <c r="F45"/>
  <c r="G44"/>
  <c r="I44" s="1"/>
  <c r="F44"/>
  <c r="G43"/>
  <c r="F43"/>
  <c r="G42"/>
  <c r="F42"/>
  <c r="G41"/>
  <c r="F41"/>
  <c r="G39"/>
  <c r="I39" s="1"/>
  <c r="I53" s="1"/>
  <c r="F39"/>
  <c r="G107" i="17"/>
  <c r="BA87"/>
  <c r="BA81"/>
  <c r="BA55"/>
  <c r="BA45"/>
  <c r="BA43"/>
  <c r="BA37"/>
  <c r="BA35"/>
  <c r="BA20"/>
  <c r="BA18"/>
  <c r="BA16"/>
  <c r="BA14"/>
  <c r="G9"/>
  <c r="I9"/>
  <c r="I8" s="1"/>
  <c r="K9"/>
  <c r="M9"/>
  <c r="O9"/>
  <c r="O8" s="1"/>
  <c r="Q9"/>
  <c r="V9"/>
  <c r="G11"/>
  <c r="G8" s="1"/>
  <c r="I11"/>
  <c r="K11"/>
  <c r="K8" s="1"/>
  <c r="O11"/>
  <c r="Q11"/>
  <c r="V11"/>
  <c r="V8" s="1"/>
  <c r="G13"/>
  <c r="I13"/>
  <c r="K13"/>
  <c r="M13"/>
  <c r="O13"/>
  <c r="Q13"/>
  <c r="Q8" s="1"/>
  <c r="V13"/>
  <c r="G15"/>
  <c r="M15" s="1"/>
  <c r="I15"/>
  <c r="K15"/>
  <c r="O15"/>
  <c r="Q15"/>
  <c r="V15"/>
  <c r="G17"/>
  <c r="I17"/>
  <c r="K17"/>
  <c r="M17"/>
  <c r="O17"/>
  <c r="Q17"/>
  <c r="V17"/>
  <c r="G19"/>
  <c r="M19" s="1"/>
  <c r="I19"/>
  <c r="K19"/>
  <c r="O19"/>
  <c r="Q19"/>
  <c r="V19"/>
  <c r="G21"/>
  <c r="I21"/>
  <c r="K21"/>
  <c r="M21"/>
  <c r="O21"/>
  <c r="Q21"/>
  <c r="V21"/>
  <c r="G23"/>
  <c r="M23" s="1"/>
  <c r="I23"/>
  <c r="K23"/>
  <c r="O23"/>
  <c r="Q23"/>
  <c r="V23"/>
  <c r="G25"/>
  <c r="I25"/>
  <c r="K25"/>
  <c r="M25"/>
  <c r="O25"/>
  <c r="Q25"/>
  <c r="V25"/>
  <c r="G26"/>
  <c r="M26" s="1"/>
  <c r="I26"/>
  <c r="K26"/>
  <c r="O26"/>
  <c r="Q26"/>
  <c r="V26"/>
  <c r="G27"/>
  <c r="I27"/>
  <c r="K27"/>
  <c r="M27"/>
  <c r="O27"/>
  <c r="Q27"/>
  <c r="V27"/>
  <c r="G30"/>
  <c r="M30" s="1"/>
  <c r="I30"/>
  <c r="K30"/>
  <c r="O30"/>
  <c r="Q30"/>
  <c r="V30"/>
  <c r="G32"/>
  <c r="M32" s="1"/>
  <c r="I32"/>
  <c r="K32"/>
  <c r="K31" s="1"/>
  <c r="O32"/>
  <c r="Q32"/>
  <c r="V32"/>
  <c r="V31" s="1"/>
  <c r="G34"/>
  <c r="I34"/>
  <c r="K34"/>
  <c r="M34"/>
  <c r="O34"/>
  <c r="Q34"/>
  <c r="Q31" s="1"/>
  <c r="V34"/>
  <c r="G36"/>
  <c r="M36" s="1"/>
  <c r="I36"/>
  <c r="I31" s="1"/>
  <c r="K36"/>
  <c r="O36"/>
  <c r="O31" s="1"/>
  <c r="Q36"/>
  <c r="V36"/>
  <c r="G39"/>
  <c r="I39"/>
  <c r="K39"/>
  <c r="M39"/>
  <c r="O39"/>
  <c r="Q39"/>
  <c r="V39"/>
  <c r="G41"/>
  <c r="M41" s="1"/>
  <c r="I41"/>
  <c r="K41"/>
  <c r="O41"/>
  <c r="Q41"/>
  <c r="V41"/>
  <c r="G42"/>
  <c r="I42"/>
  <c r="K42"/>
  <c r="M42"/>
  <c r="O42"/>
  <c r="Q42"/>
  <c r="V42"/>
  <c r="G44"/>
  <c r="I44"/>
  <c r="K44"/>
  <c r="M44"/>
  <c r="O44"/>
  <c r="Q44"/>
  <c r="V44"/>
  <c r="G46"/>
  <c r="I46"/>
  <c r="K46"/>
  <c r="M46"/>
  <c r="O46"/>
  <c r="Q46"/>
  <c r="V46"/>
  <c r="G49"/>
  <c r="I49"/>
  <c r="K49"/>
  <c r="M49"/>
  <c r="O49"/>
  <c r="Q49"/>
  <c r="Q48" s="1"/>
  <c r="V49"/>
  <c r="G50"/>
  <c r="M50" s="1"/>
  <c r="I50"/>
  <c r="K50"/>
  <c r="K48" s="1"/>
  <c r="O50"/>
  <c r="O48" s="1"/>
  <c r="Q50"/>
  <c r="V50"/>
  <c r="G51"/>
  <c r="I51"/>
  <c r="I48" s="1"/>
  <c r="K51"/>
  <c r="M51"/>
  <c r="O51"/>
  <c r="Q51"/>
  <c r="V51"/>
  <c r="G53"/>
  <c r="I53"/>
  <c r="K53"/>
  <c r="M53"/>
  <c r="O53"/>
  <c r="Q53"/>
  <c r="V53"/>
  <c r="G54"/>
  <c r="I54"/>
  <c r="K54"/>
  <c r="M54"/>
  <c r="O54"/>
  <c r="Q54"/>
  <c r="V54"/>
  <c r="G56"/>
  <c r="G48" s="1"/>
  <c r="I56"/>
  <c r="K56"/>
  <c r="O56"/>
  <c r="Q56"/>
  <c r="V56"/>
  <c r="V48" s="1"/>
  <c r="G58"/>
  <c r="I58"/>
  <c r="K58"/>
  <c r="M58"/>
  <c r="O58"/>
  <c r="Q58"/>
  <c r="V58"/>
  <c r="G60"/>
  <c r="M60" s="1"/>
  <c r="I60"/>
  <c r="K60"/>
  <c r="O60"/>
  <c r="Q60"/>
  <c r="V60"/>
  <c r="G62"/>
  <c r="I62"/>
  <c r="K62"/>
  <c r="M62"/>
  <c r="O62"/>
  <c r="Q62"/>
  <c r="V62"/>
  <c r="G63"/>
  <c r="I63"/>
  <c r="K63"/>
  <c r="M63"/>
  <c r="O63"/>
  <c r="Q63"/>
  <c r="V63"/>
  <c r="G64"/>
  <c r="I64"/>
  <c r="K64"/>
  <c r="M64"/>
  <c r="O64"/>
  <c r="Q64"/>
  <c r="V64"/>
  <c r="G65"/>
  <c r="M65" s="1"/>
  <c r="I65"/>
  <c r="K65"/>
  <c r="O65"/>
  <c r="Q65"/>
  <c r="V65"/>
  <c r="G66"/>
  <c r="M66" s="1"/>
  <c r="I66"/>
  <c r="K66"/>
  <c r="O66"/>
  <c r="Q66"/>
  <c r="V66"/>
  <c r="G67"/>
  <c r="M67" s="1"/>
  <c r="I67"/>
  <c r="K67"/>
  <c r="O67"/>
  <c r="Q67"/>
  <c r="V67"/>
  <c r="G69"/>
  <c r="I69"/>
  <c r="K69"/>
  <c r="M69"/>
  <c r="O69"/>
  <c r="Q69"/>
  <c r="V69"/>
  <c r="G71"/>
  <c r="I71"/>
  <c r="K71"/>
  <c r="M71"/>
  <c r="O71"/>
  <c r="Q71"/>
  <c r="V71"/>
  <c r="G72"/>
  <c r="I72"/>
  <c r="K72"/>
  <c r="M72"/>
  <c r="O72"/>
  <c r="Q72"/>
  <c r="V72"/>
  <c r="G73"/>
  <c r="M73" s="1"/>
  <c r="I73"/>
  <c r="K73"/>
  <c r="O73"/>
  <c r="Q73"/>
  <c r="V73"/>
  <c r="G74"/>
  <c r="M74" s="1"/>
  <c r="I74"/>
  <c r="K74"/>
  <c r="O74"/>
  <c r="Q74"/>
  <c r="V74"/>
  <c r="G75"/>
  <c r="M75" s="1"/>
  <c r="I75"/>
  <c r="K75"/>
  <c r="O75"/>
  <c r="Q75"/>
  <c r="V75"/>
  <c r="G76"/>
  <c r="I76"/>
  <c r="K76"/>
  <c r="M76"/>
  <c r="O76"/>
  <c r="Q76"/>
  <c r="V76"/>
  <c r="G78"/>
  <c r="I78"/>
  <c r="I77" s="1"/>
  <c r="K78"/>
  <c r="M78"/>
  <c r="O78"/>
  <c r="Q78"/>
  <c r="Q77" s="1"/>
  <c r="V78"/>
  <c r="G79"/>
  <c r="G77" s="1"/>
  <c r="I79"/>
  <c r="K79"/>
  <c r="O79"/>
  <c r="O77" s="1"/>
  <c r="Q79"/>
  <c r="V79"/>
  <c r="V77" s="1"/>
  <c r="G80"/>
  <c r="I80"/>
  <c r="K80"/>
  <c r="M80"/>
  <c r="O80"/>
  <c r="Q80"/>
  <c r="V80"/>
  <c r="G82"/>
  <c r="M82" s="1"/>
  <c r="I82"/>
  <c r="K82"/>
  <c r="K77" s="1"/>
  <c r="O82"/>
  <c r="Q82"/>
  <c r="V82"/>
  <c r="G84"/>
  <c r="I84"/>
  <c r="K84"/>
  <c r="M84"/>
  <c r="O84"/>
  <c r="Q84"/>
  <c r="V84"/>
  <c r="G86"/>
  <c r="M86" s="1"/>
  <c r="I86"/>
  <c r="K86"/>
  <c r="O86"/>
  <c r="Q86"/>
  <c r="V86"/>
  <c r="G88"/>
  <c r="I88"/>
  <c r="K88"/>
  <c r="M88"/>
  <c r="O88"/>
  <c r="Q88"/>
  <c r="V88"/>
  <c r="G90"/>
  <c r="M90" s="1"/>
  <c r="I90"/>
  <c r="K90"/>
  <c r="O90"/>
  <c r="Q90"/>
  <c r="V90"/>
  <c r="G91"/>
  <c r="I91"/>
  <c r="K91"/>
  <c r="M91"/>
  <c r="O91"/>
  <c r="Q91"/>
  <c r="V91"/>
  <c r="G93"/>
  <c r="M93" s="1"/>
  <c r="I93"/>
  <c r="K93"/>
  <c r="O93"/>
  <c r="Q93"/>
  <c r="V93"/>
  <c r="G95"/>
  <c r="I95"/>
  <c r="K95"/>
  <c r="M95"/>
  <c r="O95"/>
  <c r="Q95"/>
  <c r="V95"/>
  <c r="G96"/>
  <c r="M96" s="1"/>
  <c r="I96"/>
  <c r="K96"/>
  <c r="O96"/>
  <c r="Q96"/>
  <c r="V96"/>
  <c r="I98"/>
  <c r="K98"/>
  <c r="Q98"/>
  <c r="G99"/>
  <c r="G98" s="1"/>
  <c r="I99"/>
  <c r="K99"/>
  <c r="O99"/>
  <c r="O98" s="1"/>
  <c r="Q99"/>
  <c r="V99"/>
  <c r="V98" s="1"/>
  <c r="G102"/>
  <c r="M102" s="1"/>
  <c r="I102"/>
  <c r="K102"/>
  <c r="K101" s="1"/>
  <c r="O102"/>
  <c r="O101" s="1"/>
  <c r="Q102"/>
  <c r="Q101" s="1"/>
  <c r="V102"/>
  <c r="G103"/>
  <c r="I103"/>
  <c r="I101" s="1"/>
  <c r="K103"/>
  <c r="M103"/>
  <c r="O103"/>
  <c r="Q103"/>
  <c r="V103"/>
  <c r="G104"/>
  <c r="G101" s="1"/>
  <c r="I104"/>
  <c r="K104"/>
  <c r="O104"/>
  <c r="Q104"/>
  <c r="V104"/>
  <c r="V101" s="1"/>
  <c r="G105"/>
  <c r="I105"/>
  <c r="K105"/>
  <c r="M105"/>
  <c r="O105"/>
  <c r="Q105"/>
  <c r="V105"/>
  <c r="AE107"/>
  <c r="AF107"/>
  <c r="G70" i="16"/>
  <c r="BA28"/>
  <c r="BA18"/>
  <c r="BA12"/>
  <c r="BA10"/>
  <c r="G9"/>
  <c r="AF70" s="1"/>
  <c r="I9"/>
  <c r="K9"/>
  <c r="K8" s="1"/>
  <c r="M9"/>
  <c r="O9"/>
  <c r="Q9"/>
  <c r="Q8" s="1"/>
  <c r="V9"/>
  <c r="G11"/>
  <c r="M11" s="1"/>
  <c r="I11"/>
  <c r="I8" s="1"/>
  <c r="K11"/>
  <c r="O11"/>
  <c r="O8" s="1"/>
  <c r="Q11"/>
  <c r="V11"/>
  <c r="G13"/>
  <c r="I13"/>
  <c r="K13"/>
  <c r="M13"/>
  <c r="O13"/>
  <c r="Q13"/>
  <c r="V13"/>
  <c r="G15"/>
  <c r="M15" s="1"/>
  <c r="I15"/>
  <c r="K15"/>
  <c r="O15"/>
  <c r="Q15"/>
  <c r="V15"/>
  <c r="G17"/>
  <c r="I17"/>
  <c r="K17"/>
  <c r="M17"/>
  <c r="O17"/>
  <c r="Q17"/>
  <c r="V17"/>
  <c r="G19"/>
  <c r="G8" s="1"/>
  <c r="I19"/>
  <c r="K19"/>
  <c r="O19"/>
  <c r="Q19"/>
  <c r="V19"/>
  <c r="V8" s="1"/>
  <c r="G21"/>
  <c r="I21"/>
  <c r="K21"/>
  <c r="M21"/>
  <c r="O21"/>
  <c r="Q21"/>
  <c r="V21"/>
  <c r="G23"/>
  <c r="M23" s="1"/>
  <c r="I23"/>
  <c r="K23"/>
  <c r="O23"/>
  <c r="Q23"/>
  <c r="V23"/>
  <c r="G24"/>
  <c r="I24"/>
  <c r="K24"/>
  <c r="M24"/>
  <c r="O24"/>
  <c r="Q24"/>
  <c r="V24"/>
  <c r="G25"/>
  <c r="M25" s="1"/>
  <c r="I25"/>
  <c r="K25"/>
  <c r="O25"/>
  <c r="Q25"/>
  <c r="V25"/>
  <c r="G27"/>
  <c r="I27"/>
  <c r="K27"/>
  <c r="M27"/>
  <c r="O27"/>
  <c r="Q27"/>
  <c r="V27"/>
  <c r="G29"/>
  <c r="M29" s="1"/>
  <c r="I29"/>
  <c r="K29"/>
  <c r="O29"/>
  <c r="Q29"/>
  <c r="V29"/>
  <c r="Q30"/>
  <c r="G31"/>
  <c r="M31" s="1"/>
  <c r="M30" s="1"/>
  <c r="I31"/>
  <c r="I30" s="1"/>
  <c r="K31"/>
  <c r="K30" s="1"/>
  <c r="O31"/>
  <c r="O30" s="1"/>
  <c r="Q31"/>
  <c r="V31"/>
  <c r="G33"/>
  <c r="G30" s="1"/>
  <c r="I33"/>
  <c r="K33"/>
  <c r="M33"/>
  <c r="O33"/>
  <c r="Q33"/>
  <c r="V33"/>
  <c r="V30" s="1"/>
  <c r="G35"/>
  <c r="I35"/>
  <c r="I34" s="1"/>
  <c r="K35"/>
  <c r="M35"/>
  <c r="O35"/>
  <c r="O34" s="1"/>
  <c r="Q35"/>
  <c r="Q34" s="1"/>
  <c r="V35"/>
  <c r="G37"/>
  <c r="G34" s="1"/>
  <c r="I37"/>
  <c r="K37"/>
  <c r="O37"/>
  <c r="Q37"/>
  <c r="V37"/>
  <c r="V34" s="1"/>
  <c r="G38"/>
  <c r="I38"/>
  <c r="K38"/>
  <c r="M38"/>
  <c r="O38"/>
  <c r="Q38"/>
  <c r="V38"/>
  <c r="G40"/>
  <c r="M40" s="1"/>
  <c r="I40"/>
  <c r="K40"/>
  <c r="K34" s="1"/>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I46"/>
  <c r="K46"/>
  <c r="M46"/>
  <c r="O46"/>
  <c r="Q46"/>
  <c r="V46"/>
  <c r="G48"/>
  <c r="M48" s="1"/>
  <c r="I48"/>
  <c r="K48"/>
  <c r="K47" s="1"/>
  <c r="O48"/>
  <c r="Q48"/>
  <c r="Q47" s="1"/>
  <c r="V48"/>
  <c r="V47" s="1"/>
  <c r="G50"/>
  <c r="M50" s="1"/>
  <c r="I50"/>
  <c r="I47" s="1"/>
  <c r="K50"/>
  <c r="O50"/>
  <c r="O47" s="1"/>
  <c r="Q50"/>
  <c r="V50"/>
  <c r="G51"/>
  <c r="M51" s="1"/>
  <c r="I51"/>
  <c r="K51"/>
  <c r="O51"/>
  <c r="Q51"/>
  <c r="V51"/>
  <c r="G53"/>
  <c r="I53"/>
  <c r="K53"/>
  <c r="M53"/>
  <c r="O53"/>
  <c r="Q53"/>
  <c r="V53"/>
  <c r="G54"/>
  <c r="I54"/>
  <c r="K54"/>
  <c r="M54"/>
  <c r="O54"/>
  <c r="Q54"/>
  <c r="V54"/>
  <c r="G56"/>
  <c r="I56"/>
  <c r="K56"/>
  <c r="M56"/>
  <c r="O56"/>
  <c r="Q56"/>
  <c r="V56"/>
  <c r="G58"/>
  <c r="M58" s="1"/>
  <c r="I58"/>
  <c r="K58"/>
  <c r="O58"/>
  <c r="Q58"/>
  <c r="V58"/>
  <c r="G59"/>
  <c r="I59"/>
  <c r="K59"/>
  <c r="M59"/>
  <c r="O59"/>
  <c r="Q59"/>
  <c r="V59"/>
  <c r="G61"/>
  <c r="I61"/>
  <c r="O61"/>
  <c r="V61"/>
  <c r="G62"/>
  <c r="I62"/>
  <c r="K62"/>
  <c r="K61" s="1"/>
  <c r="M62"/>
  <c r="M61" s="1"/>
  <c r="O62"/>
  <c r="Q62"/>
  <c r="Q61" s="1"/>
  <c r="V62"/>
  <c r="O64"/>
  <c r="G65"/>
  <c r="G64" s="1"/>
  <c r="I65"/>
  <c r="I64" s="1"/>
  <c r="K65"/>
  <c r="M65"/>
  <c r="M64" s="1"/>
  <c r="O65"/>
  <c r="Q65"/>
  <c r="V65"/>
  <c r="V64" s="1"/>
  <c r="G66"/>
  <c r="M66" s="1"/>
  <c r="I66"/>
  <c r="K66"/>
  <c r="K64" s="1"/>
  <c r="O66"/>
  <c r="Q66"/>
  <c r="Q64" s="1"/>
  <c r="V66"/>
  <c r="G67"/>
  <c r="I67"/>
  <c r="K67"/>
  <c r="M67"/>
  <c r="O67"/>
  <c r="Q67"/>
  <c r="V67"/>
  <c r="G68"/>
  <c r="M68" s="1"/>
  <c r="I68"/>
  <c r="K68"/>
  <c r="O68"/>
  <c r="Q68"/>
  <c r="V68"/>
  <c r="AE70"/>
  <c r="G183" i="15"/>
  <c r="BA176"/>
  <c r="BA175"/>
  <c r="BA150"/>
  <c r="BA143"/>
  <c r="BA141"/>
  <c r="BA135"/>
  <c r="BA133"/>
  <c r="BA131"/>
  <c r="BA104"/>
  <c r="BA102"/>
  <c r="BA75"/>
  <c r="BA72"/>
  <c r="BA64"/>
  <c r="BA55"/>
  <c r="BA53"/>
  <c r="BA49"/>
  <c r="BA24"/>
  <c r="BA22"/>
  <c r="BA20"/>
  <c r="BA16"/>
  <c r="BA14"/>
  <c r="BA12"/>
  <c r="BA10"/>
  <c r="G9"/>
  <c r="I9"/>
  <c r="I8" s="1"/>
  <c r="K9"/>
  <c r="K8" s="1"/>
  <c r="M9"/>
  <c r="O9"/>
  <c r="Q9"/>
  <c r="V9"/>
  <c r="G11"/>
  <c r="G8" s="1"/>
  <c r="I11"/>
  <c r="K11"/>
  <c r="M11"/>
  <c r="O11"/>
  <c r="Q11"/>
  <c r="V11"/>
  <c r="V8" s="1"/>
  <c r="G13"/>
  <c r="M13" s="1"/>
  <c r="I13"/>
  <c r="K13"/>
  <c r="O13"/>
  <c r="Q13"/>
  <c r="V13"/>
  <c r="G15"/>
  <c r="M15" s="1"/>
  <c r="I15"/>
  <c r="K15"/>
  <c r="O15"/>
  <c r="Q15"/>
  <c r="Q8" s="1"/>
  <c r="V15"/>
  <c r="G17"/>
  <c r="M17" s="1"/>
  <c r="I17"/>
  <c r="K17"/>
  <c r="O17"/>
  <c r="O8" s="1"/>
  <c r="Q17"/>
  <c r="V17"/>
  <c r="G19"/>
  <c r="I19"/>
  <c r="K19"/>
  <c r="M19"/>
  <c r="O19"/>
  <c r="Q19"/>
  <c r="V19"/>
  <c r="G21"/>
  <c r="I21"/>
  <c r="K21"/>
  <c r="M21"/>
  <c r="O21"/>
  <c r="Q21"/>
  <c r="V21"/>
  <c r="G23"/>
  <c r="I23"/>
  <c r="K23"/>
  <c r="M23"/>
  <c r="O23"/>
  <c r="Q23"/>
  <c r="V23"/>
  <c r="G25"/>
  <c r="M25" s="1"/>
  <c r="I25"/>
  <c r="K25"/>
  <c r="O25"/>
  <c r="Q25"/>
  <c r="V25"/>
  <c r="G27"/>
  <c r="M27" s="1"/>
  <c r="I27"/>
  <c r="K27"/>
  <c r="O27"/>
  <c r="Q27"/>
  <c r="V27"/>
  <c r="G29"/>
  <c r="M29" s="1"/>
  <c r="I29"/>
  <c r="K29"/>
  <c r="O29"/>
  <c r="Q29"/>
  <c r="V29"/>
  <c r="G31"/>
  <c r="I31"/>
  <c r="K31"/>
  <c r="M31"/>
  <c r="O31"/>
  <c r="Q31"/>
  <c r="V31"/>
  <c r="G33"/>
  <c r="I33"/>
  <c r="K33"/>
  <c r="M33"/>
  <c r="O33"/>
  <c r="Q33"/>
  <c r="V33"/>
  <c r="G35"/>
  <c r="I35"/>
  <c r="K35"/>
  <c r="M35"/>
  <c r="O35"/>
  <c r="Q35"/>
  <c r="V35"/>
  <c r="G37"/>
  <c r="M37" s="1"/>
  <c r="I37"/>
  <c r="K37"/>
  <c r="O37"/>
  <c r="Q37"/>
  <c r="V37"/>
  <c r="G39"/>
  <c r="M39" s="1"/>
  <c r="I39"/>
  <c r="K39"/>
  <c r="O39"/>
  <c r="Q39"/>
  <c r="V39"/>
  <c r="G41"/>
  <c r="M41" s="1"/>
  <c r="I41"/>
  <c r="K41"/>
  <c r="O41"/>
  <c r="Q41"/>
  <c r="V41"/>
  <c r="G43"/>
  <c r="I43"/>
  <c r="K43"/>
  <c r="M43"/>
  <c r="O43"/>
  <c r="Q43"/>
  <c r="V43"/>
  <c r="G45"/>
  <c r="I45"/>
  <c r="K45"/>
  <c r="M45"/>
  <c r="O45"/>
  <c r="Q45"/>
  <c r="V45"/>
  <c r="G46"/>
  <c r="I46"/>
  <c r="K46"/>
  <c r="M46"/>
  <c r="O46"/>
  <c r="Q46"/>
  <c r="V46"/>
  <c r="G48"/>
  <c r="M48" s="1"/>
  <c r="I48"/>
  <c r="K48"/>
  <c r="O48"/>
  <c r="Q48"/>
  <c r="V48"/>
  <c r="G50"/>
  <c r="M50" s="1"/>
  <c r="I50"/>
  <c r="K50"/>
  <c r="O50"/>
  <c r="Q50"/>
  <c r="V50"/>
  <c r="G52"/>
  <c r="M52" s="1"/>
  <c r="I52"/>
  <c r="K52"/>
  <c r="O52"/>
  <c r="Q52"/>
  <c r="V52"/>
  <c r="G54"/>
  <c r="I54"/>
  <c r="K54"/>
  <c r="M54"/>
  <c r="O54"/>
  <c r="Q54"/>
  <c r="V54"/>
  <c r="G56"/>
  <c r="I56"/>
  <c r="K56"/>
  <c r="M56"/>
  <c r="O56"/>
  <c r="Q56"/>
  <c r="V56"/>
  <c r="G57"/>
  <c r="I57"/>
  <c r="K57"/>
  <c r="M57"/>
  <c r="O57"/>
  <c r="Q57"/>
  <c r="V57"/>
  <c r="G58"/>
  <c r="M58" s="1"/>
  <c r="I58"/>
  <c r="K58"/>
  <c r="O58"/>
  <c r="Q58"/>
  <c r="V58"/>
  <c r="G59"/>
  <c r="M59" s="1"/>
  <c r="I59"/>
  <c r="K59"/>
  <c r="O59"/>
  <c r="Q59"/>
  <c r="V59"/>
  <c r="G61"/>
  <c r="M61" s="1"/>
  <c r="I61"/>
  <c r="K61"/>
  <c r="O61"/>
  <c r="Q61"/>
  <c r="V61"/>
  <c r="G63"/>
  <c r="I63"/>
  <c r="K63"/>
  <c r="M63"/>
  <c r="O63"/>
  <c r="Q63"/>
  <c r="V63"/>
  <c r="G65"/>
  <c r="I65"/>
  <c r="K65"/>
  <c r="M65"/>
  <c r="O65"/>
  <c r="Q65"/>
  <c r="V65"/>
  <c r="G67"/>
  <c r="I67"/>
  <c r="K67"/>
  <c r="M67"/>
  <c r="O67"/>
  <c r="Q67"/>
  <c r="V67"/>
  <c r="G69"/>
  <c r="M69" s="1"/>
  <c r="I69"/>
  <c r="K69"/>
  <c r="O69"/>
  <c r="Q69"/>
  <c r="V69"/>
  <c r="G71"/>
  <c r="M71" s="1"/>
  <c r="I71"/>
  <c r="K71"/>
  <c r="O71"/>
  <c r="Q71"/>
  <c r="V71"/>
  <c r="G73"/>
  <c r="M73" s="1"/>
  <c r="I73"/>
  <c r="K73"/>
  <c r="O73"/>
  <c r="Q73"/>
  <c r="V73"/>
  <c r="G74"/>
  <c r="I74"/>
  <c r="K74"/>
  <c r="M74"/>
  <c r="O74"/>
  <c r="Q74"/>
  <c r="V74"/>
  <c r="G76"/>
  <c r="I76"/>
  <c r="K76"/>
  <c r="M76"/>
  <c r="O76"/>
  <c r="Q76"/>
  <c r="V76"/>
  <c r="G77"/>
  <c r="I77"/>
  <c r="K77"/>
  <c r="M77"/>
  <c r="O77"/>
  <c r="Q77"/>
  <c r="V77"/>
  <c r="G78"/>
  <c r="M78" s="1"/>
  <c r="I78"/>
  <c r="K78"/>
  <c r="O78"/>
  <c r="Q78"/>
  <c r="V78"/>
  <c r="G80"/>
  <c r="M80" s="1"/>
  <c r="I80"/>
  <c r="K80"/>
  <c r="O80"/>
  <c r="Q80"/>
  <c r="V80"/>
  <c r="G81"/>
  <c r="M81" s="1"/>
  <c r="I81"/>
  <c r="K81"/>
  <c r="O81"/>
  <c r="Q81"/>
  <c r="V81"/>
  <c r="G82"/>
  <c r="I82"/>
  <c r="K82"/>
  <c r="M82"/>
  <c r="O82"/>
  <c r="Q82"/>
  <c r="V82"/>
  <c r="G83"/>
  <c r="I83"/>
  <c r="K83"/>
  <c r="M83"/>
  <c r="O83"/>
  <c r="Q83"/>
  <c r="V83"/>
  <c r="G84"/>
  <c r="I84"/>
  <c r="K84"/>
  <c r="M84"/>
  <c r="O84"/>
  <c r="Q84"/>
  <c r="V84"/>
  <c r="G85"/>
  <c r="M85" s="1"/>
  <c r="I85"/>
  <c r="K85"/>
  <c r="O85"/>
  <c r="Q85"/>
  <c r="V85"/>
  <c r="G86"/>
  <c r="M86" s="1"/>
  <c r="I86"/>
  <c r="K86"/>
  <c r="O86"/>
  <c r="Q86"/>
  <c r="V86"/>
  <c r="G87"/>
  <c r="M87" s="1"/>
  <c r="I87"/>
  <c r="K87"/>
  <c r="O87"/>
  <c r="Q87"/>
  <c r="V87"/>
  <c r="G88"/>
  <c r="I88"/>
  <c r="K88"/>
  <c r="M88"/>
  <c r="O88"/>
  <c r="Q88"/>
  <c r="V88"/>
  <c r="G89"/>
  <c r="I89"/>
  <c r="K89"/>
  <c r="M89"/>
  <c r="O89"/>
  <c r="Q89"/>
  <c r="V89"/>
  <c r="G90"/>
  <c r="I90"/>
  <c r="K90"/>
  <c r="M90"/>
  <c r="O90"/>
  <c r="Q90"/>
  <c r="V90"/>
  <c r="G91"/>
  <c r="M91" s="1"/>
  <c r="I91"/>
  <c r="K91"/>
  <c r="O91"/>
  <c r="Q91"/>
  <c r="V91"/>
  <c r="G92"/>
  <c r="M92" s="1"/>
  <c r="I92"/>
  <c r="K92"/>
  <c r="O92"/>
  <c r="Q92"/>
  <c r="V92"/>
  <c r="G93"/>
  <c r="M93" s="1"/>
  <c r="I93"/>
  <c r="K93"/>
  <c r="O93"/>
  <c r="Q93"/>
  <c r="V93"/>
  <c r="G94"/>
  <c r="I94"/>
  <c r="K94"/>
  <c r="M94"/>
  <c r="O94"/>
  <c r="Q94"/>
  <c r="V94"/>
  <c r="G95"/>
  <c r="I95"/>
  <c r="K95"/>
  <c r="M95"/>
  <c r="O95"/>
  <c r="Q95"/>
  <c r="V95"/>
  <c r="G96"/>
  <c r="I96"/>
  <c r="K96"/>
  <c r="M96"/>
  <c r="O96"/>
  <c r="Q96"/>
  <c r="V96"/>
  <c r="G97"/>
  <c r="M97" s="1"/>
  <c r="I97"/>
  <c r="K97"/>
  <c r="O97"/>
  <c r="Q97"/>
  <c r="V97"/>
  <c r="G98"/>
  <c r="M98" s="1"/>
  <c r="I98"/>
  <c r="K98"/>
  <c r="O98"/>
  <c r="Q98"/>
  <c r="V98"/>
  <c r="G99"/>
  <c r="M99" s="1"/>
  <c r="I99"/>
  <c r="K99"/>
  <c r="O99"/>
  <c r="Q99"/>
  <c r="V99"/>
  <c r="G101"/>
  <c r="I101"/>
  <c r="I100" s="1"/>
  <c r="K101"/>
  <c r="K100" s="1"/>
  <c r="M101"/>
  <c r="O101"/>
  <c r="Q101"/>
  <c r="V101"/>
  <c r="G103"/>
  <c r="G100" s="1"/>
  <c r="I103"/>
  <c r="K103"/>
  <c r="M103"/>
  <c r="O103"/>
  <c r="Q103"/>
  <c r="V103"/>
  <c r="V100" s="1"/>
  <c r="G105"/>
  <c r="M105" s="1"/>
  <c r="I105"/>
  <c r="K105"/>
  <c r="O105"/>
  <c r="Q105"/>
  <c r="V105"/>
  <c r="G107"/>
  <c r="M107" s="1"/>
  <c r="I107"/>
  <c r="K107"/>
  <c r="O107"/>
  <c r="Q107"/>
  <c r="Q100" s="1"/>
  <c r="V107"/>
  <c r="G109"/>
  <c r="M109" s="1"/>
  <c r="I109"/>
  <c r="K109"/>
  <c r="O109"/>
  <c r="O100" s="1"/>
  <c r="Q109"/>
  <c r="V109"/>
  <c r="G110"/>
  <c r="I110"/>
  <c r="K110"/>
  <c r="M110"/>
  <c r="O110"/>
  <c r="Q110"/>
  <c r="V110"/>
  <c r="G112"/>
  <c r="I112"/>
  <c r="K112"/>
  <c r="M112"/>
  <c r="O112"/>
  <c r="Q112"/>
  <c r="V112"/>
  <c r="G114"/>
  <c r="I114"/>
  <c r="K114"/>
  <c r="M114"/>
  <c r="O114"/>
  <c r="Q114"/>
  <c r="V114"/>
  <c r="G116"/>
  <c r="M116" s="1"/>
  <c r="I116"/>
  <c r="K116"/>
  <c r="O116"/>
  <c r="Q116"/>
  <c r="V116"/>
  <c r="G117"/>
  <c r="M117" s="1"/>
  <c r="I117"/>
  <c r="K117"/>
  <c r="O117"/>
  <c r="Q117"/>
  <c r="V117"/>
  <c r="G118"/>
  <c r="M118" s="1"/>
  <c r="I118"/>
  <c r="K118"/>
  <c r="O118"/>
  <c r="Q118"/>
  <c r="V118"/>
  <c r="G119"/>
  <c r="I119"/>
  <c r="K119"/>
  <c r="M119"/>
  <c r="O119"/>
  <c r="Q119"/>
  <c r="V119"/>
  <c r="G120"/>
  <c r="I120"/>
  <c r="K120"/>
  <c r="M120"/>
  <c r="O120"/>
  <c r="Q120"/>
  <c r="V120"/>
  <c r="G121"/>
  <c r="I121"/>
  <c r="K121"/>
  <c r="M121"/>
  <c r="O121"/>
  <c r="Q121"/>
  <c r="V121"/>
  <c r="G122"/>
  <c r="M122" s="1"/>
  <c r="I122"/>
  <c r="K122"/>
  <c r="O122"/>
  <c r="Q122"/>
  <c r="V122"/>
  <c r="G123"/>
  <c r="M123" s="1"/>
  <c r="I123"/>
  <c r="K123"/>
  <c r="O123"/>
  <c r="Q123"/>
  <c r="V123"/>
  <c r="G124"/>
  <c r="M124" s="1"/>
  <c r="I124"/>
  <c r="K124"/>
  <c r="O124"/>
  <c r="Q124"/>
  <c r="V124"/>
  <c r="G125"/>
  <c r="I125"/>
  <c r="K125"/>
  <c r="M125"/>
  <c r="O125"/>
  <c r="Q125"/>
  <c r="V125"/>
  <c r="G126"/>
  <c r="I126"/>
  <c r="K126"/>
  <c r="M126"/>
  <c r="O126"/>
  <c r="Q126"/>
  <c r="V126"/>
  <c r="G128"/>
  <c r="M128" s="1"/>
  <c r="I128"/>
  <c r="I127" s="1"/>
  <c r="K128"/>
  <c r="O128"/>
  <c r="Q128"/>
  <c r="Q127" s="1"/>
  <c r="V128"/>
  <c r="V127" s="1"/>
  <c r="G130"/>
  <c r="M130" s="1"/>
  <c r="I130"/>
  <c r="K130"/>
  <c r="O130"/>
  <c r="O127" s="1"/>
  <c r="Q130"/>
  <c r="V130"/>
  <c r="G132"/>
  <c r="I132"/>
  <c r="K132"/>
  <c r="M132"/>
  <c r="O132"/>
  <c r="Q132"/>
  <c r="V132"/>
  <c r="G134"/>
  <c r="I134"/>
  <c r="K134"/>
  <c r="K127" s="1"/>
  <c r="M134"/>
  <c r="O134"/>
  <c r="Q134"/>
  <c r="V134"/>
  <c r="G136"/>
  <c r="I136"/>
  <c r="K136"/>
  <c r="M136"/>
  <c r="O136"/>
  <c r="Q136"/>
  <c r="V136"/>
  <c r="G138"/>
  <c r="M138" s="1"/>
  <c r="I138"/>
  <c r="K138"/>
  <c r="O138"/>
  <c r="Q138"/>
  <c r="V138"/>
  <c r="G140"/>
  <c r="M140" s="1"/>
  <c r="I140"/>
  <c r="K140"/>
  <c r="O140"/>
  <c r="Q140"/>
  <c r="V140"/>
  <c r="G142"/>
  <c r="M142" s="1"/>
  <c r="I142"/>
  <c r="K142"/>
  <c r="O142"/>
  <c r="Q142"/>
  <c r="V142"/>
  <c r="G144"/>
  <c r="I144"/>
  <c r="K144"/>
  <c r="M144"/>
  <c r="O144"/>
  <c r="Q144"/>
  <c r="V144"/>
  <c r="G146"/>
  <c r="I146"/>
  <c r="K146"/>
  <c r="M146"/>
  <c r="O146"/>
  <c r="Q146"/>
  <c r="V146"/>
  <c r="G147"/>
  <c r="I147"/>
  <c r="K147"/>
  <c r="M147"/>
  <c r="O147"/>
  <c r="Q147"/>
  <c r="V147"/>
  <c r="G149"/>
  <c r="M149" s="1"/>
  <c r="I149"/>
  <c r="K149"/>
  <c r="O149"/>
  <c r="Q149"/>
  <c r="V149"/>
  <c r="G151"/>
  <c r="M151" s="1"/>
  <c r="I151"/>
  <c r="K151"/>
  <c r="O151"/>
  <c r="Q151"/>
  <c r="V151"/>
  <c r="G153"/>
  <c r="M153" s="1"/>
  <c r="I153"/>
  <c r="K153"/>
  <c r="O153"/>
  <c r="Q153"/>
  <c r="V153"/>
  <c r="G154"/>
  <c r="I154"/>
  <c r="K154"/>
  <c r="M154"/>
  <c r="O154"/>
  <c r="Q154"/>
  <c r="V154"/>
  <c r="G155"/>
  <c r="I155"/>
  <c r="K155"/>
  <c r="M155"/>
  <c r="O155"/>
  <c r="Q155"/>
  <c r="V155"/>
  <c r="G156"/>
  <c r="I156"/>
  <c r="K156"/>
  <c r="M156"/>
  <c r="O156"/>
  <c r="Q156"/>
  <c r="V156"/>
  <c r="G157"/>
  <c r="M157" s="1"/>
  <c r="I157"/>
  <c r="K157"/>
  <c r="O157"/>
  <c r="Q157"/>
  <c r="V157"/>
  <c r="G158"/>
  <c r="M158" s="1"/>
  <c r="I158"/>
  <c r="K158"/>
  <c r="O158"/>
  <c r="Q158"/>
  <c r="V158"/>
  <c r="G159"/>
  <c r="M159" s="1"/>
  <c r="I159"/>
  <c r="K159"/>
  <c r="O159"/>
  <c r="Q159"/>
  <c r="V159"/>
  <c r="G160"/>
  <c r="I160"/>
  <c r="K160"/>
  <c r="M160"/>
  <c r="O160"/>
  <c r="Q160"/>
  <c r="V160"/>
  <c r="G161"/>
  <c r="I161"/>
  <c r="K161"/>
  <c r="M161"/>
  <c r="O161"/>
  <c r="Q161"/>
  <c r="V161"/>
  <c r="G162"/>
  <c r="I162"/>
  <c r="K162"/>
  <c r="M162"/>
  <c r="O162"/>
  <c r="Q162"/>
  <c r="V162"/>
  <c r="G163"/>
  <c r="M163" s="1"/>
  <c r="I163"/>
  <c r="K163"/>
  <c r="O163"/>
  <c r="Q163"/>
  <c r="V163"/>
  <c r="G165"/>
  <c r="M165" s="1"/>
  <c r="I165"/>
  <c r="K165"/>
  <c r="O165"/>
  <c r="Q165"/>
  <c r="V165"/>
  <c r="G166"/>
  <c r="M166" s="1"/>
  <c r="I166"/>
  <c r="K166"/>
  <c r="O166"/>
  <c r="Q166"/>
  <c r="V166"/>
  <c r="G168"/>
  <c r="I168"/>
  <c r="K168"/>
  <c r="M168"/>
  <c r="O168"/>
  <c r="Q168"/>
  <c r="V168"/>
  <c r="G170"/>
  <c r="I170"/>
  <c r="K170"/>
  <c r="M170"/>
  <c r="O170"/>
  <c r="Q170"/>
  <c r="V170"/>
  <c r="G171"/>
  <c r="I171"/>
  <c r="K171"/>
  <c r="M171"/>
  <c r="O171"/>
  <c r="Q171"/>
  <c r="V171"/>
  <c r="G173"/>
  <c r="K173"/>
  <c r="O173"/>
  <c r="V173"/>
  <c r="G174"/>
  <c r="M174" s="1"/>
  <c r="M173" s="1"/>
  <c r="I174"/>
  <c r="I173" s="1"/>
  <c r="K174"/>
  <c r="O174"/>
  <c r="Q174"/>
  <c r="Q173" s="1"/>
  <c r="V174"/>
  <c r="G177"/>
  <c r="V177"/>
  <c r="G178"/>
  <c r="I178"/>
  <c r="K178"/>
  <c r="M178"/>
  <c r="O178"/>
  <c r="Q178"/>
  <c r="Q177" s="1"/>
  <c r="V178"/>
  <c r="G179"/>
  <c r="I179"/>
  <c r="K179"/>
  <c r="K177" s="1"/>
  <c r="M179"/>
  <c r="O179"/>
  <c r="O177" s="1"/>
  <c r="Q179"/>
  <c r="V179"/>
  <c r="G180"/>
  <c r="I180"/>
  <c r="I177" s="1"/>
  <c r="K180"/>
  <c r="M180"/>
  <c r="O180"/>
  <c r="Q180"/>
  <c r="V180"/>
  <c r="G181"/>
  <c r="M181" s="1"/>
  <c r="I181"/>
  <c r="K181"/>
  <c r="O181"/>
  <c r="Q181"/>
  <c r="V181"/>
  <c r="AE183"/>
  <c r="AF183"/>
  <c r="G46" i="14"/>
  <c r="BA18"/>
  <c r="G9"/>
  <c r="M9" s="1"/>
  <c r="I9"/>
  <c r="K9"/>
  <c r="K8" s="1"/>
  <c r="O9"/>
  <c r="Q9"/>
  <c r="Q8" s="1"/>
  <c r="V9"/>
  <c r="G11"/>
  <c r="I11"/>
  <c r="I8" s="1"/>
  <c r="K11"/>
  <c r="M11"/>
  <c r="O11"/>
  <c r="O8" s="1"/>
  <c r="Q11"/>
  <c r="V11"/>
  <c r="G13"/>
  <c r="I13"/>
  <c r="K13"/>
  <c r="M13"/>
  <c r="O13"/>
  <c r="Q13"/>
  <c r="V13"/>
  <c r="G14"/>
  <c r="I14"/>
  <c r="K14"/>
  <c r="M14"/>
  <c r="O14"/>
  <c r="Q14"/>
  <c r="V14"/>
  <c r="G16"/>
  <c r="M16" s="1"/>
  <c r="I16"/>
  <c r="K16"/>
  <c r="O16"/>
  <c r="Q16"/>
  <c r="V16"/>
  <c r="G17"/>
  <c r="M17" s="1"/>
  <c r="I17"/>
  <c r="K17"/>
  <c r="O17"/>
  <c r="Q17"/>
  <c r="V17"/>
  <c r="V8" s="1"/>
  <c r="G19"/>
  <c r="M19" s="1"/>
  <c r="I19"/>
  <c r="K19"/>
  <c r="O19"/>
  <c r="Q19"/>
  <c r="V19"/>
  <c r="G20"/>
  <c r="I20"/>
  <c r="K20"/>
  <c r="M20"/>
  <c r="O20"/>
  <c r="Q20"/>
  <c r="V20"/>
  <c r="G21"/>
  <c r="I21"/>
  <c r="K21"/>
  <c r="M21"/>
  <c r="O21"/>
  <c r="Q21"/>
  <c r="V21"/>
  <c r="G22"/>
  <c r="I22"/>
  <c r="K22"/>
  <c r="M22"/>
  <c r="O22"/>
  <c r="Q22"/>
  <c r="V22"/>
  <c r="G23"/>
  <c r="M23" s="1"/>
  <c r="I23"/>
  <c r="K23"/>
  <c r="O23"/>
  <c r="Q23"/>
  <c r="V23"/>
  <c r="G24"/>
  <c r="M24" s="1"/>
  <c r="I24"/>
  <c r="K24"/>
  <c r="O24"/>
  <c r="Q24"/>
  <c r="V24"/>
  <c r="G25"/>
  <c r="M25" s="1"/>
  <c r="I25"/>
  <c r="K25"/>
  <c r="O25"/>
  <c r="Q25"/>
  <c r="V25"/>
  <c r="G26"/>
  <c r="I26"/>
  <c r="K26"/>
  <c r="M26"/>
  <c r="O26"/>
  <c r="Q26"/>
  <c r="V26"/>
  <c r="G27"/>
  <c r="I27"/>
  <c r="K27"/>
  <c r="M27"/>
  <c r="O27"/>
  <c r="Q27"/>
  <c r="V27"/>
  <c r="G28"/>
  <c r="I28"/>
  <c r="K28"/>
  <c r="M28"/>
  <c r="O28"/>
  <c r="Q28"/>
  <c r="V28"/>
  <c r="G30"/>
  <c r="M30" s="1"/>
  <c r="I30"/>
  <c r="K30"/>
  <c r="O30"/>
  <c r="Q30"/>
  <c r="V30"/>
  <c r="G32"/>
  <c r="M32" s="1"/>
  <c r="I32"/>
  <c r="K32"/>
  <c r="O32"/>
  <c r="Q32"/>
  <c r="V32"/>
  <c r="G33"/>
  <c r="M33" s="1"/>
  <c r="I33"/>
  <c r="K33"/>
  <c r="O33"/>
  <c r="Q33"/>
  <c r="V33"/>
  <c r="G34"/>
  <c r="I34"/>
  <c r="K34"/>
  <c r="M34"/>
  <c r="O34"/>
  <c r="Q34"/>
  <c r="V34"/>
  <c r="G35"/>
  <c r="I35"/>
  <c r="K35"/>
  <c r="M35"/>
  <c r="O35"/>
  <c r="Q35"/>
  <c r="V35"/>
  <c r="G36"/>
  <c r="I36"/>
  <c r="K36"/>
  <c r="M36"/>
  <c r="O36"/>
  <c r="Q36"/>
  <c r="V36"/>
  <c r="I37"/>
  <c r="K37"/>
  <c r="O37"/>
  <c r="Q37"/>
  <c r="G38"/>
  <c r="M38" s="1"/>
  <c r="M37" s="1"/>
  <c r="I38"/>
  <c r="K38"/>
  <c r="O38"/>
  <c r="Q38"/>
  <c r="V38"/>
  <c r="V37" s="1"/>
  <c r="G40"/>
  <c r="Q40"/>
  <c r="V40"/>
  <c r="G41"/>
  <c r="I41"/>
  <c r="I40" s="1"/>
  <c r="K41"/>
  <c r="M41"/>
  <c r="O41"/>
  <c r="O40" s="1"/>
  <c r="Q41"/>
  <c r="V41"/>
  <c r="G42"/>
  <c r="I42"/>
  <c r="K42"/>
  <c r="M42"/>
  <c r="O42"/>
  <c r="Q42"/>
  <c r="V42"/>
  <c r="G43"/>
  <c r="I43"/>
  <c r="K43"/>
  <c r="K40" s="1"/>
  <c r="M43"/>
  <c r="O43"/>
  <c r="Q43"/>
  <c r="V43"/>
  <c r="G44"/>
  <c r="M44" s="1"/>
  <c r="I44"/>
  <c r="K44"/>
  <c r="O44"/>
  <c r="Q44"/>
  <c r="V44"/>
  <c r="AE46"/>
  <c r="AF46"/>
  <c r="G28" i="13"/>
  <c r="G9"/>
  <c r="M9" s="1"/>
  <c r="I9"/>
  <c r="K9"/>
  <c r="O9"/>
  <c r="Q9"/>
  <c r="V9"/>
  <c r="V8" s="1"/>
  <c r="G10"/>
  <c r="M10" s="1"/>
  <c r="I10"/>
  <c r="K10"/>
  <c r="K8" s="1"/>
  <c r="O10"/>
  <c r="Q10"/>
  <c r="Q8" s="1"/>
  <c r="V10"/>
  <c r="G11"/>
  <c r="I11"/>
  <c r="I8" s="1"/>
  <c r="K11"/>
  <c r="M11"/>
  <c r="O11"/>
  <c r="O8" s="1"/>
  <c r="Q11"/>
  <c r="V11"/>
  <c r="G12"/>
  <c r="I12"/>
  <c r="K12"/>
  <c r="M12"/>
  <c r="O12"/>
  <c r="Q12"/>
  <c r="V12"/>
  <c r="G13"/>
  <c r="I13"/>
  <c r="K13"/>
  <c r="M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I23"/>
  <c r="K23"/>
  <c r="M23"/>
  <c r="O23"/>
  <c r="Q23"/>
  <c r="V23"/>
  <c r="G24"/>
  <c r="I24"/>
  <c r="K24"/>
  <c r="M24"/>
  <c r="O24"/>
  <c r="Q24"/>
  <c r="V24"/>
  <c r="G25"/>
  <c r="K25"/>
  <c r="Q25"/>
  <c r="V25"/>
  <c r="G26"/>
  <c r="M26" s="1"/>
  <c r="M25" s="1"/>
  <c r="I26"/>
  <c r="I25" s="1"/>
  <c r="K26"/>
  <c r="O26"/>
  <c r="O25" s="1"/>
  <c r="Q26"/>
  <c r="V26"/>
  <c r="AE28"/>
  <c r="AF28"/>
  <c r="G886" i="12"/>
  <c r="BA517"/>
  <c r="BA228"/>
  <c r="BA196"/>
  <c r="BA194"/>
  <c r="BA192"/>
  <c r="BA178"/>
  <c r="BA142"/>
  <c r="BA126"/>
  <c r="BA110"/>
  <c r="BA108"/>
  <c r="BA104"/>
  <c r="BA102"/>
  <c r="BA87"/>
  <c r="BA85"/>
  <c r="BA83"/>
  <c r="BA81"/>
  <c r="BA70"/>
  <c r="BA68"/>
  <c r="BA62"/>
  <c r="BA60"/>
  <c r="BA53"/>
  <c r="BA51"/>
  <c r="BA44"/>
  <c r="BA42"/>
  <c r="BA36"/>
  <c r="BA20"/>
  <c r="BA18"/>
  <c r="BA16"/>
  <c r="BA14"/>
  <c r="G9"/>
  <c r="M9" s="1"/>
  <c r="I9"/>
  <c r="I8" s="1"/>
  <c r="K9"/>
  <c r="O9"/>
  <c r="O8" s="1"/>
  <c r="Q9"/>
  <c r="V9"/>
  <c r="G11"/>
  <c r="G8" s="1"/>
  <c r="I11"/>
  <c r="K11"/>
  <c r="O11"/>
  <c r="Q11"/>
  <c r="V11"/>
  <c r="V8" s="1"/>
  <c r="G13"/>
  <c r="M13" s="1"/>
  <c r="I13"/>
  <c r="K13"/>
  <c r="O13"/>
  <c r="Q13"/>
  <c r="Q8" s="1"/>
  <c r="V13"/>
  <c r="G15"/>
  <c r="I15"/>
  <c r="K15"/>
  <c r="M15"/>
  <c r="O15"/>
  <c r="Q15"/>
  <c r="V15"/>
  <c r="G17"/>
  <c r="I17"/>
  <c r="K17"/>
  <c r="M17"/>
  <c r="O17"/>
  <c r="Q17"/>
  <c r="V17"/>
  <c r="G19"/>
  <c r="I19"/>
  <c r="K19"/>
  <c r="K8" s="1"/>
  <c r="M19"/>
  <c r="O19"/>
  <c r="Q19"/>
  <c r="V19"/>
  <c r="G21"/>
  <c r="I21"/>
  <c r="K21"/>
  <c r="M21"/>
  <c r="O21"/>
  <c r="Q21"/>
  <c r="V21"/>
  <c r="G23"/>
  <c r="M23" s="1"/>
  <c r="I23"/>
  <c r="K23"/>
  <c r="O23"/>
  <c r="Q23"/>
  <c r="V23"/>
  <c r="G25"/>
  <c r="M25" s="1"/>
  <c r="I25"/>
  <c r="K25"/>
  <c r="O25"/>
  <c r="Q25"/>
  <c r="V25"/>
  <c r="G27"/>
  <c r="I27"/>
  <c r="K27"/>
  <c r="M27"/>
  <c r="O27"/>
  <c r="Q27"/>
  <c r="V27"/>
  <c r="G29"/>
  <c r="I29"/>
  <c r="K29"/>
  <c r="M29"/>
  <c r="O29"/>
  <c r="Q29"/>
  <c r="V29"/>
  <c r="G31"/>
  <c r="I31"/>
  <c r="K31"/>
  <c r="M31"/>
  <c r="O31"/>
  <c r="Q31"/>
  <c r="V31"/>
  <c r="G32"/>
  <c r="I32"/>
  <c r="K32"/>
  <c r="M32"/>
  <c r="O32"/>
  <c r="Q32"/>
  <c r="V32"/>
  <c r="G33"/>
  <c r="M33" s="1"/>
  <c r="I33"/>
  <c r="K33"/>
  <c r="O33"/>
  <c r="Q33"/>
  <c r="V33"/>
  <c r="G35"/>
  <c r="M35" s="1"/>
  <c r="I35"/>
  <c r="K35"/>
  <c r="O35"/>
  <c r="Q35"/>
  <c r="V35"/>
  <c r="G37"/>
  <c r="I37"/>
  <c r="K37"/>
  <c r="M37"/>
  <c r="O37"/>
  <c r="Q37"/>
  <c r="V37"/>
  <c r="G39"/>
  <c r="I39"/>
  <c r="K39"/>
  <c r="K38" s="1"/>
  <c r="M39"/>
  <c r="O39"/>
  <c r="Q39"/>
  <c r="Q38" s="1"/>
  <c r="V39"/>
  <c r="G41"/>
  <c r="I41"/>
  <c r="I38" s="1"/>
  <c r="K41"/>
  <c r="M41"/>
  <c r="O41"/>
  <c r="O38" s="1"/>
  <c r="Q41"/>
  <c r="V41"/>
  <c r="G43"/>
  <c r="I43"/>
  <c r="K43"/>
  <c r="M43"/>
  <c r="O43"/>
  <c r="Q43"/>
  <c r="V43"/>
  <c r="G45"/>
  <c r="M45" s="1"/>
  <c r="I45"/>
  <c r="K45"/>
  <c r="O45"/>
  <c r="Q45"/>
  <c r="V45"/>
  <c r="G47"/>
  <c r="I47"/>
  <c r="K47"/>
  <c r="M47"/>
  <c r="O47"/>
  <c r="Q47"/>
  <c r="V47"/>
  <c r="G48"/>
  <c r="G38" s="1"/>
  <c r="I48"/>
  <c r="K48"/>
  <c r="O48"/>
  <c r="Q48"/>
  <c r="V48"/>
  <c r="V38" s="1"/>
  <c r="G50"/>
  <c r="I50"/>
  <c r="K50"/>
  <c r="M50"/>
  <c r="O50"/>
  <c r="Q50"/>
  <c r="V50"/>
  <c r="G52"/>
  <c r="I52"/>
  <c r="K52"/>
  <c r="M52"/>
  <c r="O52"/>
  <c r="Q52"/>
  <c r="V52"/>
  <c r="G54"/>
  <c r="I54"/>
  <c r="K54"/>
  <c r="M54"/>
  <c r="O54"/>
  <c r="Q54"/>
  <c r="V54"/>
  <c r="G56"/>
  <c r="M56" s="1"/>
  <c r="I56"/>
  <c r="K56"/>
  <c r="O56"/>
  <c r="Q56"/>
  <c r="V56"/>
  <c r="G57"/>
  <c r="I57"/>
  <c r="K57"/>
  <c r="M57"/>
  <c r="O57"/>
  <c r="Q57"/>
  <c r="V57"/>
  <c r="G59"/>
  <c r="M59" s="1"/>
  <c r="I59"/>
  <c r="K59"/>
  <c r="O59"/>
  <c r="Q59"/>
  <c r="V59"/>
  <c r="G61"/>
  <c r="I61"/>
  <c r="K61"/>
  <c r="M61"/>
  <c r="O61"/>
  <c r="Q61"/>
  <c r="V61"/>
  <c r="G63"/>
  <c r="M63" s="1"/>
  <c r="I63"/>
  <c r="K63"/>
  <c r="O63"/>
  <c r="Q63"/>
  <c r="V63"/>
  <c r="G65"/>
  <c r="I65"/>
  <c r="K65"/>
  <c r="M65"/>
  <c r="O65"/>
  <c r="Q65"/>
  <c r="V65"/>
  <c r="G67"/>
  <c r="M67" s="1"/>
  <c r="I67"/>
  <c r="K67"/>
  <c r="O67"/>
  <c r="Q67"/>
  <c r="V67"/>
  <c r="G69"/>
  <c r="I69"/>
  <c r="K69"/>
  <c r="M69"/>
  <c r="O69"/>
  <c r="Q69"/>
  <c r="V69"/>
  <c r="G71"/>
  <c r="M71" s="1"/>
  <c r="I71"/>
  <c r="K71"/>
  <c r="O71"/>
  <c r="Q71"/>
  <c r="V71"/>
  <c r="G73"/>
  <c r="I73"/>
  <c r="K73"/>
  <c r="M73"/>
  <c r="O73"/>
  <c r="Q73"/>
  <c r="V73"/>
  <c r="G75"/>
  <c r="I75"/>
  <c r="K75"/>
  <c r="M75"/>
  <c r="O75"/>
  <c r="Q75"/>
  <c r="V75"/>
  <c r="G78"/>
  <c r="M78" s="1"/>
  <c r="I78"/>
  <c r="K78"/>
  <c r="K77" s="1"/>
  <c r="O78"/>
  <c r="Q78"/>
  <c r="Q77" s="1"/>
  <c r="V78"/>
  <c r="G79"/>
  <c r="I79"/>
  <c r="I77" s="1"/>
  <c r="K79"/>
  <c r="M79"/>
  <c r="O79"/>
  <c r="O77" s="1"/>
  <c r="Q79"/>
  <c r="V79"/>
  <c r="G80"/>
  <c r="I80"/>
  <c r="K80"/>
  <c r="M80"/>
  <c r="O80"/>
  <c r="Q80"/>
  <c r="V80"/>
  <c r="G82"/>
  <c r="I82"/>
  <c r="K82"/>
  <c r="M82"/>
  <c r="O82"/>
  <c r="Q82"/>
  <c r="V82"/>
  <c r="G84"/>
  <c r="I84"/>
  <c r="K84"/>
  <c r="M84"/>
  <c r="O84"/>
  <c r="Q84"/>
  <c r="V84"/>
  <c r="G86"/>
  <c r="M86" s="1"/>
  <c r="I86"/>
  <c r="K86"/>
  <c r="O86"/>
  <c r="Q86"/>
  <c r="V86"/>
  <c r="V77" s="1"/>
  <c r="G88"/>
  <c r="M88" s="1"/>
  <c r="I88"/>
  <c r="K88"/>
  <c r="O88"/>
  <c r="Q88"/>
  <c r="V88"/>
  <c r="G90"/>
  <c r="I90"/>
  <c r="K90"/>
  <c r="M90"/>
  <c r="O90"/>
  <c r="Q90"/>
  <c r="V90"/>
  <c r="G91"/>
  <c r="I91"/>
  <c r="K91"/>
  <c r="M91"/>
  <c r="O91"/>
  <c r="Q91"/>
  <c r="V91"/>
  <c r="G92"/>
  <c r="I92"/>
  <c r="K92"/>
  <c r="M92"/>
  <c r="O92"/>
  <c r="Q92"/>
  <c r="V92"/>
  <c r="G93"/>
  <c r="I93"/>
  <c r="K93"/>
  <c r="M93"/>
  <c r="O93"/>
  <c r="Q93"/>
  <c r="V93"/>
  <c r="G94"/>
  <c r="M94" s="1"/>
  <c r="I94"/>
  <c r="K94"/>
  <c r="O94"/>
  <c r="Q94"/>
  <c r="V94"/>
  <c r="G95"/>
  <c r="M95" s="1"/>
  <c r="I95"/>
  <c r="K95"/>
  <c r="O95"/>
  <c r="Q95"/>
  <c r="V95"/>
  <c r="G96"/>
  <c r="I96"/>
  <c r="K96"/>
  <c r="M96"/>
  <c r="O96"/>
  <c r="Q96"/>
  <c r="V96"/>
  <c r="G97"/>
  <c r="I97"/>
  <c r="K97"/>
  <c r="M97"/>
  <c r="O97"/>
  <c r="Q97"/>
  <c r="V97"/>
  <c r="G99"/>
  <c r="I99"/>
  <c r="K99"/>
  <c r="M99"/>
  <c r="O99"/>
  <c r="Q99"/>
  <c r="V99"/>
  <c r="G101"/>
  <c r="I101"/>
  <c r="K101"/>
  <c r="M101"/>
  <c r="O101"/>
  <c r="Q101"/>
  <c r="V101"/>
  <c r="G103"/>
  <c r="M103" s="1"/>
  <c r="I103"/>
  <c r="K103"/>
  <c r="O103"/>
  <c r="Q103"/>
  <c r="V103"/>
  <c r="G105"/>
  <c r="M105" s="1"/>
  <c r="I105"/>
  <c r="K105"/>
  <c r="O105"/>
  <c r="Q105"/>
  <c r="V105"/>
  <c r="G107"/>
  <c r="I107"/>
  <c r="K107"/>
  <c r="M107"/>
  <c r="O107"/>
  <c r="Q107"/>
  <c r="V107"/>
  <c r="G109"/>
  <c r="I109"/>
  <c r="K109"/>
  <c r="M109"/>
  <c r="O109"/>
  <c r="Q109"/>
  <c r="V109"/>
  <c r="G111"/>
  <c r="I111"/>
  <c r="K111"/>
  <c r="M111"/>
  <c r="O111"/>
  <c r="Q111"/>
  <c r="V111"/>
  <c r="G113"/>
  <c r="I113"/>
  <c r="K113"/>
  <c r="M113"/>
  <c r="O113"/>
  <c r="Q113"/>
  <c r="V113"/>
  <c r="G115"/>
  <c r="M115" s="1"/>
  <c r="I115"/>
  <c r="K115"/>
  <c r="O115"/>
  <c r="Q115"/>
  <c r="V115"/>
  <c r="G117"/>
  <c r="M117" s="1"/>
  <c r="I117"/>
  <c r="K117"/>
  <c r="O117"/>
  <c r="Q117"/>
  <c r="V117"/>
  <c r="G118"/>
  <c r="M118" s="1"/>
  <c r="I118"/>
  <c r="K118"/>
  <c r="O118"/>
  <c r="Q118"/>
  <c r="V118"/>
  <c r="G120"/>
  <c r="I120"/>
  <c r="K120"/>
  <c r="K119" s="1"/>
  <c r="M120"/>
  <c r="O120"/>
  <c r="Q120"/>
  <c r="Q119" s="1"/>
  <c r="V120"/>
  <c r="G121"/>
  <c r="I121"/>
  <c r="I119" s="1"/>
  <c r="K121"/>
  <c r="M121"/>
  <c r="O121"/>
  <c r="O119" s="1"/>
  <c r="Q121"/>
  <c r="V121"/>
  <c r="G123"/>
  <c r="G119" s="1"/>
  <c r="I123"/>
  <c r="K123"/>
  <c r="O123"/>
  <c r="Q123"/>
  <c r="V123"/>
  <c r="V119" s="1"/>
  <c r="G125"/>
  <c r="M125" s="1"/>
  <c r="I125"/>
  <c r="K125"/>
  <c r="O125"/>
  <c r="Q125"/>
  <c r="V125"/>
  <c r="G127"/>
  <c r="I127"/>
  <c r="K127"/>
  <c r="M127"/>
  <c r="O127"/>
  <c r="Q127"/>
  <c r="V127"/>
  <c r="G129"/>
  <c r="I129"/>
  <c r="K129"/>
  <c r="M129"/>
  <c r="O129"/>
  <c r="Q129"/>
  <c r="V129"/>
  <c r="G130"/>
  <c r="I130"/>
  <c r="K130"/>
  <c r="M130"/>
  <c r="O130"/>
  <c r="Q130"/>
  <c r="V130"/>
  <c r="G131"/>
  <c r="I131"/>
  <c r="K131"/>
  <c r="M131"/>
  <c r="O131"/>
  <c r="Q131"/>
  <c r="V131"/>
  <c r="G132"/>
  <c r="M132" s="1"/>
  <c r="I132"/>
  <c r="K132"/>
  <c r="O132"/>
  <c r="Q132"/>
  <c r="V132"/>
  <c r="G134"/>
  <c r="M134" s="1"/>
  <c r="I134"/>
  <c r="K134"/>
  <c r="O134"/>
  <c r="Q134"/>
  <c r="V134"/>
  <c r="G135"/>
  <c r="I135"/>
  <c r="K135"/>
  <c r="M135"/>
  <c r="O135"/>
  <c r="Q135"/>
  <c r="V135"/>
  <c r="G137"/>
  <c r="I137"/>
  <c r="K137"/>
  <c r="M137"/>
  <c r="O137"/>
  <c r="Q137"/>
  <c r="V137"/>
  <c r="G139"/>
  <c r="I139"/>
  <c r="K139"/>
  <c r="M139"/>
  <c r="O139"/>
  <c r="Q139"/>
  <c r="V139"/>
  <c r="G141"/>
  <c r="M141" s="1"/>
  <c r="I141"/>
  <c r="K141"/>
  <c r="O141"/>
  <c r="Q141"/>
  <c r="V141"/>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8"/>
  <c r="I148"/>
  <c r="K148"/>
  <c r="M148"/>
  <c r="O148"/>
  <c r="Q148"/>
  <c r="V148"/>
  <c r="G149"/>
  <c r="M149" s="1"/>
  <c r="I149"/>
  <c r="K149"/>
  <c r="O149"/>
  <c r="Q149"/>
  <c r="V149"/>
  <c r="G150"/>
  <c r="M150" s="1"/>
  <c r="I150"/>
  <c r="K150"/>
  <c r="O150"/>
  <c r="Q150"/>
  <c r="V150"/>
  <c r="G151"/>
  <c r="I151"/>
  <c r="K151"/>
  <c r="M151"/>
  <c r="O151"/>
  <c r="Q151"/>
  <c r="V151"/>
  <c r="G152"/>
  <c r="I152"/>
  <c r="K152"/>
  <c r="M152"/>
  <c r="O152"/>
  <c r="Q152"/>
  <c r="V152"/>
  <c r="G153"/>
  <c r="I153"/>
  <c r="K153"/>
  <c r="M153"/>
  <c r="O153"/>
  <c r="Q153"/>
  <c r="V153"/>
  <c r="G154"/>
  <c r="M154" s="1"/>
  <c r="I154"/>
  <c r="K154"/>
  <c r="O154"/>
  <c r="Q154"/>
  <c r="V154"/>
  <c r="G155"/>
  <c r="M155" s="1"/>
  <c r="I155"/>
  <c r="K155"/>
  <c r="O155"/>
  <c r="Q155"/>
  <c r="V155"/>
  <c r="G156"/>
  <c r="M156" s="1"/>
  <c r="I156"/>
  <c r="K156"/>
  <c r="O156"/>
  <c r="Q156"/>
  <c r="V156"/>
  <c r="G157"/>
  <c r="I157"/>
  <c r="K157"/>
  <c r="M157"/>
  <c r="O157"/>
  <c r="Q157"/>
  <c r="V157"/>
  <c r="G159"/>
  <c r="I159"/>
  <c r="K159"/>
  <c r="K158" s="1"/>
  <c r="M159"/>
  <c r="O159"/>
  <c r="Q159"/>
  <c r="Q158" s="1"/>
  <c r="V159"/>
  <c r="G160"/>
  <c r="I160"/>
  <c r="I158" s="1"/>
  <c r="K160"/>
  <c r="M160"/>
  <c r="O160"/>
  <c r="O158" s="1"/>
  <c r="Q160"/>
  <c r="V160"/>
  <c r="G161"/>
  <c r="G158" s="1"/>
  <c r="I161"/>
  <c r="K161"/>
  <c r="O161"/>
  <c r="Q161"/>
  <c r="V161"/>
  <c r="V158" s="1"/>
  <c r="G162"/>
  <c r="M162" s="1"/>
  <c r="I162"/>
  <c r="K162"/>
  <c r="O162"/>
  <c r="Q162"/>
  <c r="V162"/>
  <c r="G163"/>
  <c r="I163"/>
  <c r="K163"/>
  <c r="M163"/>
  <c r="O163"/>
  <c r="Q163"/>
  <c r="V163"/>
  <c r="G165"/>
  <c r="I165"/>
  <c r="K165"/>
  <c r="M165"/>
  <c r="O165"/>
  <c r="Q165"/>
  <c r="V165"/>
  <c r="G166"/>
  <c r="I166"/>
  <c r="K166"/>
  <c r="M166"/>
  <c r="O166"/>
  <c r="Q166"/>
  <c r="V166"/>
  <c r="G167"/>
  <c r="I167"/>
  <c r="K167"/>
  <c r="M167"/>
  <c r="O167"/>
  <c r="Q167"/>
  <c r="V167"/>
  <c r="G168"/>
  <c r="M168" s="1"/>
  <c r="I168"/>
  <c r="K168"/>
  <c r="O168"/>
  <c r="Q168"/>
  <c r="V168"/>
  <c r="G170"/>
  <c r="M170" s="1"/>
  <c r="I170"/>
  <c r="K170"/>
  <c r="O170"/>
  <c r="Q170"/>
  <c r="V170"/>
  <c r="G172"/>
  <c r="I172"/>
  <c r="K172"/>
  <c r="M172"/>
  <c r="O172"/>
  <c r="Q172"/>
  <c r="V172"/>
  <c r="G174"/>
  <c r="I174"/>
  <c r="K174"/>
  <c r="M174"/>
  <c r="O174"/>
  <c r="Q174"/>
  <c r="V174"/>
  <c r="G176"/>
  <c r="I176"/>
  <c r="K176"/>
  <c r="M176"/>
  <c r="O176"/>
  <c r="Q176"/>
  <c r="V176"/>
  <c r="G177"/>
  <c r="M177" s="1"/>
  <c r="I177"/>
  <c r="K177"/>
  <c r="O177"/>
  <c r="Q177"/>
  <c r="V177"/>
  <c r="G179"/>
  <c r="M179" s="1"/>
  <c r="I179"/>
  <c r="K179"/>
  <c r="O179"/>
  <c r="Q179"/>
  <c r="V179"/>
  <c r="G180"/>
  <c r="M180" s="1"/>
  <c r="I180"/>
  <c r="K180"/>
  <c r="O180"/>
  <c r="Q180"/>
  <c r="V180"/>
  <c r="G181"/>
  <c r="I181"/>
  <c r="K181"/>
  <c r="M181"/>
  <c r="O181"/>
  <c r="Q181"/>
  <c r="V181"/>
  <c r="G183"/>
  <c r="I183"/>
  <c r="K183"/>
  <c r="K182" s="1"/>
  <c r="M183"/>
  <c r="O183"/>
  <c r="Q183"/>
  <c r="Q182" s="1"/>
  <c r="V183"/>
  <c r="G185"/>
  <c r="I185"/>
  <c r="I182" s="1"/>
  <c r="K185"/>
  <c r="M185"/>
  <c r="O185"/>
  <c r="O182" s="1"/>
  <c r="Q185"/>
  <c r="V185"/>
  <c r="G187"/>
  <c r="G182" s="1"/>
  <c r="I187"/>
  <c r="K187"/>
  <c r="O187"/>
  <c r="Q187"/>
  <c r="V187"/>
  <c r="V182" s="1"/>
  <c r="G189"/>
  <c r="M189" s="1"/>
  <c r="I189"/>
  <c r="K189"/>
  <c r="O189"/>
  <c r="Q189"/>
  <c r="V189"/>
  <c r="G191"/>
  <c r="I191"/>
  <c r="K191"/>
  <c r="M191"/>
  <c r="O191"/>
  <c r="Q191"/>
  <c r="V191"/>
  <c r="G193"/>
  <c r="I193"/>
  <c r="K193"/>
  <c r="M193"/>
  <c r="O193"/>
  <c r="Q193"/>
  <c r="V193"/>
  <c r="G195"/>
  <c r="I195"/>
  <c r="K195"/>
  <c r="M195"/>
  <c r="O195"/>
  <c r="Q195"/>
  <c r="V195"/>
  <c r="G197"/>
  <c r="I197"/>
  <c r="K197"/>
  <c r="M197"/>
  <c r="O197"/>
  <c r="Q197"/>
  <c r="V197"/>
  <c r="G198"/>
  <c r="M198" s="1"/>
  <c r="I198"/>
  <c r="K198"/>
  <c r="O198"/>
  <c r="Q198"/>
  <c r="V198"/>
  <c r="K199"/>
  <c r="Q199"/>
  <c r="G200"/>
  <c r="M200" s="1"/>
  <c r="M199" s="1"/>
  <c r="I200"/>
  <c r="I199" s="1"/>
  <c r="K200"/>
  <c r="O200"/>
  <c r="O199" s="1"/>
  <c r="Q200"/>
  <c r="V200"/>
  <c r="G201"/>
  <c r="G199" s="1"/>
  <c r="I201"/>
  <c r="K201"/>
  <c r="M201"/>
  <c r="O201"/>
  <c r="Q201"/>
  <c r="V201"/>
  <c r="V199" s="1"/>
  <c r="G204"/>
  <c r="I204"/>
  <c r="I203" s="1"/>
  <c r="K204"/>
  <c r="M204"/>
  <c r="O204"/>
  <c r="O203" s="1"/>
  <c r="Q204"/>
  <c r="V204"/>
  <c r="G206"/>
  <c r="G203" s="1"/>
  <c r="I206"/>
  <c r="K206"/>
  <c r="O206"/>
  <c r="Q206"/>
  <c r="V206"/>
  <c r="V203" s="1"/>
  <c r="G208"/>
  <c r="M208" s="1"/>
  <c r="I208"/>
  <c r="K208"/>
  <c r="O208"/>
  <c r="Q208"/>
  <c r="Q203" s="1"/>
  <c r="V208"/>
  <c r="G209"/>
  <c r="M209" s="1"/>
  <c r="I209"/>
  <c r="K209"/>
  <c r="O209"/>
  <c r="Q209"/>
  <c r="V209"/>
  <c r="G210"/>
  <c r="I210"/>
  <c r="K210"/>
  <c r="M210"/>
  <c r="O210"/>
  <c r="Q210"/>
  <c r="V210"/>
  <c r="G211"/>
  <c r="I211"/>
  <c r="K211"/>
  <c r="K203" s="1"/>
  <c r="M211"/>
  <c r="O211"/>
  <c r="Q211"/>
  <c r="V211"/>
  <c r="G213"/>
  <c r="M213" s="1"/>
  <c r="I213"/>
  <c r="K213"/>
  <c r="O213"/>
  <c r="Q213"/>
  <c r="V213"/>
  <c r="V212" s="1"/>
  <c r="G215"/>
  <c r="M215" s="1"/>
  <c r="I215"/>
  <c r="K215"/>
  <c r="K212" s="1"/>
  <c r="O215"/>
  <c r="Q215"/>
  <c r="Q212" s="1"/>
  <c r="V215"/>
  <c r="G217"/>
  <c r="I217"/>
  <c r="K217"/>
  <c r="M217"/>
  <c r="O217"/>
  <c r="O212" s="1"/>
  <c r="Q217"/>
  <c r="V217"/>
  <c r="G218"/>
  <c r="I218"/>
  <c r="K218"/>
  <c r="M218"/>
  <c r="O218"/>
  <c r="Q218"/>
  <c r="V218"/>
  <c r="G219"/>
  <c r="I219"/>
  <c r="K219"/>
  <c r="M219"/>
  <c r="O219"/>
  <c r="Q219"/>
  <c r="V219"/>
  <c r="G220"/>
  <c r="M220" s="1"/>
  <c r="I220"/>
  <c r="I212" s="1"/>
  <c r="K220"/>
  <c r="O220"/>
  <c r="Q220"/>
  <c r="V220"/>
  <c r="G221"/>
  <c r="M221" s="1"/>
  <c r="I221"/>
  <c r="K221"/>
  <c r="O221"/>
  <c r="Q221"/>
  <c r="V221"/>
  <c r="Q222"/>
  <c r="G223"/>
  <c r="I223"/>
  <c r="I222" s="1"/>
  <c r="K223"/>
  <c r="M223"/>
  <c r="O223"/>
  <c r="O222" s="1"/>
  <c r="Q223"/>
  <c r="V223"/>
  <c r="G224"/>
  <c r="G222" s="1"/>
  <c r="I224"/>
  <c r="K224"/>
  <c r="M224"/>
  <c r="M222" s="1"/>
  <c r="O224"/>
  <c r="Q224"/>
  <c r="V224"/>
  <c r="V222" s="1"/>
  <c r="G225"/>
  <c r="I225"/>
  <c r="K225"/>
  <c r="K222" s="1"/>
  <c r="M225"/>
  <c r="O225"/>
  <c r="Q225"/>
  <c r="V225"/>
  <c r="I226"/>
  <c r="K226"/>
  <c r="O226"/>
  <c r="Q226"/>
  <c r="G227"/>
  <c r="M227" s="1"/>
  <c r="M226" s="1"/>
  <c r="I227"/>
  <c r="K227"/>
  <c r="O227"/>
  <c r="Q227"/>
  <c r="V227"/>
  <c r="V226" s="1"/>
  <c r="G230"/>
  <c r="I230"/>
  <c r="I229" s="1"/>
  <c r="K230"/>
  <c r="M230"/>
  <c r="O230"/>
  <c r="O229" s="1"/>
  <c r="Q230"/>
  <c r="V230"/>
  <c r="G231"/>
  <c r="G229" s="1"/>
  <c r="I231"/>
  <c r="K231"/>
  <c r="M231"/>
  <c r="O231"/>
  <c r="Q231"/>
  <c r="V231"/>
  <c r="V229" s="1"/>
  <c r="G232"/>
  <c r="I232"/>
  <c r="K232"/>
  <c r="K229" s="1"/>
  <c r="M232"/>
  <c r="O232"/>
  <c r="Q232"/>
  <c r="V232"/>
  <c r="G233"/>
  <c r="M233" s="1"/>
  <c r="I233"/>
  <c r="K233"/>
  <c r="O233"/>
  <c r="Q233"/>
  <c r="V233"/>
  <c r="G234"/>
  <c r="M234" s="1"/>
  <c r="I234"/>
  <c r="K234"/>
  <c r="O234"/>
  <c r="Q234"/>
  <c r="V234"/>
  <c r="G235"/>
  <c r="M235" s="1"/>
  <c r="I235"/>
  <c r="K235"/>
  <c r="O235"/>
  <c r="Q235"/>
  <c r="Q229" s="1"/>
  <c r="V235"/>
  <c r="G236"/>
  <c r="I236"/>
  <c r="K236"/>
  <c r="M236"/>
  <c r="O236"/>
  <c r="Q236"/>
  <c r="V236"/>
  <c r="G237"/>
  <c r="I237"/>
  <c r="K237"/>
  <c r="M237"/>
  <c r="O237"/>
  <c r="Q237"/>
  <c r="V237"/>
  <c r="G238"/>
  <c r="I238"/>
  <c r="K238"/>
  <c r="M238"/>
  <c r="O238"/>
  <c r="Q238"/>
  <c r="V238"/>
  <c r="G239"/>
  <c r="M239" s="1"/>
  <c r="I239"/>
  <c r="K239"/>
  <c r="O239"/>
  <c r="Q239"/>
  <c r="V239"/>
  <c r="G240"/>
  <c r="M240" s="1"/>
  <c r="I240"/>
  <c r="K240"/>
  <c r="O240"/>
  <c r="Q240"/>
  <c r="V240"/>
  <c r="G243"/>
  <c r="I243"/>
  <c r="I242" s="1"/>
  <c r="K243"/>
  <c r="M243"/>
  <c r="O243"/>
  <c r="O242" s="1"/>
  <c r="Q243"/>
  <c r="V243"/>
  <c r="G244"/>
  <c r="G242" s="1"/>
  <c r="I244"/>
  <c r="K244"/>
  <c r="M244"/>
  <c r="O244"/>
  <c r="Q244"/>
  <c r="V244"/>
  <c r="V242" s="1"/>
  <c r="G245"/>
  <c r="I245"/>
  <c r="K245"/>
  <c r="K242" s="1"/>
  <c r="M245"/>
  <c r="O245"/>
  <c r="Q245"/>
  <c r="V245"/>
  <c r="G246"/>
  <c r="M246" s="1"/>
  <c r="I246"/>
  <c r="K246"/>
  <c r="O246"/>
  <c r="Q246"/>
  <c r="V246"/>
  <c r="G247"/>
  <c r="M247" s="1"/>
  <c r="I247"/>
  <c r="K247"/>
  <c r="O247"/>
  <c r="Q247"/>
  <c r="V247"/>
  <c r="G248"/>
  <c r="M248" s="1"/>
  <c r="I248"/>
  <c r="K248"/>
  <c r="O248"/>
  <c r="Q248"/>
  <c r="Q242" s="1"/>
  <c r="V248"/>
  <c r="G250"/>
  <c r="I250"/>
  <c r="K250"/>
  <c r="M250"/>
  <c r="O250"/>
  <c r="Q250"/>
  <c r="V250"/>
  <c r="G252"/>
  <c r="I252"/>
  <c r="K252"/>
  <c r="M252"/>
  <c r="O252"/>
  <c r="Q252"/>
  <c r="V252"/>
  <c r="G254"/>
  <c r="I254"/>
  <c r="K254"/>
  <c r="M254"/>
  <c r="O254"/>
  <c r="Q254"/>
  <c r="V254"/>
  <c r="G256"/>
  <c r="M256" s="1"/>
  <c r="I256"/>
  <c r="K256"/>
  <c r="O256"/>
  <c r="Q256"/>
  <c r="V256"/>
  <c r="G258"/>
  <c r="M258" s="1"/>
  <c r="I258"/>
  <c r="K258"/>
  <c r="O258"/>
  <c r="Q258"/>
  <c r="V258"/>
  <c r="G260"/>
  <c r="M260" s="1"/>
  <c r="I260"/>
  <c r="K260"/>
  <c r="O260"/>
  <c r="Q260"/>
  <c r="V260"/>
  <c r="G261"/>
  <c r="I261"/>
  <c r="K261"/>
  <c r="M261"/>
  <c r="O261"/>
  <c r="Q261"/>
  <c r="V261"/>
  <c r="G262"/>
  <c r="I262"/>
  <c r="K262"/>
  <c r="M262"/>
  <c r="O262"/>
  <c r="Q262"/>
  <c r="V262"/>
  <c r="G263"/>
  <c r="I263"/>
  <c r="K263"/>
  <c r="M263"/>
  <c r="O263"/>
  <c r="Q263"/>
  <c r="V263"/>
  <c r="G264"/>
  <c r="M264" s="1"/>
  <c r="I264"/>
  <c r="K264"/>
  <c r="O264"/>
  <c r="Q264"/>
  <c r="V264"/>
  <c r="G265"/>
  <c r="M265" s="1"/>
  <c r="I265"/>
  <c r="K265"/>
  <c r="O265"/>
  <c r="Q265"/>
  <c r="V265"/>
  <c r="G268"/>
  <c r="I268"/>
  <c r="I267" s="1"/>
  <c r="K268"/>
  <c r="M268"/>
  <c r="O268"/>
  <c r="O267" s="1"/>
  <c r="Q268"/>
  <c r="V268"/>
  <c r="G269"/>
  <c r="G267" s="1"/>
  <c r="I269"/>
  <c r="K269"/>
  <c r="M269"/>
  <c r="M267" s="1"/>
  <c r="O269"/>
  <c r="Q269"/>
  <c r="V269"/>
  <c r="V267" s="1"/>
  <c r="G270"/>
  <c r="I270"/>
  <c r="K270"/>
  <c r="K267" s="1"/>
  <c r="M270"/>
  <c r="O270"/>
  <c r="Q270"/>
  <c r="V270"/>
  <c r="G271"/>
  <c r="M271" s="1"/>
  <c r="I271"/>
  <c r="K271"/>
  <c r="O271"/>
  <c r="Q271"/>
  <c r="V271"/>
  <c r="G272"/>
  <c r="M272" s="1"/>
  <c r="I272"/>
  <c r="K272"/>
  <c r="O272"/>
  <c r="Q272"/>
  <c r="V272"/>
  <c r="G273"/>
  <c r="M273" s="1"/>
  <c r="I273"/>
  <c r="K273"/>
  <c r="O273"/>
  <c r="Q273"/>
  <c r="Q267" s="1"/>
  <c r="V273"/>
  <c r="G274"/>
  <c r="I274"/>
  <c r="K274"/>
  <c r="M274"/>
  <c r="O274"/>
  <c r="Q274"/>
  <c r="V274"/>
  <c r="G275"/>
  <c r="I275"/>
  <c r="K275"/>
  <c r="M275"/>
  <c r="O275"/>
  <c r="Q275"/>
  <c r="V275"/>
  <c r="G276"/>
  <c r="I276"/>
  <c r="K276"/>
  <c r="M276"/>
  <c r="O276"/>
  <c r="Q276"/>
  <c r="V276"/>
  <c r="G277"/>
  <c r="M277" s="1"/>
  <c r="I277"/>
  <c r="K277"/>
  <c r="O277"/>
  <c r="Q277"/>
  <c r="V277"/>
  <c r="G278"/>
  <c r="M278" s="1"/>
  <c r="I278"/>
  <c r="K278"/>
  <c r="O278"/>
  <c r="Q278"/>
  <c r="V278"/>
  <c r="G279"/>
  <c r="M279" s="1"/>
  <c r="I279"/>
  <c r="K279"/>
  <c r="O279"/>
  <c r="Q279"/>
  <c r="V279"/>
  <c r="G280"/>
  <c r="I280"/>
  <c r="K280"/>
  <c r="M280"/>
  <c r="O280"/>
  <c r="Q280"/>
  <c r="V280"/>
  <c r="G281"/>
  <c r="I281"/>
  <c r="K281"/>
  <c r="M281"/>
  <c r="O281"/>
  <c r="Q281"/>
  <c r="V281"/>
  <c r="G282"/>
  <c r="I282"/>
  <c r="K282"/>
  <c r="M282"/>
  <c r="O282"/>
  <c r="Q282"/>
  <c r="V282"/>
  <c r="G285"/>
  <c r="M285" s="1"/>
  <c r="I285"/>
  <c r="K285"/>
  <c r="O285"/>
  <c r="Q285"/>
  <c r="V285"/>
  <c r="V284" s="1"/>
  <c r="G287"/>
  <c r="M287" s="1"/>
  <c r="I287"/>
  <c r="K287"/>
  <c r="K284" s="1"/>
  <c r="O287"/>
  <c r="Q287"/>
  <c r="Q284" s="1"/>
  <c r="V287"/>
  <c r="G288"/>
  <c r="I288"/>
  <c r="K288"/>
  <c r="M288"/>
  <c r="O288"/>
  <c r="O284" s="1"/>
  <c r="Q288"/>
  <c r="V288"/>
  <c r="G289"/>
  <c r="I289"/>
  <c r="K289"/>
  <c r="M289"/>
  <c r="O289"/>
  <c r="Q289"/>
  <c r="V289"/>
  <c r="G290"/>
  <c r="I290"/>
  <c r="K290"/>
  <c r="M290"/>
  <c r="O290"/>
  <c r="Q290"/>
  <c r="V290"/>
  <c r="G291"/>
  <c r="I291"/>
  <c r="I284" s="1"/>
  <c r="K291"/>
  <c r="M291"/>
  <c r="O291"/>
  <c r="Q291"/>
  <c r="V291"/>
  <c r="G293"/>
  <c r="M293" s="1"/>
  <c r="I293"/>
  <c r="K293"/>
  <c r="O293"/>
  <c r="Q293"/>
  <c r="V293"/>
  <c r="G295"/>
  <c r="M295" s="1"/>
  <c r="I295"/>
  <c r="K295"/>
  <c r="O295"/>
  <c r="Q295"/>
  <c r="V295"/>
  <c r="G297"/>
  <c r="I297"/>
  <c r="K297"/>
  <c r="M297"/>
  <c r="O297"/>
  <c r="Q297"/>
  <c r="V297"/>
  <c r="G299"/>
  <c r="I299"/>
  <c r="K299"/>
  <c r="M299"/>
  <c r="O299"/>
  <c r="Q299"/>
  <c r="V299"/>
  <c r="G301"/>
  <c r="I301"/>
  <c r="K301"/>
  <c r="M301"/>
  <c r="O301"/>
  <c r="Q301"/>
  <c r="V301"/>
  <c r="G303"/>
  <c r="M303" s="1"/>
  <c r="I303"/>
  <c r="K303"/>
  <c r="O303"/>
  <c r="Q303"/>
  <c r="V303"/>
  <c r="G305"/>
  <c r="M305" s="1"/>
  <c r="I305"/>
  <c r="K305"/>
  <c r="O305"/>
  <c r="Q305"/>
  <c r="V305"/>
  <c r="G307"/>
  <c r="M307" s="1"/>
  <c r="I307"/>
  <c r="K307"/>
  <c r="O307"/>
  <c r="Q307"/>
  <c r="V307"/>
  <c r="G309"/>
  <c r="I309"/>
  <c r="K309"/>
  <c r="M309"/>
  <c r="O309"/>
  <c r="Q309"/>
  <c r="V309"/>
  <c r="G311"/>
  <c r="I311"/>
  <c r="K311"/>
  <c r="M311"/>
  <c r="O311"/>
  <c r="Q311"/>
  <c r="V311"/>
  <c r="G313"/>
  <c r="I313"/>
  <c r="K313"/>
  <c r="M313"/>
  <c r="O313"/>
  <c r="Q313"/>
  <c r="V313"/>
  <c r="G315"/>
  <c r="I315"/>
  <c r="K315"/>
  <c r="M315"/>
  <c r="O315"/>
  <c r="Q315"/>
  <c r="V315"/>
  <c r="G317"/>
  <c r="M317" s="1"/>
  <c r="I317"/>
  <c r="K317"/>
  <c r="O317"/>
  <c r="Q317"/>
  <c r="V317"/>
  <c r="G318"/>
  <c r="M318" s="1"/>
  <c r="I318"/>
  <c r="K318"/>
  <c r="O318"/>
  <c r="Q318"/>
  <c r="V318"/>
  <c r="G319"/>
  <c r="M319" s="1"/>
  <c r="I319"/>
  <c r="K319"/>
  <c r="O319"/>
  <c r="Q319"/>
  <c r="V319"/>
  <c r="G320"/>
  <c r="I320"/>
  <c r="K320"/>
  <c r="M320"/>
  <c r="O320"/>
  <c r="Q320"/>
  <c r="V320"/>
  <c r="G321"/>
  <c r="I321"/>
  <c r="K321"/>
  <c r="M321"/>
  <c r="O321"/>
  <c r="Q321"/>
  <c r="V321"/>
  <c r="G322"/>
  <c r="I322"/>
  <c r="K322"/>
  <c r="M322"/>
  <c r="O322"/>
  <c r="Q322"/>
  <c r="V322"/>
  <c r="G323"/>
  <c r="M323" s="1"/>
  <c r="I323"/>
  <c r="K323"/>
  <c r="O323"/>
  <c r="Q323"/>
  <c r="V323"/>
  <c r="G324"/>
  <c r="M324" s="1"/>
  <c r="I324"/>
  <c r="K324"/>
  <c r="O324"/>
  <c r="Q324"/>
  <c r="V324"/>
  <c r="G325"/>
  <c r="M325" s="1"/>
  <c r="I325"/>
  <c r="K325"/>
  <c r="O325"/>
  <c r="Q325"/>
  <c r="V325"/>
  <c r="G326"/>
  <c r="I326"/>
  <c r="K326"/>
  <c r="M326"/>
  <c r="O326"/>
  <c r="Q326"/>
  <c r="V326"/>
  <c r="G327"/>
  <c r="I327"/>
  <c r="K327"/>
  <c r="M327"/>
  <c r="O327"/>
  <c r="Q327"/>
  <c r="V327"/>
  <c r="G328"/>
  <c r="I328"/>
  <c r="K328"/>
  <c r="M328"/>
  <c r="O328"/>
  <c r="Q328"/>
  <c r="V328"/>
  <c r="G329"/>
  <c r="M329" s="1"/>
  <c r="I329"/>
  <c r="K329"/>
  <c r="O329"/>
  <c r="Q329"/>
  <c r="V329"/>
  <c r="G330"/>
  <c r="M330" s="1"/>
  <c r="I330"/>
  <c r="K330"/>
  <c r="O330"/>
  <c r="Q330"/>
  <c r="V330"/>
  <c r="G331"/>
  <c r="M331" s="1"/>
  <c r="I331"/>
  <c r="K331"/>
  <c r="O331"/>
  <c r="Q331"/>
  <c r="V331"/>
  <c r="G332"/>
  <c r="I332"/>
  <c r="K332"/>
  <c r="M332"/>
  <c r="O332"/>
  <c r="Q332"/>
  <c r="V332"/>
  <c r="G333"/>
  <c r="I333"/>
  <c r="K333"/>
  <c r="M333"/>
  <c r="O333"/>
  <c r="Q333"/>
  <c r="V333"/>
  <c r="G334"/>
  <c r="I334"/>
  <c r="K334"/>
  <c r="M334"/>
  <c r="O334"/>
  <c r="Q334"/>
  <c r="V334"/>
  <c r="G335"/>
  <c r="M335" s="1"/>
  <c r="I335"/>
  <c r="K335"/>
  <c r="O335"/>
  <c r="Q335"/>
  <c r="V335"/>
  <c r="G336"/>
  <c r="M336" s="1"/>
  <c r="I336"/>
  <c r="K336"/>
  <c r="O336"/>
  <c r="Q336"/>
  <c r="V336"/>
  <c r="G337"/>
  <c r="M337" s="1"/>
  <c r="I337"/>
  <c r="K337"/>
  <c r="O337"/>
  <c r="Q337"/>
  <c r="V337"/>
  <c r="G338"/>
  <c r="I338"/>
  <c r="K338"/>
  <c r="M338"/>
  <c r="O338"/>
  <c r="Q338"/>
  <c r="V338"/>
  <c r="G341"/>
  <c r="I341"/>
  <c r="I340" s="1"/>
  <c r="K341"/>
  <c r="M341"/>
  <c r="O341"/>
  <c r="O340" s="1"/>
  <c r="Q341"/>
  <c r="V341"/>
  <c r="G342"/>
  <c r="G340" s="1"/>
  <c r="I342"/>
  <c r="K342"/>
  <c r="O342"/>
  <c r="Q342"/>
  <c r="V342"/>
  <c r="V340" s="1"/>
  <c r="G344"/>
  <c r="M344" s="1"/>
  <c r="I344"/>
  <c r="K344"/>
  <c r="O344"/>
  <c r="Q344"/>
  <c r="Q340" s="1"/>
  <c r="V344"/>
  <c r="G346"/>
  <c r="M346" s="1"/>
  <c r="I346"/>
  <c r="K346"/>
  <c r="O346"/>
  <c r="Q346"/>
  <c r="V346"/>
  <c r="G348"/>
  <c r="I348"/>
  <c r="K348"/>
  <c r="M348"/>
  <c r="O348"/>
  <c r="Q348"/>
  <c r="V348"/>
  <c r="G350"/>
  <c r="I350"/>
  <c r="K350"/>
  <c r="K340" s="1"/>
  <c r="M350"/>
  <c r="O350"/>
  <c r="Q350"/>
  <c r="V350"/>
  <c r="G352"/>
  <c r="I352"/>
  <c r="K352"/>
  <c r="M352"/>
  <c r="O352"/>
  <c r="Q352"/>
  <c r="V352"/>
  <c r="G353"/>
  <c r="M353" s="1"/>
  <c r="I353"/>
  <c r="K353"/>
  <c r="O353"/>
  <c r="Q353"/>
  <c r="V353"/>
  <c r="G354"/>
  <c r="M354" s="1"/>
  <c r="I354"/>
  <c r="K354"/>
  <c r="O354"/>
  <c r="Q354"/>
  <c r="V354"/>
  <c r="G355"/>
  <c r="M355" s="1"/>
  <c r="I355"/>
  <c r="K355"/>
  <c r="O355"/>
  <c r="Q355"/>
  <c r="V355"/>
  <c r="G356"/>
  <c r="I356"/>
  <c r="K356"/>
  <c r="M356"/>
  <c r="O356"/>
  <c r="Q356"/>
  <c r="V356"/>
  <c r="G357"/>
  <c r="I357"/>
  <c r="K357"/>
  <c r="M357"/>
  <c r="O357"/>
  <c r="Q357"/>
  <c r="V357"/>
  <c r="G358"/>
  <c r="I358"/>
  <c r="K358"/>
  <c r="M358"/>
  <c r="O358"/>
  <c r="Q358"/>
  <c r="V358"/>
  <c r="G359"/>
  <c r="M359" s="1"/>
  <c r="I359"/>
  <c r="K359"/>
  <c r="O359"/>
  <c r="Q359"/>
  <c r="V359"/>
  <c r="G360"/>
  <c r="M360" s="1"/>
  <c r="I360"/>
  <c r="K360"/>
  <c r="O360"/>
  <c r="Q360"/>
  <c r="V360"/>
  <c r="G361"/>
  <c r="M361" s="1"/>
  <c r="I361"/>
  <c r="K361"/>
  <c r="O361"/>
  <c r="Q361"/>
  <c r="V361"/>
  <c r="G362"/>
  <c r="I362"/>
  <c r="K362"/>
  <c r="M362"/>
  <c r="O362"/>
  <c r="Q362"/>
  <c r="V362"/>
  <c r="G363"/>
  <c r="I363"/>
  <c r="K363"/>
  <c r="M363"/>
  <c r="O363"/>
  <c r="Q363"/>
  <c r="V363"/>
  <c r="G364"/>
  <c r="I364"/>
  <c r="K364"/>
  <c r="M364"/>
  <c r="O364"/>
  <c r="Q364"/>
  <c r="V364"/>
  <c r="G365"/>
  <c r="M365" s="1"/>
  <c r="I365"/>
  <c r="K365"/>
  <c r="O365"/>
  <c r="Q365"/>
  <c r="V365"/>
  <c r="G366"/>
  <c r="M366" s="1"/>
  <c r="I366"/>
  <c r="K366"/>
  <c r="O366"/>
  <c r="Q366"/>
  <c r="V366"/>
  <c r="G367"/>
  <c r="M367" s="1"/>
  <c r="I367"/>
  <c r="K367"/>
  <c r="O367"/>
  <c r="Q367"/>
  <c r="V367"/>
  <c r="G368"/>
  <c r="I368"/>
  <c r="K368"/>
  <c r="M368"/>
  <c r="O368"/>
  <c r="Q368"/>
  <c r="V368"/>
  <c r="G369"/>
  <c r="I369"/>
  <c r="K369"/>
  <c r="M369"/>
  <c r="O369"/>
  <c r="Q369"/>
  <c r="V369"/>
  <c r="G370"/>
  <c r="I370"/>
  <c r="K370"/>
  <c r="M370"/>
  <c r="O370"/>
  <c r="Q370"/>
  <c r="V370"/>
  <c r="G371"/>
  <c r="M371" s="1"/>
  <c r="I371"/>
  <c r="K371"/>
  <c r="O371"/>
  <c r="Q371"/>
  <c r="V371"/>
  <c r="G372"/>
  <c r="M372" s="1"/>
  <c r="I372"/>
  <c r="K372"/>
  <c r="O372"/>
  <c r="Q372"/>
  <c r="V372"/>
  <c r="G373"/>
  <c r="M373" s="1"/>
  <c r="I373"/>
  <c r="K373"/>
  <c r="O373"/>
  <c r="Q373"/>
  <c r="V373"/>
  <c r="G374"/>
  <c r="I374"/>
  <c r="K374"/>
  <c r="M374"/>
  <c r="O374"/>
  <c r="Q374"/>
  <c r="V374"/>
  <c r="G375"/>
  <c r="I375"/>
  <c r="K375"/>
  <c r="M375"/>
  <c r="O375"/>
  <c r="Q375"/>
  <c r="V375"/>
  <c r="G376"/>
  <c r="I376"/>
  <c r="K376"/>
  <c r="M376"/>
  <c r="O376"/>
  <c r="Q376"/>
  <c r="V376"/>
  <c r="G377"/>
  <c r="M377" s="1"/>
  <c r="I377"/>
  <c r="K377"/>
  <c r="O377"/>
  <c r="Q377"/>
  <c r="V377"/>
  <c r="G378"/>
  <c r="M378" s="1"/>
  <c r="I378"/>
  <c r="K378"/>
  <c r="O378"/>
  <c r="Q378"/>
  <c r="V378"/>
  <c r="G379"/>
  <c r="M379" s="1"/>
  <c r="I379"/>
  <c r="K379"/>
  <c r="O379"/>
  <c r="Q379"/>
  <c r="V379"/>
  <c r="G380"/>
  <c r="I380"/>
  <c r="K380"/>
  <c r="M380"/>
  <c r="O380"/>
  <c r="Q380"/>
  <c r="V380"/>
  <c r="G381"/>
  <c r="I381"/>
  <c r="K381"/>
  <c r="M381"/>
  <c r="O381"/>
  <c r="Q381"/>
  <c r="V381"/>
  <c r="G382"/>
  <c r="I382"/>
  <c r="K382"/>
  <c r="M382"/>
  <c r="O382"/>
  <c r="Q382"/>
  <c r="V382"/>
  <c r="G383"/>
  <c r="M383" s="1"/>
  <c r="I383"/>
  <c r="K383"/>
  <c r="O383"/>
  <c r="Q383"/>
  <c r="V383"/>
  <c r="G385"/>
  <c r="M385" s="1"/>
  <c r="I385"/>
  <c r="I384" s="1"/>
  <c r="K385"/>
  <c r="O385"/>
  <c r="O384" s="1"/>
  <c r="Q385"/>
  <c r="V385"/>
  <c r="G387"/>
  <c r="G384" s="1"/>
  <c r="I387"/>
  <c r="K387"/>
  <c r="M387"/>
  <c r="O387"/>
  <c r="Q387"/>
  <c r="V387"/>
  <c r="V384" s="1"/>
  <c r="G389"/>
  <c r="I389"/>
  <c r="K389"/>
  <c r="K384" s="1"/>
  <c r="M389"/>
  <c r="O389"/>
  <c r="Q389"/>
  <c r="V389"/>
  <c r="G391"/>
  <c r="I391"/>
  <c r="K391"/>
  <c r="M391"/>
  <c r="O391"/>
  <c r="Q391"/>
  <c r="V391"/>
  <c r="G392"/>
  <c r="M392" s="1"/>
  <c r="I392"/>
  <c r="K392"/>
  <c r="O392"/>
  <c r="Q392"/>
  <c r="V392"/>
  <c r="G394"/>
  <c r="M394" s="1"/>
  <c r="I394"/>
  <c r="K394"/>
  <c r="O394"/>
  <c r="Q394"/>
  <c r="Q384" s="1"/>
  <c r="V394"/>
  <c r="G395"/>
  <c r="M395" s="1"/>
  <c r="I395"/>
  <c r="K395"/>
  <c r="O395"/>
  <c r="Q395"/>
  <c r="V395"/>
  <c r="G396"/>
  <c r="I396"/>
  <c r="K396"/>
  <c r="M396"/>
  <c r="O396"/>
  <c r="Q396"/>
  <c r="V396"/>
  <c r="G397"/>
  <c r="I397"/>
  <c r="K397"/>
  <c r="M397"/>
  <c r="O397"/>
  <c r="Q397"/>
  <c r="V397"/>
  <c r="G398"/>
  <c r="I398"/>
  <c r="K398"/>
  <c r="M398"/>
  <c r="O398"/>
  <c r="Q398"/>
  <c r="V398"/>
  <c r="G399"/>
  <c r="M399" s="1"/>
  <c r="I399"/>
  <c r="K399"/>
  <c r="O399"/>
  <c r="Q399"/>
  <c r="V399"/>
  <c r="G400"/>
  <c r="M400" s="1"/>
  <c r="I400"/>
  <c r="K400"/>
  <c r="O400"/>
  <c r="Q400"/>
  <c r="V400"/>
  <c r="G401"/>
  <c r="M401" s="1"/>
  <c r="I401"/>
  <c r="K401"/>
  <c r="O401"/>
  <c r="Q401"/>
  <c r="V401"/>
  <c r="G402"/>
  <c r="I402"/>
  <c r="K402"/>
  <c r="M402"/>
  <c r="O402"/>
  <c r="Q402"/>
  <c r="V402"/>
  <c r="G403"/>
  <c r="I403"/>
  <c r="K403"/>
  <c r="M403"/>
  <c r="O403"/>
  <c r="Q403"/>
  <c r="V403"/>
  <c r="G404"/>
  <c r="I404"/>
  <c r="K404"/>
  <c r="M404"/>
  <c r="O404"/>
  <c r="Q404"/>
  <c r="V404"/>
  <c r="G406"/>
  <c r="M406" s="1"/>
  <c r="I406"/>
  <c r="K406"/>
  <c r="O406"/>
  <c r="Q406"/>
  <c r="V406"/>
  <c r="G407"/>
  <c r="M407" s="1"/>
  <c r="I407"/>
  <c r="K407"/>
  <c r="O407"/>
  <c r="Q407"/>
  <c r="V407"/>
  <c r="G410"/>
  <c r="G409" s="1"/>
  <c r="I410"/>
  <c r="K410"/>
  <c r="M410"/>
  <c r="O410"/>
  <c r="Q410"/>
  <c r="V410"/>
  <c r="V409" s="1"/>
  <c r="G412"/>
  <c r="I412"/>
  <c r="K412"/>
  <c r="K409" s="1"/>
  <c r="M412"/>
  <c r="O412"/>
  <c r="Q412"/>
  <c r="Q409" s="1"/>
  <c r="V412"/>
  <c r="G413"/>
  <c r="I413"/>
  <c r="I409" s="1"/>
  <c r="K413"/>
  <c r="M413"/>
  <c r="O413"/>
  <c r="Q413"/>
  <c r="V413"/>
  <c r="G414"/>
  <c r="M414" s="1"/>
  <c r="I414"/>
  <c r="K414"/>
  <c r="O414"/>
  <c r="Q414"/>
  <c r="V414"/>
  <c r="G415"/>
  <c r="M415" s="1"/>
  <c r="I415"/>
  <c r="K415"/>
  <c r="O415"/>
  <c r="Q415"/>
  <c r="V415"/>
  <c r="G416"/>
  <c r="M416" s="1"/>
  <c r="I416"/>
  <c r="K416"/>
  <c r="O416"/>
  <c r="O409" s="1"/>
  <c r="Q416"/>
  <c r="V416"/>
  <c r="G417"/>
  <c r="I417"/>
  <c r="K417"/>
  <c r="M417"/>
  <c r="O417"/>
  <c r="Q417"/>
  <c r="V417"/>
  <c r="G418"/>
  <c r="I418"/>
  <c r="K418"/>
  <c r="M418"/>
  <c r="O418"/>
  <c r="Q418"/>
  <c r="V418"/>
  <c r="G419"/>
  <c r="I419"/>
  <c r="K419"/>
  <c r="M419"/>
  <c r="O419"/>
  <c r="Q419"/>
  <c r="V419"/>
  <c r="G420"/>
  <c r="M420" s="1"/>
  <c r="I420"/>
  <c r="K420"/>
  <c r="O420"/>
  <c r="Q420"/>
  <c r="V420"/>
  <c r="G421"/>
  <c r="M421" s="1"/>
  <c r="I421"/>
  <c r="K421"/>
  <c r="O421"/>
  <c r="Q421"/>
  <c r="V421"/>
  <c r="G422"/>
  <c r="M422" s="1"/>
  <c r="I422"/>
  <c r="K422"/>
  <c r="O422"/>
  <c r="Q422"/>
  <c r="V422"/>
  <c r="G423"/>
  <c r="I423"/>
  <c r="K423"/>
  <c r="M423"/>
  <c r="O423"/>
  <c r="Q423"/>
  <c r="V423"/>
  <c r="G424"/>
  <c r="I424"/>
  <c r="K424"/>
  <c r="M424"/>
  <c r="O424"/>
  <c r="Q424"/>
  <c r="V424"/>
  <c r="G425"/>
  <c r="I425"/>
  <c r="K425"/>
  <c r="M425"/>
  <c r="O425"/>
  <c r="Q425"/>
  <c r="V425"/>
  <c r="G426"/>
  <c r="M426" s="1"/>
  <c r="I426"/>
  <c r="K426"/>
  <c r="O426"/>
  <c r="Q426"/>
  <c r="V426"/>
  <c r="G427"/>
  <c r="M427" s="1"/>
  <c r="I427"/>
  <c r="K427"/>
  <c r="O427"/>
  <c r="Q427"/>
  <c r="V427"/>
  <c r="G428"/>
  <c r="M428" s="1"/>
  <c r="I428"/>
  <c r="K428"/>
  <c r="O428"/>
  <c r="Q428"/>
  <c r="V428"/>
  <c r="G429"/>
  <c r="I429"/>
  <c r="K429"/>
  <c r="M429"/>
  <c r="O429"/>
  <c r="Q429"/>
  <c r="V429"/>
  <c r="G430"/>
  <c r="I430"/>
  <c r="K430"/>
  <c r="M430"/>
  <c r="O430"/>
  <c r="Q430"/>
  <c r="V430"/>
  <c r="G431"/>
  <c r="I431"/>
  <c r="K431"/>
  <c r="M431"/>
  <c r="O431"/>
  <c r="Q431"/>
  <c r="V431"/>
  <c r="G432"/>
  <c r="M432" s="1"/>
  <c r="I432"/>
  <c r="K432"/>
  <c r="O432"/>
  <c r="Q432"/>
  <c r="V432"/>
  <c r="G433"/>
  <c r="M433" s="1"/>
  <c r="I433"/>
  <c r="K433"/>
  <c r="O433"/>
  <c r="Q433"/>
  <c r="V433"/>
  <c r="G434"/>
  <c r="M434" s="1"/>
  <c r="I434"/>
  <c r="K434"/>
  <c r="O434"/>
  <c r="Q434"/>
  <c r="V434"/>
  <c r="G435"/>
  <c r="I435"/>
  <c r="K435"/>
  <c r="M435"/>
  <c r="O435"/>
  <c r="Q435"/>
  <c r="V435"/>
  <c r="G436"/>
  <c r="I436"/>
  <c r="K436"/>
  <c r="M436"/>
  <c r="O436"/>
  <c r="Q436"/>
  <c r="V436"/>
  <c r="G437"/>
  <c r="I437"/>
  <c r="K437"/>
  <c r="M437"/>
  <c r="O437"/>
  <c r="Q437"/>
  <c r="V437"/>
  <c r="G438"/>
  <c r="M438" s="1"/>
  <c r="I438"/>
  <c r="K438"/>
  <c r="O438"/>
  <c r="Q438"/>
  <c r="V438"/>
  <c r="G439"/>
  <c r="M439" s="1"/>
  <c r="I439"/>
  <c r="K439"/>
  <c r="O439"/>
  <c r="Q439"/>
  <c r="V439"/>
  <c r="G440"/>
  <c r="M440" s="1"/>
  <c r="I440"/>
  <c r="K440"/>
  <c r="O440"/>
  <c r="Q440"/>
  <c r="V440"/>
  <c r="G441"/>
  <c r="I441"/>
  <c r="K441"/>
  <c r="M441"/>
  <c r="O441"/>
  <c r="Q441"/>
  <c r="V441"/>
  <c r="G442"/>
  <c r="I442"/>
  <c r="K442"/>
  <c r="M442"/>
  <c r="O442"/>
  <c r="Q442"/>
  <c r="V442"/>
  <c r="G443"/>
  <c r="I443"/>
  <c r="K443"/>
  <c r="M443"/>
  <c r="O443"/>
  <c r="Q443"/>
  <c r="V443"/>
  <c r="G444"/>
  <c r="M444" s="1"/>
  <c r="I444"/>
  <c r="K444"/>
  <c r="O444"/>
  <c r="Q444"/>
  <c r="V444"/>
  <c r="G445"/>
  <c r="M445" s="1"/>
  <c r="I445"/>
  <c r="K445"/>
  <c r="O445"/>
  <c r="Q445"/>
  <c r="V445"/>
  <c r="G446"/>
  <c r="M446" s="1"/>
  <c r="I446"/>
  <c r="K446"/>
  <c r="O446"/>
  <c r="Q446"/>
  <c r="V446"/>
  <c r="G447"/>
  <c r="I447"/>
  <c r="K447"/>
  <c r="M447"/>
  <c r="O447"/>
  <c r="Q447"/>
  <c r="V447"/>
  <c r="G448"/>
  <c r="I448"/>
  <c r="K448"/>
  <c r="M448"/>
  <c r="O448"/>
  <c r="Q448"/>
  <c r="V448"/>
  <c r="G449"/>
  <c r="I449"/>
  <c r="K449"/>
  <c r="M449"/>
  <c r="O449"/>
  <c r="Q449"/>
  <c r="V449"/>
  <c r="G450"/>
  <c r="M450" s="1"/>
  <c r="I450"/>
  <c r="K450"/>
  <c r="O450"/>
  <c r="Q450"/>
  <c r="V450"/>
  <c r="G451"/>
  <c r="M451" s="1"/>
  <c r="I451"/>
  <c r="K451"/>
  <c r="O451"/>
  <c r="Q451"/>
  <c r="V451"/>
  <c r="G452"/>
  <c r="M452" s="1"/>
  <c r="I452"/>
  <c r="K452"/>
  <c r="O452"/>
  <c r="Q452"/>
  <c r="V452"/>
  <c r="G453"/>
  <c r="I453"/>
  <c r="K453"/>
  <c r="M453"/>
  <c r="O453"/>
  <c r="Q453"/>
  <c r="V453"/>
  <c r="G454"/>
  <c r="I454"/>
  <c r="K454"/>
  <c r="M454"/>
  <c r="O454"/>
  <c r="Q454"/>
  <c r="V454"/>
  <c r="G455"/>
  <c r="I455"/>
  <c r="K455"/>
  <c r="M455"/>
  <c r="O455"/>
  <c r="Q455"/>
  <c r="V455"/>
  <c r="G456"/>
  <c r="M456" s="1"/>
  <c r="I456"/>
  <c r="K456"/>
  <c r="O456"/>
  <c r="Q456"/>
  <c r="V456"/>
  <c r="G457"/>
  <c r="M457" s="1"/>
  <c r="I457"/>
  <c r="K457"/>
  <c r="O457"/>
  <c r="Q457"/>
  <c r="V457"/>
  <c r="G458"/>
  <c r="M458" s="1"/>
  <c r="I458"/>
  <c r="K458"/>
  <c r="O458"/>
  <c r="Q458"/>
  <c r="V458"/>
  <c r="G461"/>
  <c r="I461"/>
  <c r="I460" s="1"/>
  <c r="K461"/>
  <c r="K460" s="1"/>
  <c r="M461"/>
  <c r="O461"/>
  <c r="Q461"/>
  <c r="Q460" s="1"/>
  <c r="V461"/>
  <c r="G462"/>
  <c r="I462"/>
  <c r="K462"/>
  <c r="M462"/>
  <c r="O462"/>
  <c r="O460" s="1"/>
  <c r="Q462"/>
  <c r="V462"/>
  <c r="G463"/>
  <c r="G460" s="1"/>
  <c r="I463"/>
  <c r="K463"/>
  <c r="O463"/>
  <c r="Q463"/>
  <c r="V463"/>
  <c r="V460" s="1"/>
  <c r="G464"/>
  <c r="M464" s="1"/>
  <c r="I464"/>
  <c r="K464"/>
  <c r="O464"/>
  <c r="Q464"/>
  <c r="V464"/>
  <c r="G465"/>
  <c r="M465" s="1"/>
  <c r="I465"/>
  <c r="K465"/>
  <c r="O465"/>
  <c r="Q465"/>
  <c r="V465"/>
  <c r="G466"/>
  <c r="I466"/>
  <c r="K466"/>
  <c r="M466"/>
  <c r="O466"/>
  <c r="Q466"/>
  <c r="V466"/>
  <c r="G467"/>
  <c r="I467"/>
  <c r="K467"/>
  <c r="M467"/>
  <c r="O467"/>
  <c r="Q467"/>
  <c r="V467"/>
  <c r="G468"/>
  <c r="I468"/>
  <c r="K468"/>
  <c r="M468"/>
  <c r="O468"/>
  <c r="Q468"/>
  <c r="V468"/>
  <c r="G469"/>
  <c r="M469" s="1"/>
  <c r="I469"/>
  <c r="K469"/>
  <c r="O469"/>
  <c r="Q469"/>
  <c r="V469"/>
  <c r="G470"/>
  <c r="M470" s="1"/>
  <c r="I470"/>
  <c r="K470"/>
  <c r="O470"/>
  <c r="Q470"/>
  <c r="V470"/>
  <c r="G471"/>
  <c r="M471" s="1"/>
  <c r="I471"/>
  <c r="K471"/>
  <c r="O471"/>
  <c r="Q471"/>
  <c r="V471"/>
  <c r="G472"/>
  <c r="I472"/>
  <c r="K472"/>
  <c r="M472"/>
  <c r="O472"/>
  <c r="Q472"/>
  <c r="V472"/>
  <c r="G473"/>
  <c r="I473"/>
  <c r="K473"/>
  <c r="M473"/>
  <c r="O473"/>
  <c r="Q473"/>
  <c r="V473"/>
  <c r="G475"/>
  <c r="I475"/>
  <c r="K475"/>
  <c r="M475"/>
  <c r="O475"/>
  <c r="Q475"/>
  <c r="V475"/>
  <c r="G477"/>
  <c r="M477" s="1"/>
  <c r="I477"/>
  <c r="K477"/>
  <c r="O477"/>
  <c r="Q477"/>
  <c r="V477"/>
  <c r="G479"/>
  <c r="M479" s="1"/>
  <c r="I479"/>
  <c r="K479"/>
  <c r="O479"/>
  <c r="Q479"/>
  <c r="V479"/>
  <c r="G481"/>
  <c r="I481"/>
  <c r="K481"/>
  <c r="M481"/>
  <c r="O481"/>
  <c r="Q481"/>
  <c r="V481"/>
  <c r="G483"/>
  <c r="I483"/>
  <c r="K483"/>
  <c r="M483"/>
  <c r="O483"/>
  <c r="Q483"/>
  <c r="V483"/>
  <c r="G484"/>
  <c r="I484"/>
  <c r="K484"/>
  <c r="M484"/>
  <c r="O484"/>
  <c r="Q484"/>
  <c r="V484"/>
  <c r="G485"/>
  <c r="I485"/>
  <c r="K485"/>
  <c r="M485"/>
  <c r="O485"/>
  <c r="Q485"/>
  <c r="V485"/>
  <c r="G486"/>
  <c r="M486" s="1"/>
  <c r="I486"/>
  <c r="K486"/>
  <c r="O486"/>
  <c r="Q486"/>
  <c r="V486"/>
  <c r="G487"/>
  <c r="M487" s="1"/>
  <c r="I487"/>
  <c r="K487"/>
  <c r="O487"/>
  <c r="Q487"/>
  <c r="V487"/>
  <c r="G488"/>
  <c r="M488" s="1"/>
  <c r="I488"/>
  <c r="K488"/>
  <c r="O488"/>
  <c r="Q488"/>
  <c r="V488"/>
  <c r="G489"/>
  <c r="I489"/>
  <c r="K489"/>
  <c r="M489"/>
  <c r="O489"/>
  <c r="Q489"/>
  <c r="V489"/>
  <c r="G490"/>
  <c r="I490"/>
  <c r="K490"/>
  <c r="M490"/>
  <c r="O490"/>
  <c r="Q490"/>
  <c r="V490"/>
  <c r="G491"/>
  <c r="I491"/>
  <c r="K491"/>
  <c r="M491"/>
  <c r="O491"/>
  <c r="Q491"/>
  <c r="V491"/>
  <c r="G492"/>
  <c r="M492" s="1"/>
  <c r="I492"/>
  <c r="K492"/>
  <c r="O492"/>
  <c r="Q492"/>
  <c r="V492"/>
  <c r="G493"/>
  <c r="M493" s="1"/>
  <c r="I493"/>
  <c r="K493"/>
  <c r="O493"/>
  <c r="Q493"/>
  <c r="V493"/>
  <c r="G494"/>
  <c r="I494"/>
  <c r="K494"/>
  <c r="M494"/>
  <c r="O494"/>
  <c r="Q494"/>
  <c r="V494"/>
  <c r="G495"/>
  <c r="I495"/>
  <c r="K495"/>
  <c r="M495"/>
  <c r="O495"/>
  <c r="Q495"/>
  <c r="V495"/>
  <c r="G496"/>
  <c r="I496"/>
  <c r="K496"/>
  <c r="M496"/>
  <c r="O496"/>
  <c r="Q496"/>
  <c r="V496"/>
  <c r="G497"/>
  <c r="I497"/>
  <c r="K497"/>
  <c r="M497"/>
  <c r="O497"/>
  <c r="Q497"/>
  <c r="V497"/>
  <c r="G498"/>
  <c r="M498" s="1"/>
  <c r="I498"/>
  <c r="K498"/>
  <c r="O498"/>
  <c r="Q498"/>
  <c r="V498"/>
  <c r="G499"/>
  <c r="M499" s="1"/>
  <c r="I499"/>
  <c r="K499"/>
  <c r="O499"/>
  <c r="Q499"/>
  <c r="V499"/>
  <c r="G500"/>
  <c r="I500"/>
  <c r="K500"/>
  <c r="M500"/>
  <c r="O500"/>
  <c r="Q500"/>
  <c r="V500"/>
  <c r="G501"/>
  <c r="I501"/>
  <c r="K501"/>
  <c r="M501"/>
  <c r="O501"/>
  <c r="Q501"/>
  <c r="V501"/>
  <c r="G502"/>
  <c r="I502"/>
  <c r="K502"/>
  <c r="M502"/>
  <c r="O502"/>
  <c r="Q502"/>
  <c r="V502"/>
  <c r="G503"/>
  <c r="I503"/>
  <c r="K503"/>
  <c r="M503"/>
  <c r="O503"/>
  <c r="Q503"/>
  <c r="V503"/>
  <c r="G504"/>
  <c r="M504" s="1"/>
  <c r="I504"/>
  <c r="K504"/>
  <c r="O504"/>
  <c r="Q504"/>
  <c r="V504"/>
  <c r="G505"/>
  <c r="M505" s="1"/>
  <c r="I505"/>
  <c r="K505"/>
  <c r="O505"/>
  <c r="Q505"/>
  <c r="V505"/>
  <c r="G506"/>
  <c r="I506"/>
  <c r="K506"/>
  <c r="M506"/>
  <c r="O506"/>
  <c r="Q506"/>
  <c r="V506"/>
  <c r="G507"/>
  <c r="I507"/>
  <c r="K507"/>
  <c r="M507"/>
  <c r="O507"/>
  <c r="Q507"/>
  <c r="V507"/>
  <c r="G508"/>
  <c r="I508"/>
  <c r="K508"/>
  <c r="M508"/>
  <c r="O508"/>
  <c r="Q508"/>
  <c r="V508"/>
  <c r="G509"/>
  <c r="I509"/>
  <c r="K509"/>
  <c r="M509"/>
  <c r="O509"/>
  <c r="Q509"/>
  <c r="V509"/>
  <c r="G510"/>
  <c r="M510" s="1"/>
  <c r="I510"/>
  <c r="K510"/>
  <c r="O510"/>
  <c r="Q510"/>
  <c r="V510"/>
  <c r="G511"/>
  <c r="M511" s="1"/>
  <c r="I511"/>
  <c r="K511"/>
  <c r="O511"/>
  <c r="Q511"/>
  <c r="V511"/>
  <c r="G512"/>
  <c r="I512"/>
  <c r="K512"/>
  <c r="M512"/>
  <c r="O512"/>
  <c r="Q512"/>
  <c r="V512"/>
  <c r="G513"/>
  <c r="I513"/>
  <c r="K513"/>
  <c r="M513"/>
  <c r="O513"/>
  <c r="Q513"/>
  <c r="V513"/>
  <c r="G514"/>
  <c r="I514"/>
  <c r="K514"/>
  <c r="M514"/>
  <c r="O514"/>
  <c r="Q514"/>
  <c r="V514"/>
  <c r="G515"/>
  <c r="M515" s="1"/>
  <c r="I515"/>
  <c r="K515"/>
  <c r="O515"/>
  <c r="Q515"/>
  <c r="V515"/>
  <c r="G516"/>
  <c r="M516" s="1"/>
  <c r="I516"/>
  <c r="K516"/>
  <c r="O516"/>
  <c r="Q516"/>
  <c r="V516"/>
  <c r="G518"/>
  <c r="M518" s="1"/>
  <c r="I518"/>
  <c r="K518"/>
  <c r="O518"/>
  <c r="Q518"/>
  <c r="V518"/>
  <c r="G519"/>
  <c r="I519"/>
  <c r="K519"/>
  <c r="M519"/>
  <c r="O519"/>
  <c r="Q519"/>
  <c r="V519"/>
  <c r="G520"/>
  <c r="I520"/>
  <c r="K520"/>
  <c r="M520"/>
  <c r="O520"/>
  <c r="Q520"/>
  <c r="V520"/>
  <c r="G521"/>
  <c r="I521"/>
  <c r="K521"/>
  <c r="M521"/>
  <c r="O521"/>
  <c r="Q521"/>
  <c r="V521"/>
  <c r="G522"/>
  <c r="M522" s="1"/>
  <c r="I522"/>
  <c r="K522"/>
  <c r="O522"/>
  <c r="Q522"/>
  <c r="V522"/>
  <c r="G523"/>
  <c r="M523" s="1"/>
  <c r="I523"/>
  <c r="K523"/>
  <c r="O523"/>
  <c r="Q523"/>
  <c r="V523"/>
  <c r="G524"/>
  <c r="M524" s="1"/>
  <c r="I524"/>
  <c r="K524"/>
  <c r="O524"/>
  <c r="Q524"/>
  <c r="V524"/>
  <c r="G525"/>
  <c r="I525"/>
  <c r="K525"/>
  <c r="M525"/>
  <c r="O525"/>
  <c r="Q525"/>
  <c r="V525"/>
  <c r="G526"/>
  <c r="I526"/>
  <c r="K526"/>
  <c r="M526"/>
  <c r="O526"/>
  <c r="Q526"/>
  <c r="V526"/>
  <c r="G527"/>
  <c r="I527"/>
  <c r="K527"/>
  <c r="M527"/>
  <c r="O527"/>
  <c r="Q527"/>
  <c r="V527"/>
  <c r="G528"/>
  <c r="I528"/>
  <c r="K528"/>
  <c r="M528"/>
  <c r="O528"/>
  <c r="Q528"/>
  <c r="V528"/>
  <c r="G529"/>
  <c r="M529" s="1"/>
  <c r="I529"/>
  <c r="K529"/>
  <c r="O529"/>
  <c r="Q529"/>
  <c r="V529"/>
  <c r="G530"/>
  <c r="M530" s="1"/>
  <c r="I530"/>
  <c r="K530"/>
  <c r="O530"/>
  <c r="Q530"/>
  <c r="V530"/>
  <c r="G531"/>
  <c r="M531" s="1"/>
  <c r="I531"/>
  <c r="K531"/>
  <c r="O531"/>
  <c r="Q531"/>
  <c r="V531"/>
  <c r="G533"/>
  <c r="I533"/>
  <c r="I532" s="1"/>
  <c r="K533"/>
  <c r="K532" s="1"/>
  <c r="M533"/>
  <c r="O533"/>
  <c r="Q533"/>
  <c r="Q532" s="1"/>
  <c r="V533"/>
  <c r="G535"/>
  <c r="I535"/>
  <c r="K535"/>
  <c r="M535"/>
  <c r="O535"/>
  <c r="O532" s="1"/>
  <c r="Q535"/>
  <c r="V535"/>
  <c r="G536"/>
  <c r="G532" s="1"/>
  <c r="I536"/>
  <c r="K536"/>
  <c r="O536"/>
  <c r="Q536"/>
  <c r="V536"/>
  <c r="V532" s="1"/>
  <c r="G537"/>
  <c r="M537" s="1"/>
  <c r="I537"/>
  <c r="K537"/>
  <c r="O537"/>
  <c r="Q537"/>
  <c r="V537"/>
  <c r="G538"/>
  <c r="I538"/>
  <c r="K538"/>
  <c r="M538"/>
  <c r="O538"/>
  <c r="Q538"/>
  <c r="V538"/>
  <c r="G539"/>
  <c r="I539"/>
  <c r="K539"/>
  <c r="M539"/>
  <c r="O539"/>
  <c r="Q539"/>
  <c r="V539"/>
  <c r="G540"/>
  <c r="I540"/>
  <c r="K540"/>
  <c r="M540"/>
  <c r="O540"/>
  <c r="Q540"/>
  <c r="V540"/>
  <c r="G543"/>
  <c r="M543" s="1"/>
  <c r="I543"/>
  <c r="K543"/>
  <c r="O543"/>
  <c r="Q543"/>
  <c r="Q542" s="1"/>
  <c r="V543"/>
  <c r="V542" s="1"/>
  <c r="G545"/>
  <c r="M545" s="1"/>
  <c r="I545"/>
  <c r="K545"/>
  <c r="K542" s="1"/>
  <c r="O545"/>
  <c r="Q545"/>
  <c r="V545"/>
  <c r="G547"/>
  <c r="I547"/>
  <c r="I542" s="1"/>
  <c r="K547"/>
  <c r="M547"/>
  <c r="O547"/>
  <c r="O542" s="1"/>
  <c r="Q547"/>
  <c r="V547"/>
  <c r="G548"/>
  <c r="I548"/>
  <c r="K548"/>
  <c r="M548"/>
  <c r="O548"/>
  <c r="Q548"/>
  <c r="V548"/>
  <c r="G549"/>
  <c r="I549"/>
  <c r="K549"/>
  <c r="M549"/>
  <c r="O549"/>
  <c r="Q549"/>
  <c r="V549"/>
  <c r="G550"/>
  <c r="M550" s="1"/>
  <c r="I550"/>
  <c r="K550"/>
  <c r="O550"/>
  <c r="Q550"/>
  <c r="V550"/>
  <c r="G551"/>
  <c r="M551" s="1"/>
  <c r="I551"/>
  <c r="K551"/>
  <c r="O551"/>
  <c r="Q551"/>
  <c r="V551"/>
  <c r="G553"/>
  <c r="M553" s="1"/>
  <c r="I553"/>
  <c r="K553"/>
  <c r="O553"/>
  <c r="Q553"/>
  <c r="V553"/>
  <c r="G554"/>
  <c r="I554"/>
  <c r="K554"/>
  <c r="M554"/>
  <c r="O554"/>
  <c r="Q554"/>
  <c r="V554"/>
  <c r="G556"/>
  <c r="I556"/>
  <c r="K556"/>
  <c r="M556"/>
  <c r="O556"/>
  <c r="Q556"/>
  <c r="V556"/>
  <c r="G559"/>
  <c r="M559" s="1"/>
  <c r="I559"/>
  <c r="I558" s="1"/>
  <c r="K559"/>
  <c r="O559"/>
  <c r="O558" s="1"/>
  <c r="Q559"/>
  <c r="V559"/>
  <c r="G560"/>
  <c r="G558" s="1"/>
  <c r="I560"/>
  <c r="K560"/>
  <c r="O560"/>
  <c r="Q560"/>
  <c r="V560"/>
  <c r="V558" s="1"/>
  <c r="G561"/>
  <c r="M561" s="1"/>
  <c r="I561"/>
  <c r="K561"/>
  <c r="K558" s="1"/>
  <c r="O561"/>
  <c r="Q561"/>
  <c r="Q558" s="1"/>
  <c r="V561"/>
  <c r="G562"/>
  <c r="I562"/>
  <c r="K562"/>
  <c r="M562"/>
  <c r="O562"/>
  <c r="Q562"/>
  <c r="V562"/>
  <c r="G563"/>
  <c r="I563"/>
  <c r="K563"/>
  <c r="M563"/>
  <c r="O563"/>
  <c r="Q563"/>
  <c r="V563"/>
  <c r="G564"/>
  <c r="I564"/>
  <c r="K564"/>
  <c r="M564"/>
  <c r="O564"/>
  <c r="Q564"/>
  <c r="V564"/>
  <c r="G565"/>
  <c r="I565"/>
  <c r="K565"/>
  <c r="M565"/>
  <c r="O565"/>
  <c r="Q565"/>
  <c r="V565"/>
  <c r="G566"/>
  <c r="M566" s="1"/>
  <c r="I566"/>
  <c r="K566"/>
  <c r="O566"/>
  <c r="Q566"/>
  <c r="V566"/>
  <c r="G567"/>
  <c r="M567" s="1"/>
  <c r="I567"/>
  <c r="K567"/>
  <c r="O567"/>
  <c r="Q567"/>
  <c r="V567"/>
  <c r="G568"/>
  <c r="I568"/>
  <c r="K568"/>
  <c r="M568"/>
  <c r="O568"/>
  <c r="Q568"/>
  <c r="V568"/>
  <c r="G569"/>
  <c r="I569"/>
  <c r="K569"/>
  <c r="M569"/>
  <c r="O569"/>
  <c r="Q569"/>
  <c r="V569"/>
  <c r="G570"/>
  <c r="I570"/>
  <c r="K570"/>
  <c r="M570"/>
  <c r="O570"/>
  <c r="Q570"/>
  <c r="V570"/>
  <c r="G571"/>
  <c r="I571"/>
  <c r="K571"/>
  <c r="M571"/>
  <c r="O571"/>
  <c r="Q571"/>
  <c r="V571"/>
  <c r="G572"/>
  <c r="M572" s="1"/>
  <c r="I572"/>
  <c r="K572"/>
  <c r="O572"/>
  <c r="Q572"/>
  <c r="V572"/>
  <c r="G573"/>
  <c r="M573" s="1"/>
  <c r="I573"/>
  <c r="K573"/>
  <c r="O573"/>
  <c r="Q573"/>
  <c r="V573"/>
  <c r="G574"/>
  <c r="I574"/>
  <c r="K574"/>
  <c r="M574"/>
  <c r="O574"/>
  <c r="Q574"/>
  <c r="V574"/>
  <c r="G575"/>
  <c r="I575"/>
  <c r="K575"/>
  <c r="M575"/>
  <c r="O575"/>
  <c r="Q575"/>
  <c r="V575"/>
  <c r="G576"/>
  <c r="I576"/>
  <c r="K576"/>
  <c r="M576"/>
  <c r="O576"/>
  <c r="Q576"/>
  <c r="V576"/>
  <c r="G577"/>
  <c r="M577" s="1"/>
  <c r="I577"/>
  <c r="K577"/>
  <c r="O577"/>
  <c r="Q577"/>
  <c r="V577"/>
  <c r="G578"/>
  <c r="M578" s="1"/>
  <c r="I578"/>
  <c r="K578"/>
  <c r="O578"/>
  <c r="Q578"/>
  <c r="V578"/>
  <c r="G579"/>
  <c r="M579" s="1"/>
  <c r="I579"/>
  <c r="K579"/>
  <c r="O579"/>
  <c r="Q579"/>
  <c r="V579"/>
  <c r="G580"/>
  <c r="M580" s="1"/>
  <c r="I580"/>
  <c r="K580"/>
  <c r="O580"/>
  <c r="Q580"/>
  <c r="V580"/>
  <c r="G581"/>
  <c r="I581"/>
  <c r="K581"/>
  <c r="M581"/>
  <c r="O581"/>
  <c r="Q581"/>
  <c r="V581"/>
  <c r="G582"/>
  <c r="I582"/>
  <c r="K582"/>
  <c r="M582"/>
  <c r="O582"/>
  <c r="Q582"/>
  <c r="V582"/>
  <c r="G583"/>
  <c r="I583"/>
  <c r="K583"/>
  <c r="M583"/>
  <c r="O583"/>
  <c r="Q583"/>
  <c r="V583"/>
  <c r="G584"/>
  <c r="M584" s="1"/>
  <c r="I584"/>
  <c r="K584"/>
  <c r="O584"/>
  <c r="Q584"/>
  <c r="V584"/>
  <c r="G585"/>
  <c r="M585" s="1"/>
  <c r="I585"/>
  <c r="K585"/>
  <c r="O585"/>
  <c r="Q585"/>
  <c r="V585"/>
  <c r="G586"/>
  <c r="I586"/>
  <c r="K586"/>
  <c r="M586"/>
  <c r="O586"/>
  <c r="Q586"/>
  <c r="V586"/>
  <c r="G587"/>
  <c r="I587"/>
  <c r="K587"/>
  <c r="M587"/>
  <c r="O587"/>
  <c r="Q587"/>
  <c r="V587"/>
  <c r="G588"/>
  <c r="I588"/>
  <c r="K588"/>
  <c r="M588"/>
  <c r="O588"/>
  <c r="Q588"/>
  <c r="V588"/>
  <c r="G589"/>
  <c r="I589"/>
  <c r="K589"/>
  <c r="M589"/>
  <c r="O589"/>
  <c r="Q589"/>
  <c r="V589"/>
  <c r="G590"/>
  <c r="M590" s="1"/>
  <c r="I590"/>
  <c r="K590"/>
  <c r="O590"/>
  <c r="Q590"/>
  <c r="V590"/>
  <c r="G591"/>
  <c r="M591" s="1"/>
  <c r="I591"/>
  <c r="K591"/>
  <c r="O591"/>
  <c r="Q591"/>
  <c r="V591"/>
  <c r="G592"/>
  <c r="I592"/>
  <c r="K592"/>
  <c r="M592"/>
  <c r="O592"/>
  <c r="Q592"/>
  <c r="V592"/>
  <c r="G593"/>
  <c r="I593"/>
  <c r="K593"/>
  <c r="M593"/>
  <c r="O593"/>
  <c r="Q593"/>
  <c r="V593"/>
  <c r="G594"/>
  <c r="I594"/>
  <c r="K594"/>
  <c r="M594"/>
  <c r="O594"/>
  <c r="Q594"/>
  <c r="V594"/>
  <c r="G595"/>
  <c r="I595"/>
  <c r="K595"/>
  <c r="M595"/>
  <c r="O595"/>
  <c r="Q595"/>
  <c r="V595"/>
  <c r="G596"/>
  <c r="M596" s="1"/>
  <c r="I596"/>
  <c r="K596"/>
  <c r="O596"/>
  <c r="Q596"/>
  <c r="V596"/>
  <c r="G597"/>
  <c r="M597" s="1"/>
  <c r="I597"/>
  <c r="K597"/>
  <c r="O597"/>
  <c r="Q597"/>
  <c r="V597"/>
  <c r="G598"/>
  <c r="I598"/>
  <c r="K598"/>
  <c r="M598"/>
  <c r="O598"/>
  <c r="Q598"/>
  <c r="V598"/>
  <c r="G599"/>
  <c r="I599"/>
  <c r="K599"/>
  <c r="M599"/>
  <c r="O599"/>
  <c r="Q599"/>
  <c r="V599"/>
  <c r="G600"/>
  <c r="I600"/>
  <c r="K600"/>
  <c r="M600"/>
  <c r="O600"/>
  <c r="Q600"/>
  <c r="V600"/>
  <c r="G601"/>
  <c r="I601"/>
  <c r="K601"/>
  <c r="M601"/>
  <c r="O601"/>
  <c r="Q601"/>
  <c r="V601"/>
  <c r="G602"/>
  <c r="M602" s="1"/>
  <c r="I602"/>
  <c r="K602"/>
  <c r="O602"/>
  <c r="Q602"/>
  <c r="V602"/>
  <c r="G603"/>
  <c r="M603" s="1"/>
  <c r="I603"/>
  <c r="K603"/>
  <c r="O603"/>
  <c r="Q603"/>
  <c r="V603"/>
  <c r="G606"/>
  <c r="G605" s="1"/>
  <c r="I606"/>
  <c r="K606"/>
  <c r="K605" s="1"/>
  <c r="M606"/>
  <c r="O606"/>
  <c r="Q606"/>
  <c r="V606"/>
  <c r="V605" s="1"/>
  <c r="G607"/>
  <c r="I607"/>
  <c r="K607"/>
  <c r="M607"/>
  <c r="O607"/>
  <c r="Q607"/>
  <c r="Q605" s="1"/>
  <c r="V607"/>
  <c r="G608"/>
  <c r="I608"/>
  <c r="I605" s="1"/>
  <c r="K608"/>
  <c r="M608"/>
  <c r="O608"/>
  <c r="O605" s="1"/>
  <c r="Q608"/>
  <c r="V608"/>
  <c r="G609"/>
  <c r="M609" s="1"/>
  <c r="I609"/>
  <c r="K609"/>
  <c r="O609"/>
  <c r="Q609"/>
  <c r="V609"/>
  <c r="G610"/>
  <c r="M610" s="1"/>
  <c r="I610"/>
  <c r="K610"/>
  <c r="O610"/>
  <c r="Q610"/>
  <c r="V610"/>
  <c r="G611"/>
  <c r="M611" s="1"/>
  <c r="I611"/>
  <c r="K611"/>
  <c r="O611"/>
  <c r="Q611"/>
  <c r="V611"/>
  <c r="G612"/>
  <c r="I612"/>
  <c r="K612"/>
  <c r="M612"/>
  <c r="O612"/>
  <c r="Q612"/>
  <c r="V612"/>
  <c r="G613"/>
  <c r="I613"/>
  <c r="K613"/>
  <c r="M613"/>
  <c r="O613"/>
  <c r="Q613"/>
  <c r="V613"/>
  <c r="G614"/>
  <c r="I614"/>
  <c r="K614"/>
  <c r="M614"/>
  <c r="O614"/>
  <c r="Q614"/>
  <c r="V614"/>
  <c r="G615"/>
  <c r="M615" s="1"/>
  <c r="I615"/>
  <c r="K615"/>
  <c r="O615"/>
  <c r="Q615"/>
  <c r="V615"/>
  <c r="G616"/>
  <c r="M616" s="1"/>
  <c r="I616"/>
  <c r="K616"/>
  <c r="O616"/>
  <c r="Q616"/>
  <c r="V616"/>
  <c r="G617"/>
  <c r="M617" s="1"/>
  <c r="I617"/>
  <c r="K617"/>
  <c r="O617"/>
  <c r="Q617"/>
  <c r="V617"/>
  <c r="G618"/>
  <c r="I618"/>
  <c r="K618"/>
  <c r="M618"/>
  <c r="O618"/>
  <c r="Q618"/>
  <c r="V618"/>
  <c r="G619"/>
  <c r="I619"/>
  <c r="K619"/>
  <c r="M619"/>
  <c r="O619"/>
  <c r="Q619"/>
  <c r="V619"/>
  <c r="G620"/>
  <c r="I620"/>
  <c r="K620"/>
  <c r="M620"/>
  <c r="O620"/>
  <c r="Q620"/>
  <c r="V620"/>
  <c r="G621"/>
  <c r="M621" s="1"/>
  <c r="I621"/>
  <c r="K621"/>
  <c r="O621"/>
  <c r="Q621"/>
  <c r="V621"/>
  <c r="G622"/>
  <c r="M622" s="1"/>
  <c r="I622"/>
  <c r="K622"/>
  <c r="O622"/>
  <c r="Q622"/>
  <c r="V622"/>
  <c r="G623"/>
  <c r="M623" s="1"/>
  <c r="I623"/>
  <c r="K623"/>
  <c r="O623"/>
  <c r="Q623"/>
  <c r="V623"/>
  <c r="G624"/>
  <c r="I624"/>
  <c r="K624"/>
  <c r="M624"/>
  <c r="O624"/>
  <c r="Q624"/>
  <c r="V624"/>
  <c r="G625"/>
  <c r="I625"/>
  <c r="K625"/>
  <c r="M625"/>
  <c r="O625"/>
  <c r="Q625"/>
  <c r="V625"/>
  <c r="G626"/>
  <c r="I626"/>
  <c r="K626"/>
  <c r="M626"/>
  <c r="O626"/>
  <c r="Q626"/>
  <c r="V626"/>
  <c r="G627"/>
  <c r="M627" s="1"/>
  <c r="I627"/>
  <c r="K627"/>
  <c r="O627"/>
  <c r="Q627"/>
  <c r="V627"/>
  <c r="G628"/>
  <c r="M628" s="1"/>
  <c r="I628"/>
  <c r="K628"/>
  <c r="O628"/>
  <c r="Q628"/>
  <c r="V628"/>
  <c r="G629"/>
  <c r="I629"/>
  <c r="K629"/>
  <c r="M629"/>
  <c r="O629"/>
  <c r="Q629"/>
  <c r="V629"/>
  <c r="G630"/>
  <c r="I630"/>
  <c r="K630"/>
  <c r="M630"/>
  <c r="O630"/>
  <c r="Q630"/>
  <c r="V630"/>
  <c r="G631"/>
  <c r="I631"/>
  <c r="K631"/>
  <c r="M631"/>
  <c r="O631"/>
  <c r="Q631"/>
  <c r="V631"/>
  <c r="G632"/>
  <c r="I632"/>
  <c r="K632"/>
  <c r="M632"/>
  <c r="O632"/>
  <c r="Q632"/>
  <c r="V632"/>
  <c r="G633"/>
  <c r="M633" s="1"/>
  <c r="I633"/>
  <c r="K633"/>
  <c r="O633"/>
  <c r="Q633"/>
  <c r="V633"/>
  <c r="G634"/>
  <c r="M634" s="1"/>
  <c r="I634"/>
  <c r="K634"/>
  <c r="O634"/>
  <c r="Q634"/>
  <c r="V634"/>
  <c r="G635"/>
  <c r="I635"/>
  <c r="K635"/>
  <c r="M635"/>
  <c r="O635"/>
  <c r="Q635"/>
  <c r="V635"/>
  <c r="G636"/>
  <c r="I636"/>
  <c r="K636"/>
  <c r="M636"/>
  <c r="O636"/>
  <c r="Q636"/>
  <c r="V636"/>
  <c r="G637"/>
  <c r="I637"/>
  <c r="K637"/>
  <c r="M637"/>
  <c r="O637"/>
  <c r="Q637"/>
  <c r="V637"/>
  <c r="G640"/>
  <c r="M640" s="1"/>
  <c r="I640"/>
  <c r="K640"/>
  <c r="O640"/>
  <c r="Q640"/>
  <c r="Q639" s="1"/>
  <c r="V640"/>
  <c r="V639" s="1"/>
  <c r="G641"/>
  <c r="M641" s="1"/>
  <c r="I641"/>
  <c r="K641"/>
  <c r="K639" s="1"/>
  <c r="O641"/>
  <c r="Q641"/>
  <c r="V641"/>
  <c r="G642"/>
  <c r="I642"/>
  <c r="K642"/>
  <c r="M642"/>
  <c r="O642"/>
  <c r="O639" s="1"/>
  <c r="Q642"/>
  <c r="V642"/>
  <c r="G643"/>
  <c r="I643"/>
  <c r="K643"/>
  <c r="M643"/>
  <c r="O643"/>
  <c r="Q643"/>
  <c r="V643"/>
  <c r="G644"/>
  <c r="I644"/>
  <c r="K644"/>
  <c r="M644"/>
  <c r="O644"/>
  <c r="Q644"/>
  <c r="V644"/>
  <c r="G645"/>
  <c r="M645" s="1"/>
  <c r="I645"/>
  <c r="I639" s="1"/>
  <c r="K645"/>
  <c r="O645"/>
  <c r="Q645"/>
  <c r="V645"/>
  <c r="G646"/>
  <c r="M646" s="1"/>
  <c r="I646"/>
  <c r="K646"/>
  <c r="O646"/>
  <c r="Q646"/>
  <c r="V646"/>
  <c r="G647"/>
  <c r="M647" s="1"/>
  <c r="I647"/>
  <c r="K647"/>
  <c r="O647"/>
  <c r="Q647"/>
  <c r="V647"/>
  <c r="G648"/>
  <c r="I648"/>
  <c r="K648"/>
  <c r="M648"/>
  <c r="O648"/>
  <c r="Q648"/>
  <c r="V648"/>
  <c r="G651"/>
  <c r="I651"/>
  <c r="I650" s="1"/>
  <c r="K651"/>
  <c r="K650" s="1"/>
  <c r="M651"/>
  <c r="O651"/>
  <c r="Q651"/>
  <c r="Q650" s="1"/>
  <c r="V651"/>
  <c r="G652"/>
  <c r="M652" s="1"/>
  <c r="I652"/>
  <c r="K652"/>
  <c r="O652"/>
  <c r="O650" s="1"/>
  <c r="Q652"/>
  <c r="V652"/>
  <c r="G653"/>
  <c r="G650" s="1"/>
  <c r="I653"/>
  <c r="K653"/>
  <c r="M653"/>
  <c r="O653"/>
  <c r="Q653"/>
  <c r="V653"/>
  <c r="V650" s="1"/>
  <c r="G654"/>
  <c r="M654" s="1"/>
  <c r="I654"/>
  <c r="K654"/>
  <c r="O654"/>
  <c r="Q654"/>
  <c r="V654"/>
  <c r="G655"/>
  <c r="I655"/>
  <c r="K655"/>
  <c r="M655"/>
  <c r="O655"/>
  <c r="Q655"/>
  <c r="V655"/>
  <c r="G656"/>
  <c r="I656"/>
  <c r="K656"/>
  <c r="M656"/>
  <c r="O656"/>
  <c r="Q656"/>
  <c r="V656"/>
  <c r="G657"/>
  <c r="I657"/>
  <c r="K657"/>
  <c r="M657"/>
  <c r="O657"/>
  <c r="Q657"/>
  <c r="V657"/>
  <c r="G658"/>
  <c r="M658" s="1"/>
  <c r="I658"/>
  <c r="K658"/>
  <c r="O658"/>
  <c r="Q658"/>
  <c r="V658"/>
  <c r="G659"/>
  <c r="I659"/>
  <c r="K659"/>
  <c r="M659"/>
  <c r="O659"/>
  <c r="Q659"/>
  <c r="V659"/>
  <c r="G660"/>
  <c r="M660" s="1"/>
  <c r="I660"/>
  <c r="K660"/>
  <c r="O660"/>
  <c r="Q660"/>
  <c r="V660"/>
  <c r="G661"/>
  <c r="I661"/>
  <c r="K661"/>
  <c r="M661"/>
  <c r="O661"/>
  <c r="Q661"/>
  <c r="V661"/>
  <c r="G663"/>
  <c r="M663"/>
  <c r="O663"/>
  <c r="V663"/>
  <c r="G664"/>
  <c r="I664"/>
  <c r="I663" s="1"/>
  <c r="K664"/>
  <c r="K663" s="1"/>
  <c r="M664"/>
  <c r="O664"/>
  <c r="Q664"/>
  <c r="Q663" s="1"/>
  <c r="V664"/>
  <c r="O665"/>
  <c r="G666"/>
  <c r="G665" s="1"/>
  <c r="I666"/>
  <c r="K666"/>
  <c r="M666"/>
  <c r="M665" s="1"/>
  <c r="O666"/>
  <c r="Q666"/>
  <c r="Q665" s="1"/>
  <c r="V666"/>
  <c r="V665" s="1"/>
  <c r="G667"/>
  <c r="M667" s="1"/>
  <c r="I667"/>
  <c r="K667"/>
  <c r="K665" s="1"/>
  <c r="O667"/>
  <c r="Q667"/>
  <c r="V667"/>
  <c r="G668"/>
  <c r="I668"/>
  <c r="I665" s="1"/>
  <c r="K668"/>
  <c r="M668"/>
  <c r="O668"/>
  <c r="Q668"/>
  <c r="V668"/>
  <c r="G670"/>
  <c r="I670"/>
  <c r="I669" s="1"/>
  <c r="K670"/>
  <c r="K669" s="1"/>
  <c r="M670"/>
  <c r="O670"/>
  <c r="Q670"/>
  <c r="Q669" s="1"/>
  <c r="V670"/>
  <c r="G671"/>
  <c r="M671" s="1"/>
  <c r="I671"/>
  <c r="K671"/>
  <c r="O671"/>
  <c r="O669" s="1"/>
  <c r="Q671"/>
  <c r="V671"/>
  <c r="G672"/>
  <c r="I672"/>
  <c r="K672"/>
  <c r="M672"/>
  <c r="O672"/>
  <c r="Q672"/>
  <c r="V672"/>
  <c r="G673"/>
  <c r="M673" s="1"/>
  <c r="I673"/>
  <c r="K673"/>
  <c r="O673"/>
  <c r="Q673"/>
  <c r="V673"/>
  <c r="G674"/>
  <c r="M674" s="1"/>
  <c r="I674"/>
  <c r="K674"/>
  <c r="O674"/>
  <c r="Q674"/>
  <c r="V674"/>
  <c r="G675"/>
  <c r="G669" s="1"/>
  <c r="I675"/>
  <c r="K675"/>
  <c r="O675"/>
  <c r="Q675"/>
  <c r="V675"/>
  <c r="V669" s="1"/>
  <c r="G676"/>
  <c r="I676"/>
  <c r="K676"/>
  <c r="M676"/>
  <c r="O676"/>
  <c r="Q676"/>
  <c r="V676"/>
  <c r="G677"/>
  <c r="I677"/>
  <c r="K677"/>
  <c r="M677"/>
  <c r="O677"/>
  <c r="Q677"/>
  <c r="V677"/>
  <c r="G678"/>
  <c r="I678"/>
  <c r="K678"/>
  <c r="M678"/>
  <c r="O678"/>
  <c r="Q678"/>
  <c r="V678"/>
  <c r="G679"/>
  <c r="M679" s="1"/>
  <c r="I679"/>
  <c r="K679"/>
  <c r="O679"/>
  <c r="Q679"/>
  <c r="V679"/>
  <c r="G680"/>
  <c r="M680" s="1"/>
  <c r="I680"/>
  <c r="K680"/>
  <c r="O680"/>
  <c r="Q680"/>
  <c r="V680"/>
  <c r="G681"/>
  <c r="M681" s="1"/>
  <c r="I681"/>
  <c r="K681"/>
  <c r="O681"/>
  <c r="Q681"/>
  <c r="V681"/>
  <c r="G682"/>
  <c r="I682"/>
  <c r="K682"/>
  <c r="M682"/>
  <c r="O682"/>
  <c r="Q682"/>
  <c r="V682"/>
  <c r="G683"/>
  <c r="I683"/>
  <c r="K683"/>
  <c r="M683"/>
  <c r="O683"/>
  <c r="Q683"/>
  <c r="V683"/>
  <c r="G684"/>
  <c r="I684"/>
  <c r="K684"/>
  <c r="M684"/>
  <c r="O684"/>
  <c r="Q684"/>
  <c r="V684"/>
  <c r="G685"/>
  <c r="M685" s="1"/>
  <c r="I685"/>
  <c r="K685"/>
  <c r="O685"/>
  <c r="Q685"/>
  <c r="V685"/>
  <c r="G686"/>
  <c r="M686" s="1"/>
  <c r="I686"/>
  <c r="K686"/>
  <c r="O686"/>
  <c r="Q686"/>
  <c r="V686"/>
  <c r="G687"/>
  <c r="M687" s="1"/>
  <c r="I687"/>
  <c r="K687"/>
  <c r="O687"/>
  <c r="Q687"/>
  <c r="V687"/>
  <c r="G688"/>
  <c r="I688"/>
  <c r="K688"/>
  <c r="M688"/>
  <c r="O688"/>
  <c r="Q688"/>
  <c r="V688"/>
  <c r="G689"/>
  <c r="M689" s="1"/>
  <c r="I689"/>
  <c r="K689"/>
  <c r="O689"/>
  <c r="Q689"/>
  <c r="V689"/>
  <c r="G690"/>
  <c r="I690"/>
  <c r="K690"/>
  <c r="M690"/>
  <c r="O690"/>
  <c r="Q690"/>
  <c r="V690"/>
  <c r="G691"/>
  <c r="M691" s="1"/>
  <c r="I691"/>
  <c r="K691"/>
  <c r="O691"/>
  <c r="Q691"/>
  <c r="V691"/>
  <c r="G692"/>
  <c r="M692" s="1"/>
  <c r="I692"/>
  <c r="K692"/>
  <c r="O692"/>
  <c r="Q692"/>
  <c r="V692"/>
  <c r="G693"/>
  <c r="M693" s="1"/>
  <c r="I693"/>
  <c r="K693"/>
  <c r="O693"/>
  <c r="Q693"/>
  <c r="V693"/>
  <c r="G694"/>
  <c r="I694"/>
  <c r="K694"/>
  <c r="M694"/>
  <c r="O694"/>
  <c r="Q694"/>
  <c r="V694"/>
  <c r="G695"/>
  <c r="I695"/>
  <c r="K695"/>
  <c r="M695"/>
  <c r="O695"/>
  <c r="Q695"/>
  <c r="V695"/>
  <c r="G696"/>
  <c r="I696"/>
  <c r="K696"/>
  <c r="M696"/>
  <c r="O696"/>
  <c r="Q696"/>
  <c r="V696"/>
  <c r="G697"/>
  <c r="M697" s="1"/>
  <c r="I697"/>
  <c r="K697"/>
  <c r="O697"/>
  <c r="Q697"/>
  <c r="V697"/>
  <c r="G698"/>
  <c r="M698" s="1"/>
  <c r="I698"/>
  <c r="K698"/>
  <c r="O698"/>
  <c r="Q698"/>
  <c r="V698"/>
  <c r="G699"/>
  <c r="M699" s="1"/>
  <c r="I699"/>
  <c r="K699"/>
  <c r="O699"/>
  <c r="Q699"/>
  <c r="V699"/>
  <c r="G700"/>
  <c r="I700"/>
  <c r="K700"/>
  <c r="M700"/>
  <c r="O700"/>
  <c r="Q700"/>
  <c r="V700"/>
  <c r="G701"/>
  <c r="M701" s="1"/>
  <c r="I701"/>
  <c r="K701"/>
  <c r="O701"/>
  <c r="Q701"/>
  <c r="V701"/>
  <c r="G702"/>
  <c r="I702"/>
  <c r="K702"/>
  <c r="M702"/>
  <c r="O702"/>
  <c r="Q702"/>
  <c r="V702"/>
  <c r="G703"/>
  <c r="M703" s="1"/>
  <c r="I703"/>
  <c r="K703"/>
  <c r="O703"/>
  <c r="Q703"/>
  <c r="V703"/>
  <c r="G704"/>
  <c r="I704"/>
  <c r="K704"/>
  <c r="M704"/>
  <c r="O704"/>
  <c r="Q704"/>
  <c r="V704"/>
  <c r="G705"/>
  <c r="M705" s="1"/>
  <c r="I705"/>
  <c r="K705"/>
  <c r="O705"/>
  <c r="Q705"/>
  <c r="V705"/>
  <c r="G706"/>
  <c r="I706"/>
  <c r="K706"/>
  <c r="M706"/>
  <c r="O706"/>
  <c r="Q706"/>
  <c r="V706"/>
  <c r="G707"/>
  <c r="M707" s="1"/>
  <c r="I707"/>
  <c r="K707"/>
  <c r="O707"/>
  <c r="Q707"/>
  <c r="V707"/>
  <c r="G708"/>
  <c r="I708"/>
  <c r="K708"/>
  <c r="M708"/>
  <c r="O708"/>
  <c r="Q708"/>
  <c r="V708"/>
  <c r="G709"/>
  <c r="M709" s="1"/>
  <c r="I709"/>
  <c r="K709"/>
  <c r="O709"/>
  <c r="Q709"/>
  <c r="V709"/>
  <c r="G710"/>
  <c r="I710"/>
  <c r="K710"/>
  <c r="M710"/>
  <c r="O710"/>
  <c r="Q710"/>
  <c r="V710"/>
  <c r="G711"/>
  <c r="M711" s="1"/>
  <c r="I711"/>
  <c r="K711"/>
  <c r="O711"/>
  <c r="Q711"/>
  <c r="V711"/>
  <c r="G712"/>
  <c r="I712"/>
  <c r="K712"/>
  <c r="M712"/>
  <c r="O712"/>
  <c r="Q712"/>
  <c r="V712"/>
  <c r="G713"/>
  <c r="M713" s="1"/>
  <c r="I713"/>
  <c r="K713"/>
  <c r="O713"/>
  <c r="Q713"/>
  <c r="V713"/>
  <c r="G715"/>
  <c r="M715" s="1"/>
  <c r="I715"/>
  <c r="K715"/>
  <c r="K714" s="1"/>
  <c r="O715"/>
  <c r="O714" s="1"/>
  <c r="Q715"/>
  <c r="Q714" s="1"/>
  <c r="V715"/>
  <c r="G716"/>
  <c r="I716"/>
  <c r="I714" s="1"/>
  <c r="K716"/>
  <c r="M716"/>
  <c r="O716"/>
  <c r="Q716"/>
  <c r="V716"/>
  <c r="G717"/>
  <c r="G714" s="1"/>
  <c r="I717"/>
  <c r="K717"/>
  <c r="O717"/>
  <c r="Q717"/>
  <c r="V717"/>
  <c r="V714" s="1"/>
  <c r="G718"/>
  <c r="I718"/>
  <c r="K718"/>
  <c r="M718"/>
  <c r="O718"/>
  <c r="Q718"/>
  <c r="V718"/>
  <c r="G719"/>
  <c r="I719"/>
  <c r="K719"/>
  <c r="M719"/>
  <c r="O719"/>
  <c r="Q719"/>
  <c r="V719"/>
  <c r="G720"/>
  <c r="I720"/>
  <c r="K720"/>
  <c r="M720"/>
  <c r="O720"/>
  <c r="Q720"/>
  <c r="V720"/>
  <c r="G721"/>
  <c r="M721" s="1"/>
  <c r="I721"/>
  <c r="K721"/>
  <c r="O721"/>
  <c r="Q721"/>
  <c r="V721"/>
  <c r="G722"/>
  <c r="M722" s="1"/>
  <c r="I722"/>
  <c r="K722"/>
  <c r="O722"/>
  <c r="Q722"/>
  <c r="V722"/>
  <c r="G723"/>
  <c r="M723" s="1"/>
  <c r="I723"/>
  <c r="K723"/>
  <c r="O723"/>
  <c r="Q723"/>
  <c r="V723"/>
  <c r="G724"/>
  <c r="I724"/>
  <c r="K724"/>
  <c r="M724"/>
  <c r="O724"/>
  <c r="Q724"/>
  <c r="V724"/>
  <c r="G725"/>
  <c r="I725"/>
  <c r="K725"/>
  <c r="M725"/>
  <c r="O725"/>
  <c r="Q725"/>
  <c r="V725"/>
  <c r="G726"/>
  <c r="I726"/>
  <c r="K726"/>
  <c r="M726"/>
  <c r="O726"/>
  <c r="Q726"/>
  <c r="V726"/>
  <c r="G727"/>
  <c r="M727" s="1"/>
  <c r="I727"/>
  <c r="K727"/>
  <c r="O727"/>
  <c r="Q727"/>
  <c r="V727"/>
  <c r="G728"/>
  <c r="I728"/>
  <c r="K728"/>
  <c r="M728"/>
  <c r="O728"/>
  <c r="Q728"/>
  <c r="V728"/>
  <c r="G729"/>
  <c r="M729" s="1"/>
  <c r="I729"/>
  <c r="K729"/>
  <c r="O729"/>
  <c r="Q729"/>
  <c r="V729"/>
  <c r="G730"/>
  <c r="I730"/>
  <c r="K730"/>
  <c r="M730"/>
  <c r="O730"/>
  <c r="Q730"/>
  <c r="V730"/>
  <c r="G731"/>
  <c r="I731"/>
  <c r="K731"/>
  <c r="M731"/>
  <c r="O731"/>
  <c r="Q731"/>
  <c r="V731"/>
  <c r="G732"/>
  <c r="I732"/>
  <c r="K732"/>
  <c r="M732"/>
  <c r="O732"/>
  <c r="Q732"/>
  <c r="V732"/>
  <c r="G733"/>
  <c r="M733" s="1"/>
  <c r="I733"/>
  <c r="K733"/>
  <c r="O733"/>
  <c r="Q733"/>
  <c r="V733"/>
  <c r="G734"/>
  <c r="I734"/>
  <c r="K734"/>
  <c r="M734"/>
  <c r="O734"/>
  <c r="Q734"/>
  <c r="V734"/>
  <c r="G735"/>
  <c r="M735" s="1"/>
  <c r="I735"/>
  <c r="K735"/>
  <c r="O735"/>
  <c r="Q735"/>
  <c r="V735"/>
  <c r="G736"/>
  <c r="I736"/>
  <c r="K736"/>
  <c r="M736"/>
  <c r="O736"/>
  <c r="Q736"/>
  <c r="V736"/>
  <c r="G737"/>
  <c r="I737"/>
  <c r="K737"/>
  <c r="M737"/>
  <c r="O737"/>
  <c r="Q737"/>
  <c r="V737"/>
  <c r="G738"/>
  <c r="I738"/>
  <c r="K738"/>
  <c r="M738"/>
  <c r="O738"/>
  <c r="Q738"/>
  <c r="V738"/>
  <c r="G739"/>
  <c r="M739" s="1"/>
  <c r="I739"/>
  <c r="K739"/>
  <c r="O739"/>
  <c r="Q739"/>
  <c r="V739"/>
  <c r="G740"/>
  <c r="I740"/>
  <c r="K740"/>
  <c r="M740"/>
  <c r="O740"/>
  <c r="Q740"/>
  <c r="V740"/>
  <c r="G741"/>
  <c r="M741" s="1"/>
  <c r="I741"/>
  <c r="K741"/>
  <c r="O741"/>
  <c r="Q741"/>
  <c r="V741"/>
  <c r="G742"/>
  <c r="I742"/>
  <c r="K742"/>
  <c r="M742"/>
  <c r="O742"/>
  <c r="Q742"/>
  <c r="V742"/>
  <c r="G743"/>
  <c r="I743"/>
  <c r="K743"/>
  <c r="M743"/>
  <c r="O743"/>
  <c r="Q743"/>
  <c r="V743"/>
  <c r="G744"/>
  <c r="I744"/>
  <c r="K744"/>
  <c r="M744"/>
  <c r="O744"/>
  <c r="Q744"/>
  <c r="V744"/>
  <c r="G745"/>
  <c r="M745" s="1"/>
  <c r="I745"/>
  <c r="K745"/>
  <c r="O745"/>
  <c r="Q745"/>
  <c r="V745"/>
  <c r="G746"/>
  <c r="I746"/>
  <c r="K746"/>
  <c r="M746"/>
  <c r="O746"/>
  <c r="Q746"/>
  <c r="V746"/>
  <c r="G747"/>
  <c r="M747" s="1"/>
  <c r="I747"/>
  <c r="K747"/>
  <c r="O747"/>
  <c r="Q747"/>
  <c r="V747"/>
  <c r="G748"/>
  <c r="I748"/>
  <c r="K748"/>
  <c r="M748"/>
  <c r="O748"/>
  <c r="Q748"/>
  <c r="V748"/>
  <c r="G749"/>
  <c r="I749"/>
  <c r="K749"/>
  <c r="M749"/>
  <c r="O749"/>
  <c r="Q749"/>
  <c r="V749"/>
  <c r="G750"/>
  <c r="I750"/>
  <c r="K750"/>
  <c r="M750"/>
  <c r="O750"/>
  <c r="Q750"/>
  <c r="V750"/>
  <c r="G751"/>
  <c r="M751" s="1"/>
  <c r="I751"/>
  <c r="K751"/>
  <c r="O751"/>
  <c r="Q751"/>
  <c r="V751"/>
  <c r="G752"/>
  <c r="I752"/>
  <c r="K752"/>
  <c r="M752"/>
  <c r="O752"/>
  <c r="Q752"/>
  <c r="V752"/>
  <c r="G753"/>
  <c r="M753" s="1"/>
  <c r="I753"/>
  <c r="K753"/>
  <c r="O753"/>
  <c r="Q753"/>
  <c r="V753"/>
  <c r="G754"/>
  <c r="I754"/>
  <c r="K754"/>
  <c r="M754"/>
  <c r="O754"/>
  <c r="Q754"/>
  <c r="V754"/>
  <c r="G755"/>
  <c r="I755"/>
  <c r="K755"/>
  <c r="M755"/>
  <c r="O755"/>
  <c r="Q755"/>
  <c r="V755"/>
  <c r="G756"/>
  <c r="I756"/>
  <c r="K756"/>
  <c r="M756"/>
  <c r="O756"/>
  <c r="Q756"/>
  <c r="V756"/>
  <c r="G757"/>
  <c r="M757" s="1"/>
  <c r="I757"/>
  <c r="K757"/>
  <c r="O757"/>
  <c r="Q757"/>
  <c r="V757"/>
  <c r="G758"/>
  <c r="M758" s="1"/>
  <c r="I758"/>
  <c r="K758"/>
  <c r="O758"/>
  <c r="Q758"/>
  <c r="V758"/>
  <c r="G759"/>
  <c r="M759" s="1"/>
  <c r="I759"/>
  <c r="K759"/>
  <c r="O759"/>
  <c r="Q759"/>
  <c r="V759"/>
  <c r="G760"/>
  <c r="I760"/>
  <c r="K760"/>
  <c r="M760"/>
  <c r="O760"/>
  <c r="Q760"/>
  <c r="V760"/>
  <c r="G761"/>
  <c r="I761"/>
  <c r="K761"/>
  <c r="M761"/>
  <c r="O761"/>
  <c r="Q761"/>
  <c r="V761"/>
  <c r="G762"/>
  <c r="I762"/>
  <c r="K762"/>
  <c r="M762"/>
  <c r="O762"/>
  <c r="Q762"/>
  <c r="V762"/>
  <c r="G763"/>
  <c r="I763"/>
  <c r="K763"/>
  <c r="M763"/>
  <c r="O763"/>
  <c r="Q763"/>
  <c r="V763"/>
  <c r="G764"/>
  <c r="M764" s="1"/>
  <c r="I764"/>
  <c r="K764"/>
  <c r="O764"/>
  <c r="Q764"/>
  <c r="V764"/>
  <c r="G765"/>
  <c r="M765" s="1"/>
  <c r="I765"/>
  <c r="K765"/>
  <c r="O765"/>
  <c r="Q765"/>
  <c r="V765"/>
  <c r="G766"/>
  <c r="I766"/>
  <c r="K766"/>
  <c r="M766"/>
  <c r="O766"/>
  <c r="Q766"/>
  <c r="V766"/>
  <c r="G767"/>
  <c r="I767"/>
  <c r="K767"/>
  <c r="M767"/>
  <c r="O767"/>
  <c r="Q767"/>
  <c r="V767"/>
  <c r="G768"/>
  <c r="I768"/>
  <c r="K768"/>
  <c r="M768"/>
  <c r="O768"/>
  <c r="Q768"/>
  <c r="V768"/>
  <c r="G769"/>
  <c r="M769" s="1"/>
  <c r="I769"/>
  <c r="K769"/>
  <c r="O769"/>
  <c r="Q769"/>
  <c r="V769"/>
  <c r="G770"/>
  <c r="M770" s="1"/>
  <c r="I770"/>
  <c r="K770"/>
  <c r="O770"/>
  <c r="Q770"/>
  <c r="V770"/>
  <c r="G771"/>
  <c r="M771" s="1"/>
  <c r="I771"/>
  <c r="K771"/>
  <c r="O771"/>
  <c r="Q771"/>
  <c r="V771"/>
  <c r="G772"/>
  <c r="I772"/>
  <c r="K772"/>
  <c r="M772"/>
  <c r="O772"/>
  <c r="Q772"/>
  <c r="V772"/>
  <c r="G773"/>
  <c r="I773"/>
  <c r="K773"/>
  <c r="M773"/>
  <c r="O773"/>
  <c r="Q773"/>
  <c r="V773"/>
  <c r="G774"/>
  <c r="I774"/>
  <c r="K774"/>
  <c r="M774"/>
  <c r="O774"/>
  <c r="Q774"/>
  <c r="V774"/>
  <c r="G775"/>
  <c r="M775" s="1"/>
  <c r="I775"/>
  <c r="K775"/>
  <c r="O775"/>
  <c r="Q775"/>
  <c r="V775"/>
  <c r="G776"/>
  <c r="M776" s="1"/>
  <c r="I776"/>
  <c r="K776"/>
  <c r="O776"/>
  <c r="Q776"/>
  <c r="V776"/>
  <c r="G777"/>
  <c r="M777" s="1"/>
  <c r="I777"/>
  <c r="K777"/>
  <c r="O777"/>
  <c r="Q777"/>
  <c r="V777"/>
  <c r="G778"/>
  <c r="I778"/>
  <c r="K778"/>
  <c r="M778"/>
  <c r="O778"/>
  <c r="Q778"/>
  <c r="V778"/>
  <c r="G779"/>
  <c r="M779" s="1"/>
  <c r="I779"/>
  <c r="K779"/>
  <c r="O779"/>
  <c r="Q779"/>
  <c r="V779"/>
  <c r="G780"/>
  <c r="I780"/>
  <c r="K780"/>
  <c r="M780"/>
  <c r="O780"/>
  <c r="Q780"/>
  <c r="V780"/>
  <c r="G781"/>
  <c r="M781" s="1"/>
  <c r="I781"/>
  <c r="K781"/>
  <c r="O781"/>
  <c r="Q781"/>
  <c r="V781"/>
  <c r="G782"/>
  <c r="I782"/>
  <c r="K782"/>
  <c r="M782"/>
  <c r="O782"/>
  <c r="Q782"/>
  <c r="V782"/>
  <c r="G783"/>
  <c r="M783" s="1"/>
  <c r="I783"/>
  <c r="K783"/>
  <c r="O783"/>
  <c r="Q783"/>
  <c r="V783"/>
  <c r="G784"/>
  <c r="I784"/>
  <c r="K784"/>
  <c r="M784"/>
  <c r="O784"/>
  <c r="Q784"/>
  <c r="V784"/>
  <c r="G785"/>
  <c r="M785" s="1"/>
  <c r="I785"/>
  <c r="K785"/>
  <c r="O785"/>
  <c r="Q785"/>
  <c r="V785"/>
  <c r="G786"/>
  <c r="I786"/>
  <c r="K786"/>
  <c r="M786"/>
  <c r="O786"/>
  <c r="Q786"/>
  <c r="V786"/>
  <c r="G787"/>
  <c r="M787" s="1"/>
  <c r="I787"/>
  <c r="K787"/>
  <c r="O787"/>
  <c r="Q787"/>
  <c r="V787"/>
  <c r="G788"/>
  <c r="I788"/>
  <c r="K788"/>
  <c r="M788"/>
  <c r="O788"/>
  <c r="Q788"/>
  <c r="V788"/>
  <c r="G789"/>
  <c r="M789" s="1"/>
  <c r="I789"/>
  <c r="K789"/>
  <c r="O789"/>
  <c r="Q789"/>
  <c r="V789"/>
  <c r="G790"/>
  <c r="M790" s="1"/>
  <c r="I790"/>
  <c r="K790"/>
  <c r="O790"/>
  <c r="Q790"/>
  <c r="V790"/>
  <c r="G791"/>
  <c r="M791" s="1"/>
  <c r="I791"/>
  <c r="K791"/>
  <c r="O791"/>
  <c r="Q791"/>
  <c r="V791"/>
  <c r="G792"/>
  <c r="I792"/>
  <c r="K792"/>
  <c r="M792"/>
  <c r="O792"/>
  <c r="Q792"/>
  <c r="V792"/>
  <c r="G793"/>
  <c r="M793" s="1"/>
  <c r="I793"/>
  <c r="K793"/>
  <c r="O793"/>
  <c r="Q793"/>
  <c r="V793"/>
  <c r="G794"/>
  <c r="I794"/>
  <c r="K794"/>
  <c r="M794"/>
  <c r="O794"/>
  <c r="Q794"/>
  <c r="V794"/>
  <c r="G795"/>
  <c r="M795" s="1"/>
  <c r="I795"/>
  <c r="K795"/>
  <c r="O795"/>
  <c r="Q795"/>
  <c r="V795"/>
  <c r="G796"/>
  <c r="I796"/>
  <c r="K796"/>
  <c r="M796"/>
  <c r="O796"/>
  <c r="Q796"/>
  <c r="V796"/>
  <c r="G798"/>
  <c r="G797" s="1"/>
  <c r="I798"/>
  <c r="K798"/>
  <c r="M798"/>
  <c r="O798"/>
  <c r="Q798"/>
  <c r="V798"/>
  <c r="V797" s="1"/>
  <c r="G799"/>
  <c r="M799" s="1"/>
  <c r="I799"/>
  <c r="K799"/>
  <c r="K797" s="1"/>
  <c r="O799"/>
  <c r="Q799"/>
  <c r="Q797" s="1"/>
  <c r="V799"/>
  <c r="G800"/>
  <c r="I800"/>
  <c r="I797" s="1"/>
  <c r="K800"/>
  <c r="M800"/>
  <c r="O800"/>
  <c r="Q800"/>
  <c r="V800"/>
  <c r="G801"/>
  <c r="M801" s="1"/>
  <c r="I801"/>
  <c r="K801"/>
  <c r="O801"/>
  <c r="Q801"/>
  <c r="V801"/>
  <c r="G802"/>
  <c r="I802"/>
  <c r="K802"/>
  <c r="M802"/>
  <c r="O802"/>
  <c r="Q802"/>
  <c r="V802"/>
  <c r="G803"/>
  <c r="M803" s="1"/>
  <c r="I803"/>
  <c r="K803"/>
  <c r="O803"/>
  <c r="O797" s="1"/>
  <c r="Q803"/>
  <c r="V803"/>
  <c r="G804"/>
  <c r="I804"/>
  <c r="K804"/>
  <c r="M804"/>
  <c r="O804"/>
  <c r="Q804"/>
  <c r="V804"/>
  <c r="G805"/>
  <c r="I805"/>
  <c r="K805"/>
  <c r="M805"/>
  <c r="O805"/>
  <c r="Q805"/>
  <c r="V805"/>
  <c r="G806"/>
  <c r="I806"/>
  <c r="K806"/>
  <c r="M806"/>
  <c r="O806"/>
  <c r="Q806"/>
  <c r="V806"/>
  <c r="G807"/>
  <c r="M807" s="1"/>
  <c r="I807"/>
  <c r="K807"/>
  <c r="O807"/>
  <c r="Q807"/>
  <c r="V807"/>
  <c r="G808"/>
  <c r="I808"/>
  <c r="K808"/>
  <c r="M808"/>
  <c r="O808"/>
  <c r="Q808"/>
  <c r="V808"/>
  <c r="G809"/>
  <c r="I809"/>
  <c r="K809"/>
  <c r="M809"/>
  <c r="O809"/>
  <c r="Q809"/>
  <c r="V809"/>
  <c r="G810"/>
  <c r="I810"/>
  <c r="K810"/>
  <c r="M810"/>
  <c r="O810"/>
  <c r="Q810"/>
  <c r="V810"/>
  <c r="G811"/>
  <c r="M811" s="1"/>
  <c r="I811"/>
  <c r="K811"/>
  <c r="O811"/>
  <c r="Q811"/>
  <c r="V811"/>
  <c r="G812"/>
  <c r="M812" s="1"/>
  <c r="I812"/>
  <c r="K812"/>
  <c r="O812"/>
  <c r="Q812"/>
  <c r="V812"/>
  <c r="G813"/>
  <c r="M813" s="1"/>
  <c r="I813"/>
  <c r="K813"/>
  <c r="O813"/>
  <c r="Q813"/>
  <c r="V813"/>
  <c r="G814"/>
  <c r="I814"/>
  <c r="K814"/>
  <c r="M814"/>
  <c r="O814"/>
  <c r="Q814"/>
  <c r="V814"/>
  <c r="G815"/>
  <c r="M815" s="1"/>
  <c r="I815"/>
  <c r="K815"/>
  <c r="O815"/>
  <c r="Q815"/>
  <c r="V815"/>
  <c r="G816"/>
  <c r="I816"/>
  <c r="K816"/>
  <c r="M816"/>
  <c r="O816"/>
  <c r="Q816"/>
  <c r="V816"/>
  <c r="G817"/>
  <c r="M817" s="1"/>
  <c r="I817"/>
  <c r="K817"/>
  <c r="O817"/>
  <c r="Q817"/>
  <c r="V817"/>
  <c r="G818"/>
  <c r="M818" s="1"/>
  <c r="I818"/>
  <c r="K818"/>
  <c r="O818"/>
  <c r="Q818"/>
  <c r="V818"/>
  <c r="G819"/>
  <c r="M819" s="1"/>
  <c r="I819"/>
  <c r="K819"/>
  <c r="O819"/>
  <c r="Q819"/>
  <c r="V819"/>
  <c r="G820"/>
  <c r="I820"/>
  <c r="K820"/>
  <c r="M820"/>
  <c r="O820"/>
  <c r="Q820"/>
  <c r="V820"/>
  <c r="G821"/>
  <c r="M821" s="1"/>
  <c r="I821"/>
  <c r="K821"/>
  <c r="O821"/>
  <c r="Q821"/>
  <c r="V821"/>
  <c r="G822"/>
  <c r="I822"/>
  <c r="K822"/>
  <c r="M822"/>
  <c r="O822"/>
  <c r="Q822"/>
  <c r="V822"/>
  <c r="G823"/>
  <c r="M823" s="1"/>
  <c r="I823"/>
  <c r="K823"/>
  <c r="O823"/>
  <c r="Q823"/>
  <c r="V823"/>
  <c r="G824"/>
  <c r="M824" s="1"/>
  <c r="I824"/>
  <c r="K824"/>
  <c r="O824"/>
  <c r="Q824"/>
  <c r="V824"/>
  <c r="G825"/>
  <c r="M825" s="1"/>
  <c r="I825"/>
  <c r="K825"/>
  <c r="O825"/>
  <c r="Q825"/>
  <c r="V825"/>
  <c r="G826"/>
  <c r="I826"/>
  <c r="K826"/>
  <c r="M826"/>
  <c r="O826"/>
  <c r="Q826"/>
  <c r="V826"/>
  <c r="G827"/>
  <c r="M827" s="1"/>
  <c r="I827"/>
  <c r="K827"/>
  <c r="O827"/>
  <c r="Q827"/>
  <c r="V827"/>
  <c r="G828"/>
  <c r="I828"/>
  <c r="K828"/>
  <c r="M828"/>
  <c r="O828"/>
  <c r="Q828"/>
  <c r="V828"/>
  <c r="G829"/>
  <c r="M829" s="1"/>
  <c r="I829"/>
  <c r="K829"/>
  <c r="O829"/>
  <c r="Q829"/>
  <c r="V829"/>
  <c r="G830"/>
  <c r="M830" s="1"/>
  <c r="I830"/>
  <c r="K830"/>
  <c r="O830"/>
  <c r="Q830"/>
  <c r="V830"/>
  <c r="G831"/>
  <c r="M831" s="1"/>
  <c r="I831"/>
  <c r="K831"/>
  <c r="O831"/>
  <c r="Q831"/>
  <c r="V831"/>
  <c r="G832"/>
  <c r="I832"/>
  <c r="K832"/>
  <c r="M832"/>
  <c r="O832"/>
  <c r="Q832"/>
  <c r="V832"/>
  <c r="G833"/>
  <c r="I833"/>
  <c r="K833"/>
  <c r="M833"/>
  <c r="O833"/>
  <c r="Q833"/>
  <c r="V833"/>
  <c r="G834"/>
  <c r="I834"/>
  <c r="K834"/>
  <c r="M834"/>
  <c r="O834"/>
  <c r="Q834"/>
  <c r="V834"/>
  <c r="G835"/>
  <c r="I835"/>
  <c r="K835"/>
  <c r="M835"/>
  <c r="O835"/>
  <c r="Q835"/>
  <c r="V835"/>
  <c r="G836"/>
  <c r="M836" s="1"/>
  <c r="I836"/>
  <c r="K836"/>
  <c r="O836"/>
  <c r="Q836"/>
  <c r="V836"/>
  <c r="G837"/>
  <c r="M837" s="1"/>
  <c r="I837"/>
  <c r="K837"/>
  <c r="O837"/>
  <c r="Q837"/>
  <c r="V837"/>
  <c r="G839"/>
  <c r="I839"/>
  <c r="I838" s="1"/>
  <c r="K839"/>
  <c r="M839"/>
  <c r="O839"/>
  <c r="O838" s="1"/>
  <c r="Q839"/>
  <c r="V839"/>
  <c r="G840"/>
  <c r="G838" s="1"/>
  <c r="I840"/>
  <c r="K840"/>
  <c r="M840"/>
  <c r="O840"/>
  <c r="Q840"/>
  <c r="V840"/>
  <c r="V838" s="1"/>
  <c r="G841"/>
  <c r="I841"/>
  <c r="K841"/>
  <c r="K838" s="1"/>
  <c r="M841"/>
  <c r="O841"/>
  <c r="Q841"/>
  <c r="V841"/>
  <c r="G842"/>
  <c r="M842" s="1"/>
  <c r="I842"/>
  <c r="K842"/>
  <c r="O842"/>
  <c r="Q842"/>
  <c r="V842"/>
  <c r="G843"/>
  <c r="M843" s="1"/>
  <c r="I843"/>
  <c r="K843"/>
  <c r="O843"/>
  <c r="Q843"/>
  <c r="V843"/>
  <c r="G844"/>
  <c r="M844" s="1"/>
  <c r="I844"/>
  <c r="K844"/>
  <c r="O844"/>
  <c r="Q844"/>
  <c r="Q838" s="1"/>
  <c r="V844"/>
  <c r="G845"/>
  <c r="M845" s="1"/>
  <c r="I845"/>
  <c r="K845"/>
  <c r="O845"/>
  <c r="Q845"/>
  <c r="V845"/>
  <c r="G846"/>
  <c r="I846"/>
  <c r="K846"/>
  <c r="M846"/>
  <c r="O846"/>
  <c r="Q846"/>
  <c r="V846"/>
  <c r="G847"/>
  <c r="I847"/>
  <c r="K847"/>
  <c r="M847"/>
  <c r="O847"/>
  <c r="Q847"/>
  <c r="V847"/>
  <c r="G848"/>
  <c r="I848"/>
  <c r="K848"/>
  <c r="M848"/>
  <c r="O848"/>
  <c r="Q848"/>
  <c r="V848"/>
  <c r="G849"/>
  <c r="M849" s="1"/>
  <c r="I849"/>
  <c r="K849"/>
  <c r="O849"/>
  <c r="Q849"/>
  <c r="V849"/>
  <c r="G850"/>
  <c r="M850" s="1"/>
  <c r="I850"/>
  <c r="K850"/>
  <c r="O850"/>
  <c r="Q850"/>
  <c r="V850"/>
  <c r="G851"/>
  <c r="M851" s="1"/>
  <c r="I851"/>
  <c r="K851"/>
  <c r="O851"/>
  <c r="Q851"/>
  <c r="V851"/>
  <c r="G852"/>
  <c r="I852"/>
  <c r="K852"/>
  <c r="M852"/>
  <c r="O852"/>
  <c r="Q852"/>
  <c r="V852"/>
  <c r="G853"/>
  <c r="I853"/>
  <c r="K853"/>
  <c r="M853"/>
  <c r="O853"/>
  <c r="Q853"/>
  <c r="V853"/>
  <c r="G854"/>
  <c r="M854" s="1"/>
  <c r="I854"/>
  <c r="K854"/>
  <c r="O854"/>
  <c r="Q854"/>
  <c r="V854"/>
  <c r="G855"/>
  <c r="M855" s="1"/>
  <c r="I855"/>
  <c r="K855"/>
  <c r="O855"/>
  <c r="Q855"/>
  <c r="V855"/>
  <c r="G856"/>
  <c r="M856" s="1"/>
  <c r="I856"/>
  <c r="K856"/>
  <c r="O856"/>
  <c r="Q856"/>
  <c r="V856"/>
  <c r="G857"/>
  <c r="I857"/>
  <c r="K857"/>
  <c r="M857"/>
  <c r="O857"/>
  <c r="Q857"/>
  <c r="V857"/>
  <c r="G858"/>
  <c r="I858"/>
  <c r="K858"/>
  <c r="M858"/>
  <c r="O858"/>
  <c r="Q858"/>
  <c r="V858"/>
  <c r="G859"/>
  <c r="M859" s="1"/>
  <c r="I859"/>
  <c r="K859"/>
  <c r="O859"/>
  <c r="Q859"/>
  <c r="V859"/>
  <c r="G860"/>
  <c r="M860" s="1"/>
  <c r="I860"/>
  <c r="K860"/>
  <c r="O860"/>
  <c r="Q860"/>
  <c r="V860"/>
  <c r="G861"/>
  <c r="M861" s="1"/>
  <c r="I861"/>
  <c r="K861"/>
  <c r="O861"/>
  <c r="Q861"/>
  <c r="V861"/>
  <c r="G862"/>
  <c r="I862"/>
  <c r="K862"/>
  <c r="M862"/>
  <c r="O862"/>
  <c r="Q862"/>
  <c r="V862"/>
  <c r="G863"/>
  <c r="I863"/>
  <c r="K863"/>
  <c r="M863"/>
  <c r="O863"/>
  <c r="Q863"/>
  <c r="V863"/>
  <c r="G864"/>
  <c r="I864"/>
  <c r="K864"/>
  <c r="M864"/>
  <c r="O864"/>
  <c r="Q864"/>
  <c r="V864"/>
  <c r="G865"/>
  <c r="M865" s="1"/>
  <c r="I865"/>
  <c r="K865"/>
  <c r="O865"/>
  <c r="Q865"/>
  <c r="V865"/>
  <c r="G866"/>
  <c r="M866" s="1"/>
  <c r="I866"/>
  <c r="K866"/>
  <c r="O866"/>
  <c r="Q866"/>
  <c r="V866"/>
  <c r="G867"/>
  <c r="M867" s="1"/>
  <c r="I867"/>
  <c r="K867"/>
  <c r="O867"/>
  <c r="Q867"/>
  <c r="V867"/>
  <c r="G868"/>
  <c r="I868"/>
  <c r="K868"/>
  <c r="M868"/>
  <c r="O868"/>
  <c r="Q868"/>
  <c r="V868"/>
  <c r="G869"/>
  <c r="I869"/>
  <c r="K869"/>
  <c r="M869"/>
  <c r="O869"/>
  <c r="Q869"/>
  <c r="V869"/>
  <c r="G870"/>
  <c r="I870"/>
  <c r="K870"/>
  <c r="M870"/>
  <c r="O870"/>
  <c r="Q870"/>
  <c r="V870"/>
  <c r="G871"/>
  <c r="M871" s="1"/>
  <c r="I871"/>
  <c r="K871"/>
  <c r="O871"/>
  <c r="Q871"/>
  <c r="V871"/>
  <c r="G872"/>
  <c r="I872"/>
  <c r="K872"/>
  <c r="M872"/>
  <c r="O872"/>
  <c r="Q872"/>
  <c r="V872"/>
  <c r="G873"/>
  <c r="M873" s="1"/>
  <c r="I873"/>
  <c r="K873"/>
  <c r="O873"/>
  <c r="Q873"/>
  <c r="V873"/>
  <c r="G874"/>
  <c r="M874" s="1"/>
  <c r="I874"/>
  <c r="K874"/>
  <c r="O874"/>
  <c r="Q874"/>
  <c r="V874"/>
  <c r="G875"/>
  <c r="M875" s="1"/>
  <c r="I875"/>
  <c r="K875"/>
  <c r="O875"/>
  <c r="Q875"/>
  <c r="V875"/>
  <c r="G876"/>
  <c r="I876"/>
  <c r="K876"/>
  <c r="M876"/>
  <c r="O876"/>
  <c r="Q876"/>
  <c r="V876"/>
  <c r="G877"/>
  <c r="M877" s="1"/>
  <c r="I877"/>
  <c r="K877"/>
  <c r="O877"/>
  <c r="Q877"/>
  <c r="V877"/>
  <c r="I878"/>
  <c r="G879"/>
  <c r="G878" s="1"/>
  <c r="I879"/>
  <c r="K879"/>
  <c r="K878" s="1"/>
  <c r="O879"/>
  <c r="O878" s="1"/>
  <c r="Q879"/>
  <c r="Q878" s="1"/>
  <c r="V879"/>
  <c r="V878" s="1"/>
  <c r="G881"/>
  <c r="I881"/>
  <c r="I880" s="1"/>
  <c r="K881"/>
  <c r="K880" s="1"/>
  <c r="M881"/>
  <c r="O881"/>
  <c r="O880" s="1"/>
  <c r="Q881"/>
  <c r="Q880" s="1"/>
  <c r="V881"/>
  <c r="G882"/>
  <c r="I882"/>
  <c r="K882"/>
  <c r="M882"/>
  <c r="O882"/>
  <c r="Q882"/>
  <c r="V882"/>
  <c r="G883"/>
  <c r="I883"/>
  <c r="K883"/>
  <c r="M883"/>
  <c r="O883"/>
  <c r="Q883"/>
  <c r="V883"/>
  <c r="G884"/>
  <c r="G880" s="1"/>
  <c r="I884"/>
  <c r="K884"/>
  <c r="O884"/>
  <c r="Q884"/>
  <c r="V884"/>
  <c r="V880" s="1"/>
  <c r="AE886"/>
  <c r="AF886"/>
  <c r="I20" i="1"/>
  <c r="F53"/>
  <c r="G23" s="1"/>
  <c r="H53"/>
  <c r="I52"/>
  <c r="I49"/>
  <c r="I48" l="1"/>
  <c r="I18"/>
  <c r="I17"/>
  <c r="I16"/>
  <c r="I21" s="1"/>
  <c r="I112"/>
  <c r="J79" s="1"/>
  <c r="I51"/>
  <c r="I47"/>
  <c r="I46"/>
  <c r="I45"/>
  <c r="I43"/>
  <c r="I42"/>
  <c r="I41"/>
  <c r="G53"/>
  <c r="G25" s="1"/>
  <c r="M48" i="17"/>
  <c r="M8"/>
  <c r="M31"/>
  <c r="M99"/>
  <c r="M98" s="1"/>
  <c r="M79"/>
  <c r="M77" s="1"/>
  <c r="M56"/>
  <c r="G31"/>
  <c r="M104"/>
  <c r="M101" s="1"/>
  <c r="M11"/>
  <c r="M47" i="16"/>
  <c r="M8"/>
  <c r="G47"/>
  <c r="M37"/>
  <c r="M34" s="1"/>
  <c r="M19"/>
  <c r="M100" i="15"/>
  <c r="M177"/>
  <c r="M127"/>
  <c r="M8"/>
  <c r="G127"/>
  <c r="M40" i="14"/>
  <c r="M8"/>
  <c r="G37"/>
  <c r="G8"/>
  <c r="M8" i="13"/>
  <c r="G8"/>
  <c r="M797" i="12"/>
  <c r="M639"/>
  <c r="M409"/>
  <c r="M384"/>
  <c r="M242"/>
  <c r="M229"/>
  <c r="M669"/>
  <c r="M605"/>
  <c r="M38"/>
  <c r="M558"/>
  <c r="M284"/>
  <c r="M542"/>
  <c r="M212"/>
  <c r="M77"/>
  <c r="M838"/>
  <c r="M650"/>
  <c r="M884"/>
  <c r="M880" s="1"/>
  <c r="G639"/>
  <c r="G542"/>
  <c r="G284"/>
  <c r="G226"/>
  <c r="G212"/>
  <c r="M879"/>
  <c r="M878" s="1"/>
  <c r="M717"/>
  <c r="M714" s="1"/>
  <c r="M675"/>
  <c r="G77"/>
  <c r="M48"/>
  <c r="M560"/>
  <c r="M536"/>
  <c r="M532" s="1"/>
  <c r="M463"/>
  <c r="M460" s="1"/>
  <c r="M342"/>
  <c r="M340" s="1"/>
  <c r="M206"/>
  <c r="M203" s="1"/>
  <c r="M187"/>
  <c r="M182" s="1"/>
  <c r="M161"/>
  <c r="M158" s="1"/>
  <c r="M123"/>
  <c r="M119" s="1"/>
  <c r="M11"/>
  <c r="M8" s="1"/>
  <c r="J50" i="1"/>
  <c r="J47"/>
  <c r="J44"/>
  <c r="J41"/>
  <c r="J51"/>
  <c r="J45"/>
  <c r="J52"/>
  <c r="J49"/>
  <c r="J46"/>
  <c r="J43"/>
  <c r="J39"/>
  <c r="J53" s="1"/>
  <c r="J48"/>
  <c r="J42"/>
  <c r="J28"/>
  <c r="J26"/>
  <c r="G38"/>
  <c r="F38"/>
  <c r="J23"/>
  <c r="J24"/>
  <c r="J25"/>
  <c r="J27"/>
  <c r="E24"/>
  <c r="G24"/>
  <c r="E26"/>
  <c r="G26"/>
  <c r="J81" l="1"/>
  <c r="J78"/>
  <c r="J74"/>
  <c r="J82"/>
  <c r="J77"/>
  <c r="J107"/>
  <c r="J73"/>
  <c r="J89"/>
  <c r="J93"/>
  <c r="J110"/>
  <c r="J92"/>
  <c r="J96"/>
  <c r="J106"/>
  <c r="J95"/>
  <c r="J99"/>
  <c r="J94"/>
  <c r="J98"/>
  <c r="J111"/>
  <c r="J75"/>
  <c r="J85"/>
  <c r="J103"/>
  <c r="J76"/>
  <c r="J97"/>
  <c r="J80"/>
  <c r="J102"/>
  <c r="J84"/>
  <c r="J101"/>
  <c r="J83"/>
  <c r="J105"/>
  <c r="J87"/>
  <c r="J100"/>
  <c r="J88"/>
  <c r="J104"/>
  <c r="J86"/>
  <c r="J108"/>
  <c r="J90"/>
  <c r="J109"/>
  <c r="J91"/>
  <c r="A27"/>
  <c r="A28" s="1"/>
  <c r="G28" s="1"/>
  <c r="G27" s="1"/>
  <c r="G29" s="1"/>
  <c r="J11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<sst xmlns="http://schemas.openxmlformats.org/spreadsheetml/2006/main" count="9643" uniqueCount="2153">
  <si>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</si>
  <si>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</si>
  <si>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</si>
  <si>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</si>
  <si>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</si>
  <si>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</si>
  <si>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</si>
  <si>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</si>
  <si>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</si>
  <si>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</si>
  <si>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</si>
  <si>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</si>
  <si>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</si>
  <si>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</si>
  <si>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</si>
  <si>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</si>
  <si>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</si>
  <si>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</si>
  <si>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</si>
  <si>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</si>
  <si>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</si>
  <si>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</si>
  <si>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</si>
  <si>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</si>
  <si>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</si>
  <si>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</si>
  <si>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</si>
  <si>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</si>
  <si>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</si>
  <si>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</si>
  <si>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</si>
  <si>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</si>
  <si>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</si>
  <si>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</si>
  <si>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</si>
  <si>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</si>
  <si>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</si>
  <si>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</si>
  <si>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</si>
  <si>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</si>
  <si>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</si>
  <si>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</si>
  <si>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</si>
  <si>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19/01</t>
  </si>
  <si>
    <t>Novostavba mateřské školy Pod Sady, k.ú. Modřany, parc.č. 94/6, 109/1, 109/2</t>
  </si>
  <si>
    <t>Městská část Praha 12</t>
  </si>
  <si>
    <t>Písková 830/25</t>
  </si>
  <si>
    <t>Praha-Modřany</t>
  </si>
  <si>
    <t>14300</t>
  </si>
  <si>
    <t>00231151</t>
  </si>
  <si>
    <t>CZ00231151</t>
  </si>
  <si>
    <t>Stavba</t>
  </si>
  <si>
    <t>Stavební objekt</t>
  </si>
  <si>
    <t>01</t>
  </si>
  <si>
    <t>Mateřská škola</t>
  </si>
  <si>
    <t>19/01/01</t>
  </si>
  <si>
    <t>MŠ Pod Sady - škola</t>
  </si>
  <si>
    <t>02</t>
  </si>
  <si>
    <t>Gastroprovoz</t>
  </si>
  <si>
    <t>19/01/02</t>
  </si>
  <si>
    <t>MŠ Pod sady - gastroprovoz</t>
  </si>
  <si>
    <t>03</t>
  </si>
  <si>
    <t>Komunikace a zpevněné plochy</t>
  </si>
  <si>
    <t>19/01/03</t>
  </si>
  <si>
    <t>MŠ Pod Sady - komunikace</t>
  </si>
  <si>
    <t>04</t>
  </si>
  <si>
    <t>Zahrada</t>
  </si>
  <si>
    <t>19/01/04</t>
  </si>
  <si>
    <t>MŠ Pod Sady - zahrada</t>
  </si>
  <si>
    <t>05</t>
  </si>
  <si>
    <t>Přípojka dešťové kanalizace</t>
  </si>
  <si>
    <t>19/01/05</t>
  </si>
  <si>
    <t>MŠ Pod Sady - přípojka dešťové kanalizace</t>
  </si>
  <si>
    <t>06</t>
  </si>
  <si>
    <t>Připojení na komunikaci</t>
  </si>
  <si>
    <t>19/01/06</t>
  </si>
  <si>
    <t>MŠ Pod Sady - připojení na komunikaci</t>
  </si>
  <si>
    <t>Celkem za stavbu</t>
  </si>
  <si>
    <t>CZK</t>
  </si>
  <si>
    <t>#POPS</t>
  </si>
  <si>
    <t>Popis stavby: 19/01 - Novostavba mateřské školy Pod Sady, k.ú. Modřany, parc.č. 94/6, 109/1, 109/2</t>
  </si>
  <si>
    <t>#POPO</t>
  </si>
  <si>
    <t>Popis objektu: 01 - Mateřská škola</t>
  </si>
  <si>
    <t>#POPR</t>
  </si>
  <si>
    <t>Popis rozpočtu: 19/01/01 - MŠ Pod Sady - škola</t>
  </si>
  <si>
    <t>Popis objektu: 02 - Gastroprovoz</t>
  </si>
  <si>
    <t>Popis rozpočtu: 19/01/02 - MŠ Pod sady - gastroprovoz</t>
  </si>
  <si>
    <t>Popis objektu: 03 - Komunikace a zpevněné plochy</t>
  </si>
  <si>
    <t>Popis rozpočtu: 19/01/03 - MŠ Pod Sady - komunikace</t>
  </si>
  <si>
    <t>Popis objektu: 04 - Zahrada</t>
  </si>
  <si>
    <t>Popis rozpočtu: 19/01/04 - MŠ Pod Sady - zahrada</t>
  </si>
  <si>
    <t>Popis objektu: 05 - Přípojka dešťové kanalizace</t>
  </si>
  <si>
    <t>Popis rozpočtu: 19/01/05 - MŠ Pod Sady - přípojka dešťové kanalizace</t>
  </si>
  <si>
    <t>Popis objektu: 06 - Připojení na komunikaci</t>
  </si>
  <si>
    <t>Popis rozpočtu: 19/01/06 - MŠ Pod Sady - připojení na komunikaci</t>
  </si>
  <si>
    <t>Rekapitulace dílů</t>
  </si>
  <si>
    <t>Typ dílu</t>
  </si>
  <si>
    <t>1</t>
  </si>
  <si>
    <t>Zemní práce</t>
  </si>
  <si>
    <t>18</t>
  </si>
  <si>
    <t>Povrchové úpravy terénu</t>
  </si>
  <si>
    <t>2</t>
  </si>
  <si>
    <t>Základy a zvláštní zakládání</t>
  </si>
  <si>
    <t>3</t>
  </si>
  <si>
    <t>Svislé a kompletní konstrukce</t>
  </si>
  <si>
    <t>38</t>
  </si>
  <si>
    <t>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</si>
  <si>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</si>
  <si>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</si>
  <si>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</si>
  <si>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</si>
  <si>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</si>
  <si>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</si>
  <si>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</si>
  <si>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</si>
  <si>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</si>
  <si>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</si>
  <si>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</si>
  <si>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</si>
  <si>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</si>
  <si>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</si>
  <si>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</si>
  <si>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</si>
  <si>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</si>
  <si>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</si>
  <si>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</si>
  <si>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</si>
  <si>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</si>
  <si>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</si>
  <si>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</si>
  <si>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</si>
  <si>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</si>
  <si>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</si>
  <si>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</si>
  <si>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</si>
  <si>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</si>
  <si>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</si>
  <si>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</si>
  <si>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</si>
  <si>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</si>
  <si>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</si>
  <si>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</si>
  <si>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</si>
  <si>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</si>
  <si>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</si>
  <si>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</si>
  <si>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</si>
  <si>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</si>
  <si>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</si>
  <si>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</si>
  <si>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</si>
  <si>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</si>
  <si>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</si>
  <si>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</si>
  <si>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</si>
  <si>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</si>
  <si>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</si>
  <si>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783</t>
  </si>
  <si>
    <t>Nátěry</t>
  </si>
  <si>
    <t>784</t>
  </si>
  <si>
    <t>Malby</t>
  </si>
  <si>
    <t>791</t>
  </si>
  <si>
    <t>Montáž zařízení velkokuchyní</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</si>
  <si>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</si>
  <si>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</si>
  <si>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</si>
  <si>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</si>
  <si>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</si>
  <si>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</si>
  <si>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</si>
  <si>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</si>
  <si>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</si>
  <si>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</si>
  <si>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</si>
  <si>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</si>
  <si>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</si>
  <si>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</si>
  <si>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</si>
  <si>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</si>
  <si>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</si>
  <si>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</si>
  <si>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</si>
  <si>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</si>
  <si>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</si>
  <si>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</si>
  <si>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</si>
  <si>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</si>
  <si>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</si>
  <si>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</si>
  <si>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</si>
  <si>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</si>
  <si>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</si>
  <si>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</si>
  <si>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</si>
  <si>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</si>
  <si>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</si>
  <si>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</si>
  <si>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</si>
  <si>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</si>
  <si>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</si>
  <si>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</si>
  <si>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</si>
  <si>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</si>
  <si>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</si>
  <si>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122201101R00</t>
  </si>
  <si>
    <t>Odkopávky a  prokopávky nezapažené v hornině 3  do 100 m3</t>
  </si>
  <si>
    <t>m3</t>
  </si>
  <si>
    <t>800-1</t>
  </si>
  <si>
    <t>RTS 23/ I</t>
  </si>
  <si>
    <t>Práce</t>
  </si>
  <si>
    <t>Běžná</t>
  </si>
  <si>
    <t>POL1_</t>
  </si>
  <si>
    <t>s přehozením výkopku na vzdálenost do 3 m nebo s naložením na dopravní prostředek,</t>
  </si>
  <si>
    <t>SPI</t>
  </si>
  <si>
    <t>122201109R00</t>
  </si>
  <si>
    <t>Odkopávky a  prokopávky nezapažené v hornině 3  příplatek k cenám za lepivost horniny</t>
  </si>
  <si>
    <t>132601101R00</t>
  </si>
  <si>
    <t>Hloubení rýh šířky do 60 cm jakékoliv množství, v hornině 7, hloubení ručně i strojně</t>
  </si>
  <si>
    <t>zapažených i nezapažených s urovnáním dna do předepsaného profilu a spádu, s přehozením výkopku na přilehlém terénu na vzdálenost do 3 m od podélné osy rýhy nebo s naložením výkopku na dopravní prostředek.</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</si>
  <si>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</si>
  <si>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</si>
  <si>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</si>
  <si>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</si>
  <si>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</si>
  <si>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132601201R00</t>
  </si>
  <si>
    <t>Hloubení rýh šířky přes 60 do 200 cm jakékoliv množství, v hornině 7, hloubení ručně i strojně</t>
  </si>
  <si>
    <t>151101102R00</t>
  </si>
  <si>
    <t>Zřízení pažení a rozepření stěn rýh příložné  pro jakoukoliv mezerovitost, hloubky do 4 m</t>
  </si>
  <si>
    <t>m2</t>
  </si>
  <si>
    <t>pro podzemní vedení pro všechny šířky rýhy,</t>
  </si>
  <si>
    <t>151101112R00</t>
  </si>
  <si>
    <t>Odstranění pažení a rozepření rýh příložné , hloubky do 4 m</t>
  </si>
  <si>
    <t>pro podzemní vedení s uložením materiálu na vzdálenost do 3 m od kraje výkopu,</t>
  </si>
  <si>
    <t>162201101R00</t>
  </si>
  <si>
    <t>Vodorovné přemístění výkopku z horniny 1 až 4, na vzdálenost do 20 m</t>
  </si>
  <si>
    <t>po suchu, bez naložení výkopku, avšak se složením bez rozhrnutí, zpáteční cesta vozidla.</t>
  </si>
  <si>
    <t>162201151R00</t>
  </si>
  <si>
    <t>Vodorovné přemístění výkopku z horniny 5 až 7, na vzdálenost do 20 m</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</si>
  <si>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</si>
  <si>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</si>
  <si>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</si>
  <si>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</si>
  <si>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</si>
  <si>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</si>
  <si>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</si>
  <si>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</si>
  <si>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</si>
  <si>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</si>
  <si>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</si>
  <si>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</si>
  <si>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199000002R00</t>
  </si>
  <si>
    <t>Poplatky za skládku horniny 1- 4, skupina 17 05 04 z Katalogu odpadů</t>
  </si>
  <si>
    <t>273321411R00</t>
  </si>
  <si>
    <t>Beton základových desek železový třídy C 25/30</t>
  </si>
  <si>
    <t>801-1</t>
  </si>
  <si>
    <t>bez dodávky a uložení výztuže</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</si>
  <si>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</si>
  <si>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</si>
  <si>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</si>
  <si>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</si>
  <si>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</si>
  <si>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273361821R00</t>
  </si>
  <si>
    <t>Výztuž základových desek z betonářské oceli 10 505(R)</t>
  </si>
  <si>
    <t>t</t>
  </si>
  <si>
    <t>včetně distančních prvků</t>
  </si>
  <si>
    <t>274313711R00</t>
  </si>
  <si>
    <t>Beton základových pasů prostý třídy C 25/30</t>
  </si>
  <si>
    <t>274321411R00</t>
  </si>
  <si>
    <t>Beton základových pasů železový třídy C 25/30</t>
  </si>
  <si>
    <t>včetně dodávky a uložení betonu, bez výztuže</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</si>
  <si>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</si>
  <si>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</si>
  <si>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</si>
  <si>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</si>
  <si>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</si>
  <si>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274353111R00</t>
  </si>
  <si>
    <t>Bednění kotevních otvorů a prostupů v základových pasech o průřezu přes 0,01 do 0,02 m2, hloubky do 0,5 m</t>
  </si>
  <si>
    <t>kus</t>
  </si>
  <si>
    <t>801-5</t>
  </si>
  <si>
    <t>včetně polohového zajištění a odbednění, popřípadě ztraceného bednění z pletiva a podobně.</t>
  </si>
  <si>
    <t>274361821R00</t>
  </si>
  <si>
    <t xml:space="preserve">Výztuž základových pasů z betonářské oceli výztuž, z oceli 10505,  ,  </t>
  </si>
  <si>
    <t>275321411R00</t>
  </si>
  <si>
    <t>Beton základových patek železový třídy C 25/30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</si>
  <si>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</si>
  <si>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</si>
  <si>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</si>
  <si>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275351216R00</t>
  </si>
  <si>
    <t>Bednění stěn základových patek odstranění</t>
  </si>
  <si>
    <t>275361821R00</t>
  </si>
  <si>
    <t xml:space="preserve">Výztuž základových patek z betonářské oceli z prutové oceli, 10505,  ,  ,  </t>
  </si>
  <si>
    <t>279321411R00</t>
  </si>
  <si>
    <t>Beton základových zdí železový třídy C 25/30</t>
  </si>
  <si>
    <t>bez výztuže</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</si>
  <si>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</si>
  <si>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</si>
  <si>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</si>
  <si>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279351106R00</t>
  </si>
  <si>
    <t>Bednění základových zdí oboustranné, odstranění</t>
  </si>
  <si>
    <t>279361821R00</t>
  </si>
  <si>
    <t>Výztuž základových zdí z betonářské oceli 10 505(R)</t>
  </si>
  <si>
    <t>631313511R00</t>
  </si>
  <si>
    <t xml:space="preserve">Mazanina z betonu prostého tl. přes 80 do 120 mm třídy C 12/15,  </t>
  </si>
  <si>
    <t>(z kameniva) hlazená dřevěným hladítkem</t>
  </si>
  <si>
    <t>631315711R00</t>
  </si>
  <si>
    <t xml:space="preserve">Mazanina z betonu prostého tl. přes 120 do 240 mm třídy C 25/30,  </t>
  </si>
  <si>
    <t>311238116R00</t>
  </si>
  <si>
    <t xml:space="preserve">Zdivo nosné z cihel a tvarovek pálených tloušťky 300 mm,  , charakteristická pevnost v tlaku fk = 6,56 MPa, součinitel prostupu tepla U=0,60 W/m2.K, hodnota pro zdivo bez omítky při vlhkosti 0,5%,  </t>
  </si>
  <si>
    <t>311238323R00</t>
  </si>
  <si>
    <t>Zdivo nosné z cihel a tvarovek pálených akusticky tlumivé tloušťky 250 mm, akustický útlum Rw = 53 dB, charakteristická pevnost v tlaku fk = 5,13 MPa, součinitel prostupu tepla U=0,95 W/m2.K</t>
  </si>
  <si>
    <t>311321412R00</t>
  </si>
  <si>
    <t>Beton nadzákladových zdí železový třídy C 30/37</t>
  </si>
  <si>
    <t>nosných, výplňových, obkladových, půdních, štítových, poprsních apod. (bez výztuže), s pomocným lešením o výšce podlahy do 1900 mm a pro zatížení 1,5 kPa,</t>
  </si>
  <si>
    <t>311321825R00</t>
  </si>
  <si>
    <t>Beton nadzákladových zdí železový pohledový třídy PB 2 v přírodní barvě drtí a přísad z betonu třídy C 25/30</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</si>
  <si>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</si>
  <si>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</si>
  <si>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</si>
  <si>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311351112R00</t>
  </si>
  <si>
    <t>Bednění nadzákladových zdí oboustranné za každou stranu zvlášť únosné nebo zvlášť hladké nebo zvlášť přesné odstranění</t>
  </si>
  <si>
    <t>311361821R00</t>
  </si>
  <si>
    <t>Výztuž nadzákladových zdí z betonářské oceli 10 505(R)</t>
  </si>
  <si>
    <t>317121043RT3</t>
  </si>
  <si>
    <t>Překlady pórobetonové nosné délky 1250 mm, výšky 249 mm, šířky 200 mm</t>
  </si>
  <si>
    <t>317168112R00</t>
  </si>
  <si>
    <t>Překlady keramické montáž a dodávka nenosné, délky 1250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</si>
  <si>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</si>
  <si>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</si>
  <si>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</si>
  <si>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</si>
  <si>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317321611R00</t>
  </si>
  <si>
    <t>Beton překladů železový třídy C 30/37</t>
  </si>
  <si>
    <t>317351107R00</t>
  </si>
  <si>
    <t>Bednění překladů, říms a klenbových pásů překladů včetně podpěrné konstrukce ve výšce 4 m neproměnného nebo proměnného průřezu nebo při tvaru zalomeném půdorysně nebo nárysně  zřízení</t>
  </si>
  <si>
    <t>317351108R00</t>
  </si>
  <si>
    <t>Bednění překladů, říms a klenbových pásů překladů včetně podpěrné konstrukce ve výšce 4 m neproměnného nebo proměnného průřezu nebo při tvaru zalomeném půdorysně nebo nárysně  odstranění</t>
  </si>
  <si>
    <t>317361821R00</t>
  </si>
  <si>
    <t>Výztuž překladů, říms a klenbových pásů z betonářské oceli 10 505(R)</t>
  </si>
  <si>
    <t>317941121R00</t>
  </si>
  <si>
    <t>Osazení ocelových válcovaných nosníků na zdivu bez dodávky materiálu, výšky do 120 mm</t>
  </si>
  <si>
    <t>profilu I, nebo IE, nebo U, nebo UE, nebo L</t>
  </si>
  <si>
    <t>330321411R00</t>
  </si>
  <si>
    <t>Beton sloupů a pilířů železový třídy C 30/37</t>
  </si>
  <si>
    <t>táhel, rámových stojek, vzpěr (bez výztuže), s pomocným lešením o výšce podlahy do 1,90 m a pro zatížení do 1,5 kPa,</t>
  </si>
  <si>
    <t>332351131RU6</t>
  </si>
  <si>
    <t>Bednění oblých sloupů Bednění oblých sloupů jednorázové hladké s vložkou, průměr 400 mm</t>
  </si>
  <si>
    <t>m</t>
  </si>
  <si>
    <t>(pilířů), rámových stojek, táhel nebo vzpěr svislých nebo šikmých (odkloněných) o výšce do 4 m včetně vzepření, průřezu kruhového, nebo zakřiveného,</t>
  </si>
  <si>
    <t>332361821R00</t>
  </si>
  <si>
    <t>Výztuž oblých sloupů z betonářské oceli 10 505(R)</t>
  </si>
  <si>
    <t>pilířů, rámových stojek, vzpěr, věšáků nebo táhel svislých nebo šikmých. Včetně distančních prvků.</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</si>
  <si>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</si>
  <si>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</si>
  <si>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</si>
  <si>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342248141R00</t>
  </si>
  <si>
    <t>Příčky z tvárnic pálených Příčky z tvárnic keramických pálených tloušťky 115 mm, z děrovaných příčkovek, P 10, zděných na tenkovrstvou maltu</t>
  </si>
  <si>
    <t>342255028RT1</t>
  </si>
  <si>
    <t>Příčky z cihel a tvárnic nepálených příčky z příčkovek pórobetonových tloušťky 150 mm</t>
  </si>
  <si>
    <t>včetně pomocného lešení</t>
  </si>
  <si>
    <t>346275115R00</t>
  </si>
  <si>
    <t>Přizdívky a obezdívky z desek pórobetonových tloušťky 150 mm</t>
  </si>
  <si>
    <t>s pomocným lešením o výšce podlahy do 1900 mm a pro zatížení do 1,5 kPa.</t>
  </si>
  <si>
    <t>346275116R00</t>
  </si>
  <si>
    <t>Přizdívky a obezdívky z desek pórobetonových tloušťky 200 mm</t>
  </si>
  <si>
    <t>0030001</t>
  </si>
  <si>
    <t>Smykový trn HED-S d=25mm + GK pouzdro</t>
  </si>
  <si>
    <t>Vlastní</t>
  </si>
  <si>
    <t>Indiv</t>
  </si>
  <si>
    <t>13331714R</t>
  </si>
  <si>
    <t>Tyč ocelová válcovaná za tepla průřez: rovnoramenné L; značka: S235JR (1.0038); a = 50 mm; b = 50 mm; t = 6,0 mm</t>
  </si>
  <si>
    <t>SPCM</t>
  </si>
  <si>
    <t>Specifikace</t>
  </si>
  <si>
    <t>POL3_</t>
  </si>
  <si>
    <t>411321515R00</t>
  </si>
  <si>
    <t>Beton stropů železový stropů deskových, desek plochých střech, desek balkónových, desek hřibových stropů včetně hlavic hřibových sloupů, železový (bez výztuže) třídy C 30/37</t>
  </si>
  <si>
    <t>411351101RT4</t>
  </si>
  <si>
    <t>Bednění stropů deskových, balkonových nebo plošných konzol plné, rovné, popř. s náběhy systémové, včetně podepření, tloušťka stropu 240 mm, zřízení</t>
  </si>
  <si>
    <t>s pomocným lešením</t>
  </si>
  <si>
    <t>411351102R00</t>
  </si>
  <si>
    <t>Bednění stropů deskových, balkonových nebo plošných konzol plné, rovné, popř. s náběhy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</si>
  <si>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</si>
  <si>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</si>
  <si>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</si>
  <si>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411364042R00</t>
  </si>
  <si>
    <t>Výztuž k přerušení tepelného mostu předsazených konstrukcí prvek k přerušení tepelného mostu pro vykonzolované balkónové desky, stupeň únosnosti 50, výška prvku 160 - 250 mm, bez požární odolnosti</t>
  </si>
  <si>
    <t>RTS 22/ I</t>
  </si>
  <si>
    <t>usazení, srovnání polohy a zajištění prvku v poloze</t>
  </si>
  <si>
    <t>417321415R00</t>
  </si>
  <si>
    <t>Železobeton ztužujících pásů a věnců třídy C 30/37</t>
  </si>
  <si>
    <t>417351115R00</t>
  </si>
  <si>
    <t>Bednění bočnic ztužujících pásů a věnců včetně vzpěr zřízení</t>
  </si>
  <si>
    <t>417351116R00</t>
  </si>
  <si>
    <t>Bednění bočnic ztužujících pásů a věnců včetně vzpěr odstranění</t>
  </si>
  <si>
    <t>417361821R00</t>
  </si>
  <si>
    <t>Výztuž ztužujících pásů a věnců z betonářské oceli 10 505(R)</t>
  </si>
  <si>
    <t>Včetně distančních prvků.</t>
  </si>
  <si>
    <t>430321514R00</t>
  </si>
  <si>
    <t>Beton schodišťových konstrukcí (stupňů, schodnic, ramen, podest s nosníky) železový třídy C 30/37</t>
  </si>
  <si>
    <t>430361821R00</t>
  </si>
  <si>
    <t>Výztuž schodišťových konstrukcí  (stupňů, schodnic, ramen, podest s nosníky) z betonářské oceli 10505</t>
  </si>
  <si>
    <t>431351121R00</t>
  </si>
  <si>
    <t>Bednění podest a podstupňových desek přímočarých zřízení</t>
  </si>
  <si>
    <t>včetně podpěrné konstrukce o výšce do 4 m</t>
  </si>
  <si>
    <t>431351122R00</t>
  </si>
  <si>
    <t>Bednění podest a podstupňových desek přímočarých odstranění</t>
  </si>
  <si>
    <t>434311116R00</t>
  </si>
  <si>
    <t>Stupně dusané z betonu třídy C 25/30</t>
  </si>
  <si>
    <t>na terén nebo na desku z betonu prostého nebo prokládaného kamenem, bez potěru, se zahlazením povrchu,</t>
  </si>
  <si>
    <t>434351141R00</t>
  </si>
  <si>
    <t>Bednění stupňů betonovaných na podstupňové desce nebo na terénu přímočarých zřízení</t>
  </si>
  <si>
    <t>434351142R00</t>
  </si>
  <si>
    <t>Bednění stupňů betonovaných na podstupňové desce nebo na terénu přímočarých odstranění</t>
  </si>
  <si>
    <t>953981204R00</t>
  </si>
  <si>
    <t>Chemické kotvy do betonu, do cihelného zdiva do betonu, hloubky 125 mm, M 16, malta pro chemické kotvy dvousložková do plných materiálů</t>
  </si>
  <si>
    <t>801-4</t>
  </si>
  <si>
    <t>767995108R00</t>
  </si>
  <si>
    <t>Výroba a montáž atypických kovovových doplňků staveb hmotnosti přes 500 kg</t>
  </si>
  <si>
    <t>kg</t>
  </si>
  <si>
    <t>800-767</t>
  </si>
  <si>
    <t>783226100R00</t>
  </si>
  <si>
    <t xml:space="preserve">Nátěry kov.stavebních doplňk.konstrukcí syntetické základní,  </t>
  </si>
  <si>
    <t>800-783</t>
  </si>
  <si>
    <t>0040001</t>
  </si>
  <si>
    <t>Smykový trn HED-S d=20mm + GK pouzdro</t>
  </si>
  <si>
    <t>133301510000R</t>
  </si>
  <si>
    <t>Tyč ocelová válcovaná za tepla průřez: rovnoramenné L; značka: S235JR (1.0038); a = 50 mm; b = 50 mm; t = 5,0 mm</t>
  </si>
  <si>
    <t>13483420R</t>
  </si>
  <si>
    <t>Tyč ocelová válcovaná za tepla průřez: U; značka: S235JR (1.0038); h = 220 mm; b = 80 mm; s = 9,0 mm; t = 12,5 mm</t>
  </si>
  <si>
    <t>13611224R</t>
  </si>
  <si>
    <t>Výrobek plochý ocelový válcovaný za tepla - plech; hladký; tl. = 8,00 mm</t>
  </si>
  <si>
    <t>13611232R</t>
  </si>
  <si>
    <t>Výrobek plochý ocelový válcovaný za tepla - plech; hladký; tl. = 12,00 mm</t>
  </si>
  <si>
    <t>13611238R</t>
  </si>
  <si>
    <t>Výrobek plochý ocelový válcovaný za tepla - plech; hladký; tl. = 15,00 mm</t>
  </si>
  <si>
    <t>14587296Ra</t>
  </si>
  <si>
    <t>Profil čtvercový uzavř.svařovaný  S235  100 x 8 mm</t>
  </si>
  <si>
    <t>14587296Rb</t>
  </si>
  <si>
    <t>Profil čtvercový uzavř.svařovaný  S235  100 x 5 mm</t>
  </si>
  <si>
    <t>55347147Ra</t>
  </si>
  <si>
    <t>Rošt podlahový 40/3 svařovaný "SP", pozinkovaný</t>
  </si>
  <si>
    <t>55347331Ra</t>
  </si>
  <si>
    <t>Stupně schodů 40/3 svařované "SP"   900x305 mm, pozinkované</t>
  </si>
  <si>
    <t>342266111RA1</t>
  </si>
  <si>
    <t>Předstěny opláštěné sádrokartonovými deskami obklad stěn sádrokartonem na ocelovou konstrukci z profilů CW 50 tloušťka desky 12, 5 mm, desky standard, dvojité opláštění, bez izolace</t>
  </si>
  <si>
    <t>416020121R00</t>
  </si>
  <si>
    <t>Podhledy na kovové konstrukci opláštěné deskami sádrokartonovými nosná konstrukce z profilů HUT 48/15,5 s přímým uchycením  2x deska, tloušťky 12,5 mm, standard, bez izolace</t>
  </si>
  <si>
    <t>416022121R00</t>
  </si>
  <si>
    <t>Podhledy na kovové konstrukci opláštěné deskami sádrokartonovými dvouúrovňový křížový rošt z profilů CD zavěšený 1x deska, tloušťky 12,5 mm, standard,  , bez izolace</t>
  </si>
  <si>
    <t>416022123R00</t>
  </si>
  <si>
    <t>Podhledy na kovové konstrukci opláštěné deskami sádrokartonovými dvouúrovňový křížový rošt z profilů CD zavěšený 1x deska, tloušťky 12,5 mm, impregnovaná,  , bez izolace</t>
  </si>
  <si>
    <t>416051222R00</t>
  </si>
  <si>
    <t>Podhledy sádrokartonovými akustické bezespáré podhledy akustické  bezespáré, dvouúrovňový ocelový rošt - hrana akustické sádrokartonové desky kolmo řezaná (pro technologii řezané spáry) rozměr desky 1196/2001 mm, děrování pravidelné, d 10 mm, podíl děrované plochy 15,5%, bez izolace</t>
  </si>
  <si>
    <t>s úpravou rohů, koutů a hran konstrukcí, přebroušení a tmelení spár,</t>
  </si>
  <si>
    <t>416061622R00</t>
  </si>
  <si>
    <t>Podhledy kazetové z desek sádrokartonových podhledy z demontovatelných kazet sádrokartonových akustických 600 x 600 mm tl.12,5 mm hrana pro poloskrytou podkonstrukci, bez izolace</t>
  </si>
  <si>
    <t>416093121R00</t>
  </si>
  <si>
    <t>Doplňkové práce čelo podhledu SDK výšky od 200 do 500 mm, z desek standard, tloušťky 12,5 mm</t>
  </si>
  <si>
    <t>416091083R00</t>
  </si>
  <si>
    <t>Příplatky k podhledům sádrokartonovým příplatek k podhledu sádrokartonovému za plochu přes 5 do 10 m2</t>
  </si>
  <si>
    <t>601011112RT1</t>
  </si>
  <si>
    <t xml:space="preserve">Omítka stropů a podhledů z hotových směsí vrstva jádrová, vápenocementová,  , tloušťka vrstvy 10 mm,  </t>
  </si>
  <si>
    <t>po jednotlivých vrstvách</t>
  </si>
  <si>
    <t>601011147R00</t>
  </si>
  <si>
    <t xml:space="preserve">Omítka stropů a podhledů z hotových směsí stěrka, sádrová,  , tloušťka vrstvy 2 mm,  </t>
  </si>
  <si>
    <t>601016191R00</t>
  </si>
  <si>
    <t>Omítka stropů a podhledů z hotových směsí Doplňkové práce pro omítky stropů z hotových směsí penetrační natěr stropů akrylátový</t>
  </si>
  <si>
    <t>602011147RT2</t>
  </si>
  <si>
    <t xml:space="preserve">Omítka stěn z hotových směsí stěrka, sádrová,  , tloušťka vrstvy 3 mm,  </t>
  </si>
  <si>
    <t>612421626R00</t>
  </si>
  <si>
    <t>Omítky vnitřní stěn vápenné nebo vápenocementové v podlaží i ve schodišti hladké</t>
  </si>
  <si>
    <t>612471411R00</t>
  </si>
  <si>
    <t>Tenkovrstvá úprava stěn aktivovaným štukem malta vápenocementová</t>
  </si>
  <si>
    <t>na rovném povrchu vnitřních stěn, pilířů, svislých panelových konstrukcí, s nejnutnějším obroušením podkladu (pemzou apod.) a oprášením,</t>
  </si>
  <si>
    <t>622473187RT2</t>
  </si>
  <si>
    <t>Příplatek za okenní začišťovací lištu včetně dodávky</t>
  </si>
  <si>
    <t>0610001</t>
  </si>
  <si>
    <t>Rampa pro osvětlovací LED pásek - obvod kruhů zapuštěných do podhledu</t>
  </si>
  <si>
    <t>342267111RTa</t>
  </si>
  <si>
    <t>Obklad trámů sádrokartonem dvoustranný do 0,5/0,5m, desky standard impreg. tl. 2x12,5 mm</t>
  </si>
  <si>
    <t>601021183RT2</t>
  </si>
  <si>
    <t xml:space="preserve">Omítka stropů a podhledů z hotových směsí vrchní tenkovrstvá, silikátová, škrábaná, zrnitost 2,0 mm,  </t>
  </si>
  <si>
    <t>602021187RW2</t>
  </si>
  <si>
    <t xml:space="preserve">Omítka stěn z hotových směsí vrchní tenkovrstvá, silikonová, škrábaná, zrnitost 2,0 mm,  </t>
  </si>
  <si>
    <t>622311524RV1</t>
  </si>
  <si>
    <t>Zateplení soklu extrudovaným polystyrénem, tloušťky 140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</si>
  <si>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</si>
  <si>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622311134RV1</t>
  </si>
  <si>
    <t xml:space="preserve">Zateplení fasády  , expandovaným polystyrénem, tloušťky 140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</si>
  <si>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</si>
  <si>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622311654RT7</t>
  </si>
  <si>
    <t>Zateplení ostění deskami z fenolické pěny oboustranně kašírované šedým polystyrenem ,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</si>
  <si>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</si>
  <si>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622391001R00</t>
  </si>
  <si>
    <t>Příplatek za montáž KZS na podhledu, bez dodávky materiálu</t>
  </si>
  <si>
    <t>0620001</t>
  </si>
  <si>
    <t>Příplatek za barevný pigment ve fasádní omítce</t>
  </si>
  <si>
    <t>631416211RT1</t>
  </si>
  <si>
    <t>Mazanina betonová ze suché směsi tloušťky přes 50 do 80 mm pevnost v tlaku 25 MPa</t>
  </si>
  <si>
    <t>632415102RT2</t>
  </si>
  <si>
    <t>Potěr ze suchých směsí cementový samonivelační vyrovnávací, tloušťky 2 mm, včetně penetrace</t>
  </si>
  <si>
    <t>s rozprostřením a uhlazením</t>
  </si>
  <si>
    <t>642941210R00</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</si>
  <si>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osazení pouzdra bez dodávky</t>
  </si>
  <si>
    <t>z pozinkovaného ocelového profilovaného plechu</t>
  </si>
  <si>
    <t>642944121R00</t>
  </si>
  <si>
    <t>Osazování ocelových zárubní dodatečně plochy do 2,5 m2</t>
  </si>
  <si>
    <t>lisovaných nebo z úhelníků s vybetonováním prahu</t>
  </si>
  <si>
    <t>553310151R</t>
  </si>
  <si>
    <t>Zárubeň kovová - polodrážková (klasická); pro přesné zdění; H' = 1 970 mm; B' = 700 mm; t = 125 mm; počet křídel: 1; materiál těsnění: TPE; typ závěsů: stavitelné</t>
  </si>
  <si>
    <t>553310152R</t>
  </si>
  <si>
    <t>Zárubeň kovová - polodrážková (klasická); pro přesné zdění; H' = 1 970 mm; B' = 800 mm; t = 125 mm; počet křídel: 1; materiál těsnění: TPE; typ závěsů: stavitelné</t>
  </si>
  <si>
    <t>553310153R</t>
  </si>
  <si>
    <t>Zárubeň kovová - polodrážková (klasická); pro přesné zdění; H' = 1 970 mm; B' = 900 mm; t = 125 mm; počet křídel: 1; materiál těsnění: TPE; typ závěsů: stavitelné</t>
  </si>
  <si>
    <t>553353506Ra</t>
  </si>
  <si>
    <t>Pouzdro pro posuvné dveře 1300x2900</t>
  </si>
  <si>
    <t>941941041R00</t>
  </si>
  <si>
    <t>Montáž lešení lehkého pracovního řadového s podlahami šířky od 1,00 do 1,20 m, výšky do 10 m</t>
  </si>
  <si>
    <t>800-3</t>
  </si>
  <si>
    <t>včetně kotvení</t>
  </si>
  <si>
    <t>941941291R00</t>
  </si>
  <si>
    <t>Montáž lešení lehkého pracovního řadového s podlahami příplatek za každý další i započatý měsíc použití lešení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</si>
  <si>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</si>
  <si>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</si>
  <si>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</si>
  <si>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</si>
  <si>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</si>
  <si>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</si>
  <si>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</si>
  <si>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</si>
  <si>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</si>
  <si>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</si>
  <si>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</si>
  <si>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</si>
  <si>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0950001</t>
  </si>
  <si>
    <t>Požární ucpávky prostupů instalací požár.děl. konstrukcemi</t>
  </si>
  <si>
    <t>soubor</t>
  </si>
  <si>
    <t>900      RT2</t>
  </si>
  <si>
    <t>HZS, Práce v tarifní třídě 5 (např. tesař)</t>
  </si>
  <si>
    <t>h</t>
  </si>
  <si>
    <t>Prav.M</t>
  </si>
  <si>
    <t>HZS</t>
  </si>
  <si>
    <t>POL10_</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</si>
  <si>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</si>
  <si>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</si>
  <si>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</si>
  <si>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</si>
  <si>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</si>
  <si>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</si>
  <si>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</si>
  <si>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</si>
  <si>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</si>
  <si>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</si>
  <si>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</si>
  <si>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</si>
  <si>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</si>
  <si>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</si>
  <si>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711212000RU1</t>
  </si>
  <si>
    <t>Izolace proti vodě nátěr podkladní pod hydroizolační stěrky</t>
  </si>
  <si>
    <t>711212002RT3</t>
  </si>
  <si>
    <t>Izolace proti vodě stěrka hydroizolační  proti zemní vlhkosti</t>
  </si>
  <si>
    <t>711212601RT2</t>
  </si>
  <si>
    <t>Izolace proti vodě doplňky  těsnicí pás š.100 mm do spoje podlaha-stěna</t>
  </si>
  <si>
    <t>711747288R00</t>
  </si>
  <si>
    <t>Provedení detailů pásy přitavením na pevnou a volnou přírubu   dotěsnění tmelem D do 200 mm</t>
  </si>
  <si>
    <t>62852251R</t>
  </si>
  <si>
    <t>Pás hydroizolační asfaltový tloušťka = 4,0 mm; asfalt: modifikovaný; nosná vložka: impregnovaná PES rohož; horní strana: separační posyp; spodní strana: separační PE fólie</t>
  </si>
  <si>
    <t>62852265R</t>
  </si>
  <si>
    <t>Pás hydroizolační asfaltový tloušťka = 4,0 mm; asfalt: modifikovaný; nosná vložka: skelná tkanina; horní strana: minerální posyp; spodní strana: PE fólie</t>
  </si>
  <si>
    <t>998711101R00</t>
  </si>
  <si>
    <t>Přesun hmot pro izolace proti vodě svisle do 6 m</t>
  </si>
  <si>
    <t>50 m vodorovně měřeno od těžiště půdorysné plochy skládky do těžiště půdorysné plochy objektu</t>
  </si>
  <si>
    <t>711777278R00</t>
  </si>
  <si>
    <t>Provedení detailů termoplasty opracováním trubních prostupů na pevnou a volnou přírubu dotěsněním tmelem D do 200 mm</t>
  </si>
  <si>
    <t>711778088R00</t>
  </si>
  <si>
    <t>Provedení detailů termoplasty opracování kotevních prostupů</t>
  </si>
  <si>
    <t>712311101RZ1</t>
  </si>
  <si>
    <t>Povlakové krytiny střech do 10° za studena nátěrem 1 x, penetračním nebo asfaltovým lakem, včetně dodávky materiálu</t>
  </si>
  <si>
    <t>712341559R00</t>
  </si>
  <si>
    <t>Povlakové krytiny střech do 10° pásy přitavením v celé ploše, 1 vrstva, bez dodávky pásu</t>
  </si>
  <si>
    <t>712373111RV1</t>
  </si>
  <si>
    <t xml:space="preserve">Povlakové krytiny střech do 10° termoplasty kotvené do betonu, 6 kotev/m2, pro tl. izolace do 300 mm, bez dodávky fólie,  </t>
  </si>
  <si>
    <t>712378001R00</t>
  </si>
  <si>
    <t>Povlakové krytiny střech do 10° termoplasty Doplňkové konstrukce k povlakovým krytinám z fólií atiková okapnice, RŠ 150 mm, z pozinkovaného plechu s povrchovou úpravou PVC</t>
  </si>
  <si>
    <t xml:space="preserve">  včetně dodávek výrobků</t>
  </si>
  <si>
    <t>712378006R00</t>
  </si>
  <si>
    <t>Povlakové krytiny střech do 10° termoplasty Doplňkové konstrukce k povlakovým krytinám z fólií rohová lišta vnější, RŠ 100 mm, z pozinkovaného plechu s povrchovou úpravou PVC</t>
  </si>
  <si>
    <t>712378007R00</t>
  </si>
  <si>
    <t>Povlakové krytiny střech do 10° termoplasty Doplňkové konstrukce k povlakovým krytinám z fólií rohová lišta vnitřní, RŠ 100 mm, z pozinkovaného plechu s povrchovou úpravou PVC</t>
  </si>
  <si>
    <t>712811101RZ1</t>
  </si>
  <si>
    <t>Samostatné vytažení izolačního povlaku za studena nátěrem 1 x, penetračním lakem (ALP), včetně dodávky materiálu</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</si>
  <si>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</si>
  <si>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</si>
  <si>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</si>
  <si>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</si>
  <si>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</si>
  <si>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765799313R00</t>
  </si>
  <si>
    <t>Montáž ostatních konstrukcí na střeše montáž fólie na bednění přibitím, přelepení spojů</t>
  </si>
  <si>
    <t>800-765</t>
  </si>
  <si>
    <t>283220012R</t>
  </si>
  <si>
    <t>fólie izolační střešní hydroizolační; tloušťka 1,50 mm; plošná hmotnost 1 850 g/m2; PVC-P, PES výztuž; µ = 15 000,0</t>
  </si>
  <si>
    <t>628522691R</t>
  </si>
  <si>
    <t>Pás hydroizolační asfaltový tloušťka = 4,0 mm; asfalt: modifikovaný; nosná vložka: Al fólie kašírovaná skleněnými vlákny; horní strana: minerální posyp; spodní strana: PE fólie</t>
  </si>
  <si>
    <t>67352215R</t>
  </si>
  <si>
    <t>fólie izolační střešní korozivzdorná, hydroizolační; tloušťka 8,00 mm; plošná hmotnost 380 g/m2; PP; kašírování strukturovaná rohož; sd do 0,02 m</t>
  </si>
  <si>
    <t>998712102R00</t>
  </si>
  <si>
    <t>Přesun hmot pro povlakové krytiny v objektech výšky přes 6 do 12 m</t>
  </si>
  <si>
    <t>50 m vodorovně</t>
  </si>
  <si>
    <t>713121111R00</t>
  </si>
  <si>
    <t>Montáž tepelné izolace podlah  jednovrstvá, bez dodávky materiálu</t>
  </si>
  <si>
    <t>800-713</t>
  </si>
  <si>
    <t>713121118R00</t>
  </si>
  <si>
    <t xml:space="preserve">Montáž tepelné izolace podlah  Izolace podlah tepelná obložení stěn dilatační páskou, bez dodávky materiálu,  </t>
  </si>
  <si>
    <t>713131130R00</t>
  </si>
  <si>
    <t>Montáž tepelné izolace stěn vložením do nosné rámové konstrukce</t>
  </si>
  <si>
    <t>713131131R00</t>
  </si>
  <si>
    <t>Montáž tepelné izolace stěn lepením</t>
  </si>
  <si>
    <t>713141111R00</t>
  </si>
  <si>
    <t>Montáž tepelné izolace plochých střech lepené plnoplošně asfaltem, jednovrstvé</t>
  </si>
  <si>
    <t>713141121R00</t>
  </si>
  <si>
    <t>Montáž tepelné izolace plochých střech lepené bodově asfaltem, jednovrstvé</t>
  </si>
  <si>
    <t>28375327R</t>
  </si>
  <si>
    <t>páska dilatační extrudovaný PE; š = 80 mm; tl. 5 mm; l = 50 000 mm</t>
  </si>
  <si>
    <t>28375464R</t>
  </si>
  <si>
    <t>Výrobek izolační pro budovy z extrudovaného polystyrenu (XPS) tvar: deska; tloušťka d = 100,0 mm; OH = 35 kg/m3; lambda = 0,036 W/(m.K); pevnost v tlaku CS 300 kPa; RtF: E</t>
  </si>
  <si>
    <t>28375466R</t>
  </si>
  <si>
    <t>Výrobek izolační pro budovy z extrudovaného polystyrenu (XPS) tvar: deska; tloušťka d = 140,0 mm; OH = 35 kg/m3; lambda = 0,036 W/(m.K); pevnost v tlaku CS 300 kPa; RtF: E</t>
  </si>
  <si>
    <t>28375766.AR</t>
  </si>
  <si>
    <t>Výrobek izolační pro budovy z pěnového polystyrenu (EPS) tvar: deska; OH = 20 kg/m3; lambda = 0,037 W/(m.K); pevnost v tlaku CS 100 kPa; RtF: E</t>
  </si>
  <si>
    <t>28375768.AR</t>
  </si>
  <si>
    <t>Výrobek izolační pro budovy z pěnového polystyrenu (EPS) tvar: deska; OH = 25 kg/m3; lambda = 0,035 W/(m.K); pevnost v tlaku CS 150 kPa; RtF: E</t>
  </si>
  <si>
    <t>28375972R</t>
  </si>
  <si>
    <t>Výrobek izolační pro budovy z pěnového polystyrenu (EPS) tvar: spádová deska; označení: S; OH = 25 kg/m3; lambda = 0,035 W/(m.K); pevnost v tlaku CS 150 kPa; RtF: E</t>
  </si>
  <si>
    <t>63150874R</t>
  </si>
  <si>
    <t>Výrobek izolační pro budovy z minerální vlny (MW) tvar: deska; tloušťka d = 60,0 mm; vlákna: příčná; OH = 100 kg/m3; lambda = 0,041 W/(m.K); pevnost v tlaku CS 40 kPa; RtF: A1</t>
  </si>
  <si>
    <t>63150876R</t>
  </si>
  <si>
    <t>Výrobek izolační pro budovy z minerální vlny (MW) tvar: deska; tloušťka d = 80,0 mm; vlákna: příčná; OH = 100 kg/m3; lambda = 0,041 W/(m.K); pevnost v tlaku CS 40 kPa; RtF: A1</t>
  </si>
  <si>
    <t>998713102R00</t>
  </si>
  <si>
    <t>Přesun hmot pro izolace tepelné v objektech výšky do 12 m</t>
  </si>
  <si>
    <t>212971110R00</t>
  </si>
  <si>
    <t xml:space="preserve">Zřízení opláštění odvod. trativodů z geotextilie o sklonu do 2,5,  </t>
  </si>
  <si>
    <t>800-2</t>
  </si>
  <si>
    <t>v rýze nebo v zářezu se stěnami,</t>
  </si>
  <si>
    <t>894431111R00</t>
  </si>
  <si>
    <t>Osazení plastových šachet z dílů průměr 1000 mm</t>
  </si>
  <si>
    <t>827-1</t>
  </si>
  <si>
    <t>894431112R00</t>
  </si>
  <si>
    <t>Osazení plastových šachet z dílců 600 mm</t>
  </si>
  <si>
    <t>894432112R00</t>
  </si>
  <si>
    <t>Osazení plastových šachet revizních průměr 425 mm</t>
  </si>
  <si>
    <t>953171002R00</t>
  </si>
  <si>
    <t>Osazování kov. předmětů - poklopů a stupadel hmotnosti přes 50 do 100 kg</t>
  </si>
  <si>
    <t>721178116R00</t>
  </si>
  <si>
    <t>Potrubí s vysokým útlumem zvuku - svislé třívrstvé - vnější vrstva z kopolymeru PP, střední vrstva z PP zesílená minerálními látkami, vnitřní vrstva z kopolymeru PP, vnější průměr D 110 mm, tloušťka stěny 3,6 mm, DN 100</t>
  </si>
  <si>
    <t>800-721</t>
  </si>
  <si>
    <t>včetně tvarovek, objímek a vložek pro tlumení hluku, popř. elektrospojek. Bez zednických výpomocí.</t>
  </si>
  <si>
    <t>721176102R00</t>
  </si>
  <si>
    <t>Potrubí HT připojovací vnější průměr D 40 mm, tloušťka stěny 1,8 mm, DN 40</t>
  </si>
  <si>
    <t>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</si>
  <si>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</si>
  <si>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</si>
  <si>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</si>
  <si>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</si>
  <si>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</si>
  <si>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</si>
  <si>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</si>
  <si>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</si>
  <si>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</si>
  <si>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</si>
  <si>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</si>
  <si>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</si>
  <si>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</si>
  <si>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</si>
  <si>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</si>
  <si>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</si>
  <si>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</si>
  <si>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</si>
  <si>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</si>
  <si>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</si>
  <si>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</si>
  <si>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</si>
  <si>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</si>
  <si>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721290111R00</t>
  </si>
  <si>
    <t>Zkouška těsnosti kanalizace v objektech vodou, DN 125</t>
  </si>
  <si>
    <t>230060002R00</t>
  </si>
  <si>
    <t>Montáž nádrže 10 m3</t>
  </si>
  <si>
    <t>7210001</t>
  </si>
  <si>
    <t>Regulátor odtoku 11l/s, dod.+mont.</t>
  </si>
  <si>
    <t>286971403R</t>
  </si>
  <si>
    <t>trubka plastová kanalizační PVC-U; korugovaná; D = 476,0 mm; l = 2000,0 mm</t>
  </si>
  <si>
    <t>28697148R</t>
  </si>
  <si>
    <t>spojka/nátrubek PVC-U; pro šachtovou rouru; D = 440,0 mm; di = 425,0 mm; spoj násuvný</t>
  </si>
  <si>
    <t>286971509R</t>
  </si>
  <si>
    <t>dno šachetní průtočné; PP; úhel odpadu 60 °; DN = 674,0 mm; š = 720 mm; h = 646 mm; DN žlabu 200 mm</t>
  </si>
  <si>
    <t>28697153R</t>
  </si>
  <si>
    <t>trubka plastová kanalizační PP; korugovaná; Sn 4 kN/m2; D = 670,0 mm; l = 1000,0 mm</t>
  </si>
  <si>
    <t>28697154R</t>
  </si>
  <si>
    <t>trubka plastová kanalizační PP; korugovaná; Sn 4 kN/m2; D = 670,0 mm; l = 2000,0 mm</t>
  </si>
  <si>
    <t>28697160R</t>
  </si>
  <si>
    <t>kroužek těsnicí pryž; pro teleskop a bet. prstenec; DN = 600,0 mm</t>
  </si>
  <si>
    <t>28697161R</t>
  </si>
  <si>
    <t>kroužek těsnicí pryž; pro šachtové dno; DN = 600,0 mm</t>
  </si>
  <si>
    <t>28697166R</t>
  </si>
  <si>
    <t>adaptér teleskopický; plast; rozměr 820 mm; h = 462 mm; únosnost A 15, B 125, D 400, C 250 kN; příslušenství těsnění</t>
  </si>
  <si>
    <t>286971674R</t>
  </si>
  <si>
    <t>dno šachetní s výkyvnými hrdly; průtočné; PP; úhel odpadu 60 °; DN = 478,0 mm; š = 478 mm; h = 611 mm; DN žlabu 160 mm</t>
  </si>
  <si>
    <t>286971821R</t>
  </si>
  <si>
    <t>dno šachetní s výkyvnými hrdly; průtočné; PP; pro hladké potrubí; úhel odpadu 0 °; DN = 1 000,0 mm; š = 1 187 mm; h = 340 mm; DN žlabu 160 mm</t>
  </si>
  <si>
    <t>286971887R</t>
  </si>
  <si>
    <t>trubka plastová kanalizační PP; vlnovcová; Sn 4 kN/m2; D = 1 108,0 mm; l = 2 400,0 mm</t>
  </si>
  <si>
    <t>286971890R</t>
  </si>
  <si>
    <t>kroužek těsnicí pryž; k šachtové rouře; DN = 1 000,0 mm</t>
  </si>
  <si>
    <t>286971891R</t>
  </si>
  <si>
    <t>spojka/nátrubek plast; šachtové roury; DN 1 000,0 mm; D = 1 201,0 mm; spoj násuvný</t>
  </si>
  <si>
    <t>286971892R</t>
  </si>
  <si>
    <t>konus přechodový; PP; d = 1 109,0 mm; d2 = 670 mm; h = 845 mm; žebrovaný</t>
  </si>
  <si>
    <t>28697977R</t>
  </si>
  <si>
    <t>nádrž akumulační podzemní, samonosná; PE; objem 6 500 l; tvar válec; l = 2 440 mm; š = 2 220 mm; v = 2 500 mm; teleskopická kopule 220 až 700 mm</t>
  </si>
  <si>
    <t>55241707R</t>
  </si>
  <si>
    <t>poklop kanalizační s teleskopem; DN šachty 425 mm; litinový; únosnost 3 000 kg</t>
  </si>
  <si>
    <t>55243344.AR</t>
  </si>
  <si>
    <t>poklop kanalizační DN šachty 1 000 mm; litinový; D výrobku 605 mm; únosnost B 125 kN; bez odvětrání</t>
  </si>
  <si>
    <t>69366199R</t>
  </si>
  <si>
    <t>geotextilie PP; funkce separační, ochranná, výztužná, filtrační; plošná hmotnost 500 g/m2; zpevněná oboustranně</t>
  </si>
  <si>
    <t>998721101R00</t>
  </si>
  <si>
    <t>Přesun hmot pro vnitřní kanalizaci v objektech výšky do 6 m</t>
  </si>
  <si>
    <t>50 m vodorovně, měřeno od těžiště půdorysné plochy skládky do těžiště půdorysné plochy objektu</t>
  </si>
  <si>
    <t>893152111R00</t>
  </si>
  <si>
    <t>Montáž šachty vodoměrné a revizní plastové hranaté</t>
  </si>
  <si>
    <t>722130236R00</t>
  </si>
  <si>
    <t>Potrubí z ocelových trubek závitových pozinkovaných DN 50, svařovaných 11 343,  , včetně dodávky materiálu</t>
  </si>
  <si>
    <t>Potrubí včetně tvarovek a zednických výpomocí.</t>
  </si>
  <si>
    <t>POP</t>
  </si>
  <si>
    <t>722172711R00</t>
  </si>
  <si>
    <t>Potrubí z plastických hmot polypropylenové potrubí PP-R, D 20 mm, s 2,8 mm, PN 16, polyfúzně svařované, bez zednických výpomocí</t>
  </si>
  <si>
    <t>včetně tvarovek,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</si>
  <si>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</si>
  <si>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</si>
  <si>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</si>
  <si>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</si>
  <si>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</si>
  <si>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</si>
  <si>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722181212RT7</t>
  </si>
  <si>
    <t>Izolace vodovodního potrubí návleková z trubic z pěnového polyetylenu, tloušťka stěny 9 mm, d 22 mm</t>
  </si>
  <si>
    <t>722181212RT9</t>
  </si>
  <si>
    <t>Izolace vodovodního potrubí návleková z trubic z pěnového polyetylenu, tloušťka stěny 9 mm, d 28 mm</t>
  </si>
  <si>
    <t>722181212RU2</t>
  </si>
  <si>
    <t>Izolace vodovodního potrubí návleková z trubic z pěnového polyetylenu, tloušťka stěny 9 mm, d 35 mm</t>
  </si>
  <si>
    <t>722181212RW2</t>
  </si>
  <si>
    <t>Izolace vodovodního potrubí návleková z trubic z pěnového polyetylenu, tloušťka stěny 9 mm, d 45 mm</t>
  </si>
  <si>
    <t>722181212RW8</t>
  </si>
  <si>
    <t>Izolace vodovodního potrubí návleková z trubic z pěnového polyetylenu, tloušťka stěny 9 mm, d 54 mm</t>
  </si>
  <si>
    <t>722181215RT7</t>
  </si>
  <si>
    <t>Izolace vodovodního potrubí návleková z trubic z pěnového polyetylenu, tloušťka stěny 25 mm, d 22 mm</t>
  </si>
  <si>
    <t>722181215RT9</t>
  </si>
  <si>
    <t>Izolace vodovodního potrubí návleková z trubic z pěnového polyetylenu, tloušťka stěny 25 mm, d 28 mm</t>
  </si>
  <si>
    <t>722181215RU2</t>
  </si>
  <si>
    <t>Izolace vodovodního potrubí návleková z trubic z pěnového polyetylenu, tloušťka stěny 25 mm, d 35 mm</t>
  </si>
  <si>
    <t>722181215RW2</t>
  </si>
  <si>
    <t>Izolace vodovodního potrubí návleková z trubic z pěnového polyetylenu, tloušťka stěny 25 mm, d 45 mm</t>
  </si>
  <si>
    <t>722190401R00</t>
  </si>
  <si>
    <t>Vyvedení a upevnění výpustek DN 15</t>
  </si>
  <si>
    <t>722220111R00</t>
  </si>
  <si>
    <t>Nástěnka nátrubková mosazná pro výtokový ventil, vnitřní závit, DN 15, PN 10, včetně dodávky materiálu</t>
  </si>
  <si>
    <t>722220121R00</t>
  </si>
  <si>
    <t>Nástěnka nátrubková mosazná pro baterii, vnitřní závit, DN 15, PN 10, včetně dodávky materiálu</t>
  </si>
  <si>
    <t>pár</t>
  </si>
  <si>
    <t>722223131R00</t>
  </si>
  <si>
    <t>Kohout kulový, vypouštěcí a napouštěcí, vnější závit, mosazný, DN 15, PN 10, včetně dodávky materiálu</t>
  </si>
  <si>
    <t>722237122R00</t>
  </si>
  <si>
    <t>Kohout kulový, mosazný, vnitřní-vnitřní závit, DN 20, PN 42, včetně dodávky materiálu</t>
  </si>
  <si>
    <t>722237124R00</t>
  </si>
  <si>
    <t>Kohout kulový, mosazný, vnitřní-vnitřní závit, DN 32, PN 35, včetně dodávky materiálu</t>
  </si>
  <si>
    <t>722237132R00</t>
  </si>
  <si>
    <t>Kohout kulový s vypouštěním, mosazný, vnitřní-vnitřní závit, DN 20, PN 42, včetně dodávky materiálu</t>
  </si>
  <si>
    <t>722237133R00</t>
  </si>
  <si>
    <t>Kohout kulový s vypouštěním, mosazný, vnitřní-vnitřní závit, DN 25, PN 35, včetně dodávky materiálu</t>
  </si>
  <si>
    <t>722237662R00</t>
  </si>
  <si>
    <t>Klapka vodovodní, zpětná, vodorovná, mosazná, vnitřní-vnitřní závit, DN 20, PN 16, včetně dodávky materiálu</t>
  </si>
  <si>
    <t>722237664R00</t>
  </si>
  <si>
    <t>Klapka vodovodní, zpětná, vodorovná, mosazná, vnitřní-vnitřní závit, DN 32, PN 12, včetně dodávky materiálu</t>
  </si>
  <si>
    <t>722237666R00</t>
  </si>
  <si>
    <t>Klapka vodovodní, zpětná, vodorovná, mosazná, vnitřní-vnitřní závit, DN 50, PN 12, včetně dodávky materiálu</t>
  </si>
  <si>
    <t>722235716R00</t>
  </si>
  <si>
    <t>Šoupátko vodovodní, mosazné, vnitřní-vnitřní závit, DN 50, PN 20, včetně dodávky materiálu</t>
  </si>
  <si>
    <t>722235865R00</t>
  </si>
  <si>
    <t>Kompenzátor vodovodní pryžový, litinový, šroubení-šroubení, DN 50, PN 16, včetně dodávky materiálu</t>
  </si>
  <si>
    <t>722254201RT4</t>
  </si>
  <si>
    <t>Požární příslušenství hydrantový systém D 25, box s plnými dveřmi, stálotvará hadice, průměr 19/30</t>
  </si>
  <si>
    <t>722265215R00</t>
  </si>
  <si>
    <t>Vodoměr domovní, závitový, jednovtokový, suchoběžný, DN 32, pro teplotu vody do 30°C, montáž horizontálně i vertikálně, jmenovitý průtok 6,0 m3/hod, PN 16, délka 260 mm</t>
  </si>
  <si>
    <t>725989101R00</t>
  </si>
  <si>
    <t>Montáž dvířek kovových i plastových</t>
  </si>
  <si>
    <t>732421313R00</t>
  </si>
  <si>
    <t>Čerpadla teplovodní oběhová mokroběžná, DN 25, dopravní výška 6 m</t>
  </si>
  <si>
    <t>800-731</t>
  </si>
  <si>
    <t>734255135R00</t>
  </si>
  <si>
    <t>Ventil pojistný závitový 6,0 bar, mosazný, DN 25, vnitřní-vnitřní závit, včetně dodávky materiálu</t>
  </si>
  <si>
    <t>734295212R00</t>
  </si>
  <si>
    <t>Filtr mosazný, DN 20, PN 20, vnitřní-vnitřní závit, včetně dodávky materiálu</t>
  </si>
  <si>
    <t>734295216R00</t>
  </si>
  <si>
    <t>Filtr mosazný, DN 50, PN 20, vnitřní-vnitřní závit, včetně dodávky materiálu</t>
  </si>
  <si>
    <t>7220001</t>
  </si>
  <si>
    <t>Příribová tvarovka s odbočkou a vypouštěním T 50/40, X 50/1/2", K3T-1/2"</t>
  </si>
  <si>
    <t>28349052Ra</t>
  </si>
  <si>
    <t>Dvířka 200 x 200 mm magnetická</t>
  </si>
  <si>
    <t>28697267R</t>
  </si>
  <si>
    <t>šachta vodovodní tvar obdélníkový, s průchodkami; materiál PP+PE; samonosná; l = 1200,0 mm; š = 900 mm; h = 1 600,0 mm; poklop pochůzný</t>
  </si>
  <si>
    <t>722171214R00</t>
  </si>
  <si>
    <t>Potrubí z plastických hmot polyetylenové potrubí PE-HD, D 40 mm, s 3,7 mm, PN 10, svěrné spojky, včetně zednických výpomocí</t>
  </si>
  <si>
    <t>723120202R00</t>
  </si>
  <si>
    <t>Potrubí z trubek černých závitových svařovaných DN 15</t>
  </si>
  <si>
    <t>bezešvých ČSN 42 0250 a běžných ČSN 42 5710 - jakost 11353.0,</t>
  </si>
  <si>
    <t>723120205R00</t>
  </si>
  <si>
    <t>Potrubí z trubek černých závitových svařovaných DN 32</t>
  </si>
  <si>
    <t>723150368R00</t>
  </si>
  <si>
    <t>Potrubí ocel. černé svařované - chráničky D 76 mm, s 3,2 mm</t>
  </si>
  <si>
    <t>723160206R00</t>
  </si>
  <si>
    <t>Přípojky k plynoměrům G 6/4", bez ochozu</t>
  </si>
  <si>
    <t>včetně uzavíracích armatur, tvarovek, upevňovacího a těsnícího materiálu,</t>
  </si>
  <si>
    <t>723190253R00</t>
  </si>
  <si>
    <t>Vyvedení a upevnění plynovodních výpustek nástěnka na, DN 25</t>
  </si>
  <si>
    <t>723190907R00</t>
  </si>
  <si>
    <t>Opravy plynovodního potrubí doplňkové práce  odvzdušnění a napuštění plynového potrubí</t>
  </si>
  <si>
    <t>723190909R00</t>
  </si>
  <si>
    <t>Opravy plynovodního potrubí doplňkové práce  neúřední tlaková zkouška dosavadního potrubí</t>
  </si>
  <si>
    <t>723225113R00</t>
  </si>
  <si>
    <t>Ventil vzorkovací přímý, mosazný, vnitřní závit, DN 15, včetně dodávky materiálu</t>
  </si>
  <si>
    <t>723234221RM1</t>
  </si>
  <si>
    <t>Regulátor tlaku plynu domovní, dvoustupňová regulace,  tlak vstupní min 0,500 bar max 4,00 bar, tlak výstupní max 0,004 bar, průtok 10 m3/hod, tř.přesn. RG, včetně dodávky materiálu</t>
  </si>
  <si>
    <t>723237213R00</t>
  </si>
  <si>
    <t>Kohout kulový  , mosazný, závit vnitřní-vnitřní, DN 15, PN 5, včetně dodávky materiálu</t>
  </si>
  <si>
    <t>723237216R00</t>
  </si>
  <si>
    <t>Kohout kulový  , mosazný, závit vnitřní-vnitřní, DN 32, PN 5, včetně dodávky materiálu</t>
  </si>
  <si>
    <t>723237217R00</t>
  </si>
  <si>
    <t>Kohout kulový  , mosazný, závit vnitřní-vnitřní, DN 40, PN 5, včetně dodávky materiálu</t>
  </si>
  <si>
    <t>734293116R00</t>
  </si>
  <si>
    <t>Ventil směšovací třícestný, mosazný, DN 32, PN 10, závitový spoj, včetně dodávky materiálu</t>
  </si>
  <si>
    <t>734421150R00</t>
  </si>
  <si>
    <t>Tlakoměr deformační 0-10 MPa č. 53312, D 100, včetně dodávky materiálu</t>
  </si>
  <si>
    <t>783424140R00</t>
  </si>
  <si>
    <t>Nátěry potrubí a armatur syntetické potrubí, do DN 50 mm, dvojnásobné se základním nátěrem</t>
  </si>
  <si>
    <t>na vzduchu schnoucí</t>
  </si>
  <si>
    <t>7230001</t>
  </si>
  <si>
    <t>Revize plynovodu</t>
  </si>
  <si>
    <t>998723101R00</t>
  </si>
  <si>
    <t>Přesun hmot pro vnitřní plynovod v objektech výšky do 6 m</t>
  </si>
  <si>
    <t>vodorovně do 50 m</t>
  </si>
  <si>
    <t>721213215R00</t>
  </si>
  <si>
    <t>Odtokové žlaby rovný odtokový žlab, umístění ke zdi , rošt pro dlažbu, délka 900 mm, včetně dodávky materiálu</t>
  </si>
  <si>
    <t>včetně sifonu, betonové směsi, hydroizolační bandáže, hydroizolační hmoty a silikonu</t>
  </si>
  <si>
    <t>722191111R00</t>
  </si>
  <si>
    <t>Hadice flexibilní k baterii M 10, DN 15, délky 400 mm</t>
  </si>
  <si>
    <t>722224211R00</t>
  </si>
  <si>
    <t>Ventil mrazuvzdorný, DN 15, včetně dodávky</t>
  </si>
  <si>
    <t>725119306R00</t>
  </si>
  <si>
    <t>Klozetové mísy montáž  závěsné</t>
  </si>
  <si>
    <t>725129201R00</t>
  </si>
  <si>
    <t>Montáž pisoárového záchodku bez nádrže</t>
  </si>
  <si>
    <t>725219401R00</t>
  </si>
  <si>
    <t>Umyvadlo montáž na šrouby do zdiva</t>
  </si>
  <si>
    <t>725249101R00</t>
  </si>
  <si>
    <t xml:space="preserve">Montáž sprchového boxu  </t>
  </si>
  <si>
    <t>725249102R00</t>
  </si>
  <si>
    <t>Montáž sprchové mísy a vaničky sprchových mís a vaniček</t>
  </si>
  <si>
    <t>725299101R00</t>
  </si>
  <si>
    <t>Montáž koupelnových doplňků mýdelníků, držáků apod.</t>
  </si>
  <si>
    <t>725319101R00</t>
  </si>
  <si>
    <t>Montáž dřezu jednoduchého</t>
  </si>
  <si>
    <t>725339101R00</t>
  </si>
  <si>
    <t>Montáž výlevky diturvitové, bez nádrže a armatur</t>
  </si>
  <si>
    <t>725814102R00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</si>
  <si>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</si>
  <si>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</si>
  <si>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</si>
  <si>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</si>
  <si>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</si>
  <si>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725829301R00</t>
  </si>
  <si>
    <t>Montáž baterií umyvadlových a dřezových umyvadlové a dřezové stojánkové</t>
  </si>
  <si>
    <t>725849200R00</t>
  </si>
  <si>
    <t>Montáž baterie sprchové nastavitelná výška</t>
  </si>
  <si>
    <t>725860180RT1</t>
  </si>
  <si>
    <t>Zápachová uzávěrka (sifon) pro zařizovací předměty D 40/50 mm; podomítková, pro pračky/myčky; PE; příslušenství přip. koleno, krycí deska nerez, montážní kryt, včetně dodávky materiálu</t>
  </si>
  <si>
    <t>725860202R00</t>
  </si>
  <si>
    <t>Zápachová uzávěrka (sifon) pro zařizovací předměty D 40, 50 mm x 6/4"; pro dřezy; PP; příslušenství stavitelný kulový kloub, včetně dodávky materiálu</t>
  </si>
  <si>
    <t>725860222RT1</t>
  </si>
  <si>
    <t>Zápachová uzávěrka (sifon) pro zařizovací předměty D 40/50 mm x 6/4"; samočistící, pro sprchové kouty; PP, PE; odtok vodorovný, kul. kloub (otáčivý 280°, sklopný 10°); příslušenství , včetně dodávky materiálu</t>
  </si>
  <si>
    <t>725860251R00</t>
  </si>
  <si>
    <t>Zápachová uzávěrka (sifon) pro zařizovací předměty umyvadlová, chromovaný kov, včetně dodávky materiálu</t>
  </si>
  <si>
    <t>725869218R00</t>
  </si>
  <si>
    <t xml:space="preserve">Montáž zápachové uzávěrky pro zařiz. předměty U-sifonu,  </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</si>
  <si>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</si>
  <si>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</si>
  <si>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</si>
  <si>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</si>
  <si>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787911111R00</t>
  </si>
  <si>
    <t>Montáž zrcadla na stěnu, lepidlem, plochy do 2 m2</t>
  </si>
  <si>
    <t>800-787</t>
  </si>
  <si>
    <t>7250001</t>
  </si>
  <si>
    <t>Polopříčka mezi WC 600x1000mm s nožičkou, přikotvená ke stěně, PI07, dod.+mont.</t>
  </si>
  <si>
    <t>28654741R</t>
  </si>
  <si>
    <t>sifon kondenzační; PP; DN40 x 5/4" příp. d 12-18mm; odpad vodorovný; vodní zápach. uzávěrka, čisticí vložka, mechanický zápach. uzávěr</t>
  </si>
  <si>
    <t>404113010000a</t>
  </si>
  <si>
    <t>Háček nerez, PI48</t>
  </si>
  <si>
    <t>5514500702Ra</t>
  </si>
  <si>
    <t>Baterie vodovodní stojánková, na jednu vodu, s termostat. směšovačem</t>
  </si>
  <si>
    <t>55145030R</t>
  </si>
  <si>
    <t>Baterie mechanická směšovací použití: umyvadlo; typ: stojánkový; materiál: mosaz; povrchová úprava: chrom</t>
  </si>
  <si>
    <t>551450380R</t>
  </si>
  <si>
    <t>Baterie mechanická směšovací použití: sprcha; typ: nástěnný; materiál: mosaz; rozteč 130 až 170 mm; povrchová úprava: chrom</t>
  </si>
  <si>
    <t>55145038R</t>
  </si>
  <si>
    <t>Baterie mechanická směšovací použití: dřez; typ: nástěnný; materiál: mosaz; rozteč 130 až 170 mm; povrchová úprava: chrom</t>
  </si>
  <si>
    <t>55145041R</t>
  </si>
  <si>
    <t>Baterie mechanická směšovací použití: dřez; typ: stojánkový; materiál: mosaz; povrchová úprava: chrom</t>
  </si>
  <si>
    <t>55145352R</t>
  </si>
  <si>
    <t>kombinace sprchová držák pevný; ruční sprcha d 68 mm; hadice 150 cm; povrch chrom</t>
  </si>
  <si>
    <t>55149005R</t>
  </si>
  <si>
    <t>držák toaletního papíru nerez</t>
  </si>
  <si>
    <t>55149021R</t>
  </si>
  <si>
    <t>dávkovač tekutého mýdla nerez; obsah 1,25 l</t>
  </si>
  <si>
    <t>551673931R</t>
  </si>
  <si>
    <t>Sedátko záchodové s poklopem; materiál: plast; tvar: oválný; barva: bílá</t>
  </si>
  <si>
    <t>55167395.AR</t>
  </si>
  <si>
    <t>Sedátko záchodové materiál: plast; tvar: oválný; barva: bílá</t>
  </si>
  <si>
    <t>55231355R</t>
  </si>
  <si>
    <t>Dřez kuchyňský typ: jednoduchý; materiál: nerez; tvar: hranatý; šířka = 380,0 mm; hl. = 380 mm; zabudování: vsazené; bez otvoru pro baterii</t>
  </si>
  <si>
    <t>55484471.AR</t>
  </si>
  <si>
    <t>dveře sprchové zasouvací; třídílné; h = 1 850,0 mm; š = 900,0 mm; š. vstupu 470 mm; výplň dezén pearl</t>
  </si>
  <si>
    <t>63465122R</t>
  </si>
  <si>
    <t>sklo plavené zrcadlo; čiré; š = 1 600 mm; l = 2000,0 mm; tl = 3,0 mm</t>
  </si>
  <si>
    <t>64214361R</t>
  </si>
  <si>
    <t>Umyvadlo typ: jednoduchý; materiál: keramika; šířka = 600,0 mm; hl. = 490 mm; tvar: oválný; otvor pro baterii uprostřed; barva: bílá</t>
  </si>
  <si>
    <t>64217304R</t>
  </si>
  <si>
    <t>Umyvadlo typ: jednoduchý; materiál: keramika; šířka = 500,0 mm; hl. = 410 mm; tvar: oválný; otvor pro baterii uprostřed; barva: bílá</t>
  </si>
  <si>
    <t>64238828R</t>
  </si>
  <si>
    <t>mísa klozetová diturvit závěsná; h = 360 mm; š = 355 mm; hl. 500 mm; splach. hluboké; bílá</t>
  </si>
  <si>
    <t>RTS 20/ II</t>
  </si>
  <si>
    <t>642400531R</t>
  </si>
  <si>
    <t>Mísa záchodová se samostatným přívodem vody; materiál: keramika; zabudování: nástěnné; tvar: hranatý; splachování: hluboké; odpad: vodorovný; barva: bílá</t>
  </si>
  <si>
    <t>64251330R</t>
  </si>
  <si>
    <t>Pisoár nástěnný materiál: keramika; spouštění: senzorický spínač; splachování: prosté; napájení: síť; barva: bílá</t>
  </si>
  <si>
    <t>64271102R</t>
  </si>
  <si>
    <t>výlevka závěsná; keramika; bílá; h = 450 mm; š = 425 mm; hl. 500 mm; mřížka plastová; průměr odpadu 102 mm</t>
  </si>
  <si>
    <t>642938000R</t>
  </si>
  <si>
    <t>Vanička sprchová tvar: hranatý; materiál: keramika; šířka = 900,0 mm; hl. = 900 mm; povrchová úprava: protiskluz; barva: bílá</t>
  </si>
  <si>
    <t>998725101R00</t>
  </si>
  <si>
    <t>Přesun hmot pro zařizovací předměty v objektech výšky do 6 m</t>
  </si>
  <si>
    <t>722181214RT5</t>
  </si>
  <si>
    <t>Izolace vodovodního potrubí návleková z trubic z pěnového polyetylenu, tloušťka stěny 20 mm, d 15 mm</t>
  </si>
  <si>
    <t>722181214RT6</t>
  </si>
  <si>
    <t>Izolace vodovodního potrubí návleková z trubic z pěnového polyetylenu, tloušťka stěny 20 mm, d 18 mm</t>
  </si>
  <si>
    <t>722181214RT7</t>
  </si>
  <si>
    <t>Izolace vodovodního potrubí návleková z trubic z pěnového polyetylenu, tloušťka stěny 20 mm, d 22 mm</t>
  </si>
  <si>
    <t>722182004R00</t>
  </si>
  <si>
    <t>Montáž tepelné izolace potrubí samolepicí spoj nebo rychlouzávěr, přes DN 25 do DN 40</t>
  </si>
  <si>
    <t>731249126R00</t>
  </si>
  <si>
    <t>Montáž ocelových kotlů do 50 kW (100 kW) na kapalná a plynná paliva  přes 35 do 52 kW</t>
  </si>
  <si>
    <t>731411258R00</t>
  </si>
  <si>
    <t>Odkouření odkouření pro turbo kotle, upevňovací trubkový třmen, systém 80/125 mm</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</si>
  <si>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</si>
  <si>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</si>
  <si>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</si>
  <si>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</si>
  <si>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sada</t>
  </si>
  <si>
    <t>731412232R00</t>
  </si>
  <si>
    <t>Odkouření odkouření pro kondenzační turbo kotle, Odkouření připojení na komín, šachtu, systém 80/125 mm</t>
  </si>
  <si>
    <t>731412253R00</t>
  </si>
  <si>
    <t>Odkouření odkouření pro kondenzační turbo kotle, prodlužovací kus odkouření 2,0 m, systém 80/125 mm</t>
  </si>
  <si>
    <t>732219301R00</t>
  </si>
  <si>
    <t>Montáž ohříváků vody zásobníkových stojatých, kombinovaných, do 200 l</t>
  </si>
  <si>
    <t>732339103R00</t>
  </si>
  <si>
    <t>Nádoby expanzní tlakové Montáž nádob expanzních tlakových o obsahu 35 l</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</si>
  <si>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</si>
  <si>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</si>
  <si>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</si>
  <si>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</si>
  <si>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</si>
  <si>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</si>
  <si>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</si>
  <si>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</si>
  <si>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</si>
  <si>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</si>
  <si>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734215132R00</t>
  </si>
  <si>
    <t>Ventil automatický, odvzdušňovací, mosazný, PN 14, DN 10, včetně dodávky materiálu</t>
  </si>
  <si>
    <t>734223812R00</t>
  </si>
  <si>
    <t>Ventil vyvažovací (regulační), bez měřících ventilků, šikmý, mosazný, DN 20,  , PN 20, vnitřní-vnitřní, včetně dodávky materiálu</t>
  </si>
  <si>
    <t>734223814R00</t>
  </si>
  <si>
    <t>Ventil vyvažovací (regulační), bez měřících ventilků, šikmý, mosazný, DN 32,  , PN 20, vnitřní-vnitřní, včetně dodávky materiálu</t>
  </si>
  <si>
    <t>734226122R00</t>
  </si>
  <si>
    <t>Ventil termostatický, jednoregulační, rohový, bronzový, DN 15, bez termostatické hlavice, PN 10, vnitřní závit, včetně dodávky materiálu</t>
  </si>
  <si>
    <t>734221672RT3</t>
  </si>
  <si>
    <t>Hlavice termostatická, včetně dodávky materiálu</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</si>
  <si>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</si>
  <si>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</si>
  <si>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</si>
  <si>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</si>
  <si>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</si>
  <si>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</si>
  <si>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734235133R00</t>
  </si>
  <si>
    <t>Kohout kulový s odvodněním, mosazný, DN 25, PN 35, vnitřní-vnitřní, včetně dodávky materiálu</t>
  </si>
  <si>
    <t>734245422R00</t>
  </si>
  <si>
    <t>Klapka zpětná, mosazná, DN 20, PN 16, vnitřní-vnitřní závit, včetně dodávky materiálu</t>
  </si>
  <si>
    <t>734245423R00</t>
  </si>
  <si>
    <t>Klapka zpětná, mosazná, DN 25, PN 16, vnitřní-vnitřní závit, včetně dodávky materiálu</t>
  </si>
  <si>
    <t>734245424R00</t>
  </si>
  <si>
    <t>Klapka zpětná, mosazná, DN 32, PN 12, vnitřní-vnitřní závit, včetně dodávky materiálu</t>
  </si>
  <si>
    <t>734266426R00</t>
  </si>
  <si>
    <t>Šroubení pro radiátory typu VK dvoutrubkový systém s vypouštěním, rohové, bronzové, DN EK 20x15, PN 10, včetně dodávky materiálu</t>
  </si>
  <si>
    <t>734266436R00</t>
  </si>
  <si>
    <t>Šroubení pro radiátory typu VK jednotrubkový systém s vypouštěním, rohové, bronzové, DN EK 20x15, PN 10, včetně dodávky materiálu</t>
  </si>
  <si>
    <t>734295321R00</t>
  </si>
  <si>
    <t>Kohout kulový, napouštěcí a vypouštěcí, mosazný, DN 15, PN 10, včetně dodávky materiálu</t>
  </si>
  <si>
    <t>734295214R00</t>
  </si>
  <si>
    <t>Filtr mosazný, DN 32, PN 20, vnitřní-vnitřní závit, včetně dodávky materiálu</t>
  </si>
  <si>
    <t>734293137R00</t>
  </si>
  <si>
    <t>Ventil směšovací třícestný se servopohonem, mosazný, DN 32, PN 10, závitový spoj, včetně dodávky materiálu</t>
  </si>
  <si>
    <t>734411121R00</t>
  </si>
  <si>
    <t>Teploměr s ochranným pouzdrem rohový, typ 160/A, včetně dodávky materiálu</t>
  </si>
  <si>
    <t>734421160R00</t>
  </si>
  <si>
    <t>Tlakoměr deformační 0-10 MPa č. 03322, D 100, včetně dodávky materiálu</t>
  </si>
  <si>
    <t>735157160R00</t>
  </si>
  <si>
    <t>Otopná tělesa panelová počet desek 1, počet přídavných přestupných ploch 0, výška 600 mm, délka 400 mm, provedení ventil kompakt, pravé spodní připojení, s nuceným oběhem, čelní deska profilovaná, včetně dodávky materiálu</t>
  </si>
  <si>
    <t>735157162R00</t>
  </si>
  <si>
    <t>Otopná tělesa panelová počet desek 1, počet přídavných přestupných ploch 0, výška 600 mm, délka 600 mm, provedení ventil kompakt, pravé spodní připojení, s nuceným oběhem, čelní deska profilovaná, včetně dodávky materiálu</t>
  </si>
  <si>
    <t>735157168R00</t>
  </si>
  <si>
    <t>Otopná tělesa panelová počet desek 1, počet přídavných přestupných ploch 0, výška 600 mm, délka 1200 mm, provedení ventil kompakt, pravé spodní připojení, s nuceným oběhem, čelní deska profilovaná, včetně dodávky materiálu</t>
  </si>
  <si>
    <t>735157260R00</t>
  </si>
  <si>
    <t>Otopná tělesa panelová počet desek 1, počet přídavných přestupných ploch 1, výška 600 mm, délka 400 mm, provedení ventil kompakt, pravé spodní připojení, s nuceným oběhem, čelní deska profilovaná, včetně dodávky materiálu</t>
  </si>
  <si>
    <t>735157264R00</t>
  </si>
  <si>
    <t>Otopná tělesa panelová počet desek 1, počet přídavných přestupných ploch 1, výška 600 mm, délka 800 mm, provedení ventil kompakt, pravé spodní připojení, s nuceným oběhem, čelní deska profilovaná, včetně dodávky materiálu</t>
  </si>
  <si>
    <t>735157265R00</t>
  </si>
  <si>
    <t>Otopná tělesa panelová počet desek 1, počet přídavných přestupných ploch 1, výška 600 mm, délka 900 mm, provedení ventil kompakt, pravé spodní připojení, s nuceným oběhem, čelní deska profilovaná, včetně dodávky materiálu</t>
  </si>
  <si>
    <t>735157560R00</t>
  </si>
  <si>
    <t>Otopná tělesa panelová počet desek 2, počet přídavných přestupných ploch 1, výška 600 mm, délka 400 mm, provedení ventil kompakt, pravé spodní připojení, s nuceným oběhem, čelní deska profilovaná, včetně dodávky materiálu</t>
  </si>
  <si>
    <t>735157563R00</t>
  </si>
  <si>
    <t>Otopná tělesa panelová počet desek 2, počet přídavných přestupných ploch 1, výška 600 mm, délka 700 mm, provedení ventil kompakt, pravé spodní připojení, s nuceným oběhem, čelní deska profilovaná, včetně dodávky materiálu</t>
  </si>
  <si>
    <t>735157565R00</t>
  </si>
  <si>
    <t>Otopná tělesa panelová počet desek 2, počet přídavných přestupných ploch 1, výška 600 mm, délka 900 mm, provedení ventil kompakt, pravé spodní připojení, s nuceným oběhem, čelní deska profilovaná, včetně dodávky materiálu</t>
  </si>
  <si>
    <t>735157683R00</t>
  </si>
  <si>
    <t>Otopná tělesa panelová počet desek 2, počet přídavných přestupných ploch 2, výška 900 mm, délka 700 mm, provedení ventil kompakt, pravé spodní připojení, s nuceným oběhem, čelní deska profilovaná, včetně dodávky materiálu</t>
  </si>
  <si>
    <t>735171310R00</t>
  </si>
  <si>
    <t>Otopná tělesa koupelnová trubkové otopné těleso rovné, spodní zdola dolů nebo oboustranné shora dolů připojení, výška 1500 mm, šířka 450 mm, průměr trubek 20 mm, objem tělesa 5,7 l, včetně dodávky materiálu</t>
  </si>
  <si>
    <t>735171311R00</t>
  </si>
  <si>
    <t>Otopná tělesa koupelnová trubkové otopné těleso rovné, spodní zdola dolů nebo oboustranné shora dolů připojení, výška 1500 mm, šířka 600 mm, průměr trubek 20 mm, objem tělesa 6,9 l, včetně dodávky materiálu</t>
  </si>
  <si>
    <t>736110003RT3</t>
  </si>
  <si>
    <t>Podlahové vytápění teplovodní uložení na systémovou desku, včetně dodávky materiálu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</si>
  <si>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</si>
  <si>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7300001</t>
  </si>
  <si>
    <t>Ekvitermní regulátor s týdenním programem a dálk.ovládáním</t>
  </si>
  <si>
    <t>7300002</t>
  </si>
  <si>
    <t>Hydraulická výhybka WH 40</t>
  </si>
  <si>
    <t>7300003</t>
  </si>
  <si>
    <t>Rozdělovač, sběrač DN50</t>
  </si>
  <si>
    <t>7300004</t>
  </si>
  <si>
    <t>Posudek kouřové cesty - vč.výchozí revize</t>
  </si>
  <si>
    <t>7300005</t>
  </si>
  <si>
    <t>Napuštění vody do otopného systému</t>
  </si>
  <si>
    <t>7300006</t>
  </si>
  <si>
    <t>Zprovoznění kotle</t>
  </si>
  <si>
    <t>7300007</t>
  </si>
  <si>
    <t>Tlakové a topné zkoušky systému ÚT, zaregulování otop.soustavy, zaškolení obsluhy, provozní řád</t>
  </si>
  <si>
    <t>732421313R0a</t>
  </si>
  <si>
    <t>Čerpadlo oběhové 25-60</t>
  </si>
  <si>
    <t>4841731519R</t>
  </si>
  <si>
    <t>kotel plynový  nástěnný, kondenzační; vytápění, možná kombinace se zásobníkem; odtah spalin obvodovou stěnou nebo střechou; energ.třída kotle A; ocelový, výměník z nerezi; palivo zemní plyn, propan; třída NOx 5; výkonový rozsah kotle 7,1 - 37,1 kW; max.výkon ZP 38,0 kW; v = 720 mm; š = 440 mm; hloubka kotle 338 mm; průměr odkouření 6/100 mm; hořák; krytí IP X4 D</t>
  </si>
  <si>
    <t>RTS 22/ II</t>
  </si>
  <si>
    <t>484322307R</t>
  </si>
  <si>
    <t>zásobník s nepřímým ohřevem TV celkový objem zásobníku+vým.tepla 184 l; stacionární, kruhový; průtok odebírané TV 1,4 m3/hod; V x Š x H/V x pr. D 1205 x pr.590 mm; max.povolená teplota teplé vody 85 °C; výkon topné spirály 15 kW; min.doba ohřevu na 60°C 30,8 minut; výstup,vstup topné vody R 1; připojení potrubí R 3/4; vnitř.nádoba ocel,smalt,s ochrannou hořčíkovou anodou; max.provozní tlak 10 bar; topná plocha výměníku tepla 1,00 m2; objem vody ve výměníku tepla 6,8 l</t>
  </si>
  <si>
    <t>48466204R</t>
  </si>
  <si>
    <t>nádrž tlaková expanzní membránová; pro topné a chladící soustavy; objem 35 l; d nádrže 354 mm; uložení: stojatý; max. přetlak do 6 bar; přetlak plynu 1,5 bar; prac. látka plyn; membrána vyměnitelná; prac. teplota do 70 °C; připojení R 3/4"; barva bílá, červená, šedá</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</si>
  <si>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</si>
  <si>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</si>
  <si>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</si>
  <si>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</si>
  <si>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998735101R00</t>
  </si>
  <si>
    <t>Přesun hmot pro otopná tělesa v objektech výšky do 6 m</t>
  </si>
  <si>
    <t>762341220R00</t>
  </si>
  <si>
    <t xml:space="preserve">Montáž bednění z velkoplošných desek na bázi dřeva včetně vyřezání otvorů,  </t>
  </si>
  <si>
    <t>800-762</t>
  </si>
  <si>
    <t>bednění</t>
  </si>
  <si>
    <t>762395000R00</t>
  </si>
  <si>
    <t>Spojovací a ochranné prostředky svory, prkna, hřebíky, pásová ocel, vruty, impregnace</t>
  </si>
  <si>
    <t>762526110R00</t>
  </si>
  <si>
    <t>Položení podlah montáž  polštářů pod podlahy rozteče do 65 cm</t>
  </si>
  <si>
    <t>762911111R00</t>
  </si>
  <si>
    <t xml:space="preserve">Impregnace řeziva máčením, ochrana proti dřevokazným houbám, plísním a dřevokaznému hmyzu </t>
  </si>
  <si>
    <t>60510001R</t>
  </si>
  <si>
    <t>Lať dřevina: SM; tl. = 40 mm; šířka = 50 mm</t>
  </si>
  <si>
    <t>60725038R</t>
  </si>
  <si>
    <t>Deska z plochých třísek (OSB) typ: 3; tl. = 18,0 mm; povrch: nebroušený; hrana: P + D; RtF: D</t>
  </si>
  <si>
    <t>998762102R00</t>
  </si>
  <si>
    <t>Přesun hmot pro konstrukce tesařské v objektech výšky do 12 m</t>
  </si>
  <si>
    <t>764811244RT2</t>
  </si>
  <si>
    <t xml:space="preserve">Krytina hladká ze svitků š. 1000 mm, z pozinkovaného lakovaného plechu, sklon střechy do 30°, plocha střechy od 10 do 25 m2, dodávka a montáž </t>
  </si>
  <si>
    <t>800-764</t>
  </si>
  <si>
    <t>s úpravou krytiny u okapů, prostupů a výčnělků</t>
  </si>
  <si>
    <t>764812340R00</t>
  </si>
  <si>
    <t xml:space="preserve">Oplechování  okapů střech z živičné krytiny, z lakovaného pozinkovaného plechu, rš 400 mm, dodávka a montáž </t>
  </si>
  <si>
    <t>včetně zhotovení rohů, spojů a dilatací</t>
  </si>
  <si>
    <t>764813125R00</t>
  </si>
  <si>
    <t>Lemování zdí, z lakovaného pozinkovaného plechu, rš 250 mm, dodávka a montáž</t>
  </si>
  <si>
    <t>764814220R00</t>
  </si>
  <si>
    <t>Lemování trub na hladké krytině, z lakovaného pozinkovaného plechu, průměr přes 75 do 100 mm, dodávka a montáž</t>
  </si>
  <si>
    <t>764814321R00</t>
  </si>
  <si>
    <t>Lemování trub s dilatačním kloboučkem ze dvou dílů na vlnité krytině, sklon střechy do 30 °, z lakovaného pozinkovaného plechu, průměr 400 mm, dodávka a montáž</t>
  </si>
  <si>
    <t>764819212R00</t>
  </si>
  <si>
    <t>Odpadní trouby kruhové, průměr 100 mm, z lakovaného pozinkovaného plechu,  , dodávka a montáž</t>
  </si>
  <si>
    <t>764815105R00</t>
  </si>
  <si>
    <t>Žlaby podokapní čtyřhranné, z lakovaného pozinkovaného plechu, rš 400 mm, dodávka a montáž</t>
  </si>
  <si>
    <t>včetně háků, čel, rohů, rovných hrdel a dilatací</t>
  </si>
  <si>
    <t>764815810R00</t>
  </si>
  <si>
    <t>Ostatní prvky ke žlabům a odpadním troubám kotlík žlabový oválného tvaru o rozměru 310/100 mm, z lakovaného pozinkovaného plechu,  , dodávka a montáž</t>
  </si>
  <si>
    <t>764816124R00</t>
  </si>
  <si>
    <t>Oplechování parapetů včetně rohů, lepené lepidlem, z lakovaného pozinkovaného plechu, rš 240 mm, dodávka a montáž</t>
  </si>
  <si>
    <t>včetně rohů</t>
  </si>
  <si>
    <t>998764102R00</t>
  </si>
  <si>
    <t>Přesun hmot pro konstrukce klempířské v objektech výšky do 12 m</t>
  </si>
  <si>
    <t>641960000R00</t>
  </si>
  <si>
    <t>Těsnění spár otvorových prvků PU pěnou</t>
  </si>
  <si>
    <t>728415112R00</t>
  </si>
  <si>
    <t xml:space="preserve">Mřížky, regulátory montáž čtyřhranné větrací nebo ventilační mřížky, do průřezu 0,10 m2,  </t>
  </si>
  <si>
    <t>800-728</t>
  </si>
  <si>
    <t>766414112R00</t>
  </si>
  <si>
    <t>Montáž obložení stěn, sloupů a pilířů o ploše do 5 m2, panely obkladovými, z měkkého dřeva, velikosti přes 0,6 do 1,5 m2</t>
  </si>
  <si>
    <t>800-766</t>
  </si>
  <si>
    <t>766422212R00</t>
  </si>
  <si>
    <t>Montáž obložení podhledů jednoduchých, panely obkladovými, z měkkého dřeva, velikosti přes 0,6 do 1,5 m2</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</si>
  <si>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</si>
  <si>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</si>
  <si>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</si>
  <si>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</si>
  <si>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766629301R00</t>
  </si>
  <si>
    <t>Montáž otvorových prvků plastových nebo z dřevěných europrofilů oken, plochy do 1,50 m2</t>
  </si>
  <si>
    <t>766629302R00</t>
  </si>
  <si>
    <t>Montáž otvorových prvků plastových nebo z dřevěných europrofilů oken, plochy do 2,70 m2</t>
  </si>
  <si>
    <t>766629303R00</t>
  </si>
  <si>
    <t>Montáž otvorových prvků plastových nebo z dřevěných europrofilů oken, plochy do 4,50 m2</t>
  </si>
  <si>
    <t>766629310R00</t>
  </si>
  <si>
    <t xml:space="preserve">Montáž otvorových prvků plastových nebo z dřevěných europrofilů stěn prosklených,  </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</si>
  <si>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</si>
  <si>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</si>
  <si>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</si>
  <si>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</si>
  <si>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766666112R00</t>
  </si>
  <si>
    <t xml:space="preserve">Montáž dveřních křídel kompletizovaných posuvných,  , do předem osazeného stavebního pouzdra, jednokřídlových,  </t>
  </si>
  <si>
    <t>766669117R00</t>
  </si>
  <si>
    <t>Montáž dveřních křídel kompletizovaných dokování  samozavírače na ocelovou zárubeň</t>
  </si>
  <si>
    <t>766664911R00</t>
  </si>
  <si>
    <t>Oprava dveřních křídel doplňkové práce pro opravu dveřních křídel  vyřezání otvoru v dveřních křídlech pro zasklení nebo větrání, kompletizovaných</t>
  </si>
  <si>
    <t>766670021R00</t>
  </si>
  <si>
    <t xml:space="preserve">Montáž kliky a štítku </t>
  </si>
  <si>
    <t>766812111R00</t>
  </si>
  <si>
    <t>Montáž kuchyňských linek dřevěných,  , šířky do 1200 mm</t>
  </si>
  <si>
    <t>7660001</t>
  </si>
  <si>
    <t>Příplatek za pastelovou barvu rámů a křídel plastových oken a dveří</t>
  </si>
  <si>
    <t>7660002</t>
  </si>
  <si>
    <t>Příplatek za zasklení plastových oken a dveří izolačním trojsklem</t>
  </si>
  <si>
    <t>7660003</t>
  </si>
  <si>
    <t>Příplatek za bezpečnostní sklo v plastových okech a dveřích</t>
  </si>
  <si>
    <t>7660005</t>
  </si>
  <si>
    <t>Síť proti hmyzu do okna 900x1500mm</t>
  </si>
  <si>
    <t>42972815Ra</t>
  </si>
  <si>
    <t>Mřížka čtyřhranná vel. 400x150</t>
  </si>
  <si>
    <t>54914593Ra</t>
  </si>
  <si>
    <t>Madlo posuvných dveří - mušle - pár</t>
  </si>
  <si>
    <t>54914594R</t>
  </si>
  <si>
    <t>kování stavební - prvek: kliky se štíty pro cylindrickou vložku; provedení Cr; pro dveře</t>
  </si>
  <si>
    <t>549146452R</t>
  </si>
  <si>
    <t>kování bezpečnostní klika - klika; povrch nerez-mat Ti; příslušenství cylindrická vložka, 5 klíčů; bezpečnostní třída 3</t>
  </si>
  <si>
    <t>54917045R</t>
  </si>
  <si>
    <t>zavírač dveří hydraulický hmotnost dveří 42 až 70 kg; š. dveří 1 050 mm; stříbrný</t>
  </si>
  <si>
    <t>61143010Ra</t>
  </si>
  <si>
    <t>Okno plastové - pevné zasklení</t>
  </si>
  <si>
    <t>61143012Ra</t>
  </si>
  <si>
    <t>Okno plastové jednodílné 60 x 125 cm OS</t>
  </si>
  <si>
    <t>61143021R</t>
  </si>
  <si>
    <t>Okno otevíravé, sklápěcí; funkce: klasické; počet křídel: 1; křídlo: plastové; rám: plastový; šířka = 900 mm; výška = 600 mm; tvar: pravidelný; počet skel: dvojsklo; 4 - 16 - 4; počet komor rámu: 5; Uw = 1,20 W/(m2.K); Ug = 1,1 W/(m2.K); Uf = 1,20 W/(m2.K); g = 0,60; Rw = 33 dB; ovládání: manuální; povrchová úprava: fólie; kování: celoobvodové; barva: bílá</t>
  </si>
  <si>
    <t>61143037R</t>
  </si>
  <si>
    <t>Okno otevíravé, sklápěcí; funkce: klasické; počet křídel: 1; křídlo: plastové; rám: plastový; šířka = 900 mm; výška = 1 500 mm; tvar: pravidelný; počet skel: dvojsklo; 4 - 16 - 4; počet komor rámu: 5; Uw = 1,20 W/(m2.K); Ug = 1,1 W/(m2.K); Uf = 1,20 W/(m2.K); g = 0,60; Rw = 33 dB; ovládání: manuální; povrchová úprava: fólie; kování: celoobvodové; barva: bílá</t>
  </si>
  <si>
    <t>61143037Ra</t>
  </si>
  <si>
    <t>Okno plastové jednodílné 80 x 150 cm OS</t>
  </si>
  <si>
    <t>61143632Ra</t>
  </si>
  <si>
    <t>Okno plastové 2křídlové 287,5x75 cm S/S</t>
  </si>
  <si>
    <t>61143661Ra</t>
  </si>
  <si>
    <t>Dveře vchodové plné plast. 1kříd. otev.se sklop. nadsvětlíkem 100x210+400, vč.zárubně D02</t>
  </si>
  <si>
    <t>61143661Rb</t>
  </si>
  <si>
    <t>Dveře vchodové plast. 2kříd. 180x250</t>
  </si>
  <si>
    <t>61143661Rc</t>
  </si>
  <si>
    <t>Dveře balkon. plast. 1kříd. 90x250 OS</t>
  </si>
  <si>
    <t>61161802R</t>
  </si>
  <si>
    <t>Dveře vnitřní jednostranně otevíravé; funkce: klasické; šířka = 700 mm; výška = 1 970 mm; počet křídel: 1; materiál rámu křídla: MDF; materiál výplně: děrovaná DTD; materiál pláště: MDF; povrchová úprava: dýha; struktura povrchu: oboustranně hladká; míra zasklení: plné křídlo; barva: dle vzorníku</t>
  </si>
  <si>
    <t>61161803R</t>
  </si>
  <si>
    <t>Dveře vnitřní jednostranně otevíravé; funkce: klasické; šířka = 800 mm; výška = 1 970 mm; počet křídel: 1; materiál rámu křídla: MDF; materiál výplně: děrovaná DTD; materiál pláště: MDF; povrchová úprava: dýha; struktura povrchu: oboustranně hladká; míra zasklení: plné křídlo; barva: dle vzorníku</t>
  </si>
  <si>
    <t>61161804R</t>
  </si>
  <si>
    <t>Dveře vnitřní jednostranně otevíravé; funkce: klasické; šířka = 900 mm; výška = 1 970 mm; počet křídel: 1; materiál rámu křídla: MDF; materiál výplně: děrovaná DTD; materiál pláště: MDF; povrchová úprava: dýha; struktura povrchu: oboustranně hladká; míra zasklení: plné křídlo; barva: dle vzorníku</t>
  </si>
  <si>
    <t>611618103R</t>
  </si>
  <si>
    <t>Dveře vnitřní jednostranně otevíravé; funkce: klasické; šířka = 800 mm; výška = 1 970 mm; počet křídel: 1; materiál rámu křídla: MDF; materiál výplně: děrovaná DTD; materiál pláště: MDF; povrchová úprava: dýha; struktura povrchu: oboustranně hladká; míra zasklení: 1/3; barva: dle vzorníku</t>
  </si>
  <si>
    <t>61165610R</t>
  </si>
  <si>
    <t>Dveře vnitřní jednostranně otevíravé; funkce: protipožární; šířka = 700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</si>
  <si>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</si>
  <si>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</si>
  <si>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61169701Ra</t>
  </si>
  <si>
    <t>Dveře posuvné do pouzdra 130x290, jednokřídlé, včetně zárubně</t>
  </si>
  <si>
    <t>61581620R</t>
  </si>
  <si>
    <t>linka kuchyňská atypická; š = 1 200 mm</t>
  </si>
  <si>
    <t>998766101R00</t>
  </si>
  <si>
    <t>Přesun hmot pro konstrukce truhlářské v objektech výšky do 6 m</t>
  </si>
  <si>
    <t>342263410R00</t>
  </si>
  <si>
    <t>Úpravy, doplňkové práce a příplatky pro sádrokartonové a sádrovláknité příčky doplňkové práce osazení revizních dvířek plochy do 0,25 m2</t>
  </si>
  <si>
    <t>342264101R00</t>
  </si>
  <si>
    <t xml:space="preserve">Doplňkové práce osazení revizních dvířek do sádrokartonového podhledu, do 0,25 m2,  ,  </t>
  </si>
  <si>
    <t>953941312R00</t>
  </si>
  <si>
    <t>Osazení předmětů na hmoždinky osazení hasicího přístroje</t>
  </si>
  <si>
    <t>728415111R00</t>
  </si>
  <si>
    <t xml:space="preserve">Mřížky, regulátory montáž čtyřhranné větrací nebo ventilační mřížky, do průřezu 0,04 m2,  </t>
  </si>
  <si>
    <t>767611231R00</t>
  </si>
  <si>
    <t>Montáž oken jednoduchých, nebo okenních rámů do ocelové konstrukce nebo konstrukce s hotovými povrchy  o hmotnosti okna přes 75 do 100 kg</t>
  </si>
  <si>
    <t>767611251R00</t>
  </si>
  <si>
    <t>Montáž oken jednoduchých, nebo okenních rámů do ocelové konstrukce nebo konstrukce s hotovými povrchy  o hmotnosti okna přes150 do 200 kg</t>
  </si>
  <si>
    <t>776972328R00</t>
  </si>
  <si>
    <t>Čisticí zóny a rohože vstupní rohož, z pružných gumových vlnovek přinýtovaných k hliníkovým páskům, tloušťky 28 nebo 18 mm</t>
  </si>
  <si>
    <t>800-775</t>
  </si>
  <si>
    <t>776976101R00</t>
  </si>
  <si>
    <t xml:space="preserve">Čisticí zóny a rohože rám z profilu L, z hliníku,  </t>
  </si>
  <si>
    <t xml:space="preserve">m     </t>
  </si>
  <si>
    <t>723150373R0a</t>
  </si>
  <si>
    <t>Potrubí ocel. svařované -chráničky D 159/4,5, vč.povrch.úpravy - pozink+nátěr</t>
  </si>
  <si>
    <t>723150374R0a</t>
  </si>
  <si>
    <t>Potrubí ocel. svařované -chráničky D 219/6,3, vč.povrch.úpravy - pozink + nátěr</t>
  </si>
  <si>
    <t>7670001</t>
  </si>
  <si>
    <t>Sanitární dělící stěna - LTD desky v elox.Al rámu na rektif.nožkách</t>
  </si>
  <si>
    <t>7670002</t>
  </si>
  <si>
    <t>Příplatek za dveře v sanitární příčce, vč.závěsů a zámku s protiplechem</t>
  </si>
  <si>
    <t>7670003</t>
  </si>
  <si>
    <t>Ocel.zábradlí únik.schodiště v.1m - madlo-tr.d=40, vodorov.prvky-pás P20-40, svis.prvky-pás P5-40, dod.+mont. vč.kotvení a povrch.úpravy (pozink+nátěr)</t>
  </si>
  <si>
    <t>7670004</t>
  </si>
  <si>
    <t>Zábradlí před oknem 1100x1000mm - bezp.sklo, barevné pískované - Z02, dod.+mont. vč.kotvení</t>
  </si>
  <si>
    <t>7670005</t>
  </si>
  <si>
    <t>Ocel. pevný servisní žebřík dl.3780mm s výstup.zábradlím v.1100mm, dod.+mont. vč.kotvení a povrch.úpravy (pozink+nátěr)</t>
  </si>
  <si>
    <t>7670006</t>
  </si>
  <si>
    <t>Revizní poklop do sdk podhledu - atyp, 1600x2100mm - Z04, dod.+mont. vč.zvětšení únosnosti podhledu</t>
  </si>
  <si>
    <t>7670007</t>
  </si>
  <si>
    <t>Pomocná ocel.konstrukce nadpraží vstupu - 10x rám z jacklů 50x50x2 - Z07, kotvení chem.kotvami přes plech.desky tl.4mm, vč.povrch.úpravy (zákl.nátěr)</t>
  </si>
  <si>
    <t>7670008</t>
  </si>
  <si>
    <t>Zábradlí vnitř.schodiště-bezp.sklo, nerez madlo ve v.1000mm, nerez plát pro zakrytí boku schod.ramen, dod.+mont. vč.kotvení</t>
  </si>
  <si>
    <t>7670009</t>
  </si>
  <si>
    <t>Ocel.profil L 60x40x5 na rektif.podložkách Z10, dod.+mont. vč.podložek, kotvení a povrch.úpravy (pzink+nátěr)</t>
  </si>
  <si>
    <t>7670010</t>
  </si>
  <si>
    <t>Záchytný systém s permanentním poddajným kotv.vedením - 6x samost.(průběž.) kotv.prvek, 6x koncový (rohový) kotv.prvek, 58m nerez.lano, dod.+mont.vč.ID štítku a vých.revize</t>
  </si>
  <si>
    <t>786613366R0a</t>
  </si>
  <si>
    <t>Předokenní žaluzie,pod omítku, el. pohon, rozměr okna - 287,5x75cm</t>
  </si>
  <si>
    <t>786613366R0b</t>
  </si>
  <si>
    <t>Předokenní žaluzie,pod omítku, el. pohon, rozměr okna - 400x60cm</t>
  </si>
  <si>
    <t>786613366R0c</t>
  </si>
  <si>
    <t>Předokenní žaluzie,pod omítku, el. pohon, rozměr okna - 435x150cm</t>
  </si>
  <si>
    <t>786613366R0d</t>
  </si>
  <si>
    <t>Předokenní žaluzie,pod omítku, el. pohon, rozměr okna - 400x250cm</t>
  </si>
  <si>
    <t>42972806Ra</t>
  </si>
  <si>
    <t>Mřížka čtyřhranná vel. 250x100</t>
  </si>
  <si>
    <t>44984124R</t>
  </si>
  <si>
    <t>přístoj hasicí práškový; PG6PDC; výtlačný prostředek dusík; náplň 6 kg; dostřik 5 m; doba činnosti 23 s</t>
  </si>
  <si>
    <t>55389110Ra</t>
  </si>
  <si>
    <t>Okno hliníkové pevné, EW15</t>
  </si>
  <si>
    <t>55389110Rb</t>
  </si>
  <si>
    <t>Okno hliníkové pevné, EW30</t>
  </si>
  <si>
    <t>55389110Rc</t>
  </si>
  <si>
    <t>Okno hliníkové pevné, EI30</t>
  </si>
  <si>
    <t>59591089Ra</t>
  </si>
  <si>
    <t>Dvířka do sádrokartonu 200/200 s tlačným zámkem</t>
  </si>
  <si>
    <t>59591092Ra</t>
  </si>
  <si>
    <t>Dvířka do sádrokartonu 500/500 s tlačným zámkem</t>
  </si>
  <si>
    <t>998767101R00</t>
  </si>
  <si>
    <t>Přesun hmot pro kovové stavební doplňk. konstrukce v objektech výšky do 6 m</t>
  </si>
  <si>
    <t>771475014RT8</t>
  </si>
  <si>
    <t>Montáž soklíků z dlaždic keramických výšky 100 mm, soklíků vodorovných, kladených do flexibilního tmele</t>
  </si>
  <si>
    <t>800-771</t>
  </si>
  <si>
    <t>771575118RU1</t>
  </si>
  <si>
    <t>Montáž podlah vnitřních z dlaždic keramických 600 x 600 mm, režných nebo glazovaných, hladkých, kladených do flexibilního tmele</t>
  </si>
  <si>
    <t>781415016RT8</t>
  </si>
  <si>
    <t>Montáž obkladů vnitřních z obkládaček pórovinových montáž obkladů vnitřních  z obkladaček pórovinových do tmele  , nad 200 x 250 mm , lepených do flexibilního tmele</t>
  </si>
  <si>
    <t>781485112RT1</t>
  </si>
  <si>
    <t>Montáž obkladů vnitřních z mozaikových lepenců keramických, z dílků, do 20 x 20 mm, lepených do tmele, včetně spárování</t>
  </si>
  <si>
    <t>59764207R</t>
  </si>
  <si>
    <t>Dlažba keramická bez glazury (UGL); tl. = 10,0 mm; a = 598 mm; b = 598 mm; povrch: hladký, matný; mrazuvzdorný; protiskluznost: R9; µ = 0,5; barva: šedá</t>
  </si>
  <si>
    <t>597642412R</t>
  </si>
  <si>
    <t>Obklad keramický typ: sokl; bez glazury (UGL); tl. = 10,0 mm; a = 95 mm; b = 598 mm; povrch: hladký, matný; mrazuvzdorný; barva: šedá</t>
  </si>
  <si>
    <t>597813752R</t>
  </si>
  <si>
    <t>Obklad keramický typ: běžný; s glazurou (GL); tl. = 10,0 mm; a = 298 mm; b = 598 mm; povrch: hladký, matný; barva: béžová</t>
  </si>
  <si>
    <t>63488504R</t>
  </si>
  <si>
    <t>obklad skleněný mozaika; š = 327 mm; l = 327 mm; h = 4,0 mm; rozměr kostičky 20x20 mm; pro interiér; barva dle skupiny D</t>
  </si>
  <si>
    <t>998771101R00</t>
  </si>
  <si>
    <t>Přesun hmot pro podlahy z dlaždic v objektech výšky do 6 m</t>
  </si>
  <si>
    <t>771111122R00</t>
  </si>
  <si>
    <t>Doplňkové práce při kladení dlažeb montáž podlahových lišt přechodových</t>
  </si>
  <si>
    <t>771478001R00</t>
  </si>
  <si>
    <t>Montáž soklíků z dlaždic keramických Montáž lišt schodišťových</t>
  </si>
  <si>
    <t>776220110R00</t>
  </si>
  <si>
    <t xml:space="preserve">Lepení podlah z plastů (PVC) na schodišťových stupních rovných, - montáž,  </t>
  </si>
  <si>
    <t>776220200R00</t>
  </si>
  <si>
    <t xml:space="preserve">Lepení podlah z plastů (PVC) na schodišťových stupních podstupnice, - montáž,  </t>
  </si>
  <si>
    <t>776421300R00</t>
  </si>
  <si>
    <t>Lepení soklíků PVC a napojení krytiny na stěnu ukončení krytiny u stěny fabionem do v. 100 mm</t>
  </si>
  <si>
    <t>776521100R00</t>
  </si>
  <si>
    <t xml:space="preserve">Lepení povlakových podlah z plastů  Lepení povlakových podlah z plastů - pásy z PVC, montáž,  </t>
  </si>
  <si>
    <t>7760001</t>
  </si>
  <si>
    <t>Příplatek za obrazce na PVC podlaze z podlahoviny jiné barvy</t>
  </si>
  <si>
    <t>28412308R</t>
  </si>
  <si>
    <t>podlahovina PVC v rolích; š = 2 000,0 mm; l = 23 000 mm; tl. 2,00 mm; homogenní; povrch. úprava tvrzený polyuretan; protiskluzná; oblast komerční, průmyslová</t>
  </si>
  <si>
    <t>5537005124R</t>
  </si>
  <si>
    <t>lišta přechodová; pro podlahy o stejné výšce; materiál nerez; tl. 12,00 mm; š = 30,0 mm; h = 3,6 mm; l = 2 700 mm; samolepicí</t>
  </si>
  <si>
    <t>553720104R</t>
  </si>
  <si>
    <t>lišta protiskluzová, na hranu schodu; s drážkami; materiál Al; š = 24,5 mm; h = 20,0 mm; l = 2 700 mm; samolepicí; nerez</t>
  </si>
  <si>
    <t>998776101R00</t>
  </si>
  <si>
    <t>Přesun hmot pro podlahy povlakové v objektech výšky do 6 m</t>
  </si>
  <si>
    <t>783222100R00</t>
  </si>
  <si>
    <t xml:space="preserve">Nátěry kov.stavebních doplňk.konstrukcí syntetické dvojnásobné,  </t>
  </si>
  <si>
    <t>784121101R00</t>
  </si>
  <si>
    <t>Příprava povrchu Penetrace (napouštění) podkladu akrylát, jednonásobná</t>
  </si>
  <si>
    <t>800-784</t>
  </si>
  <si>
    <t>784125212R00</t>
  </si>
  <si>
    <t>Malby z malířských směsí otěruvzdorných,  , bílé, dvojnásobné</t>
  </si>
  <si>
    <t>784125222R00</t>
  </si>
  <si>
    <t>Malby z malířských směsí disperzních,  , barevné, dvojnásobné</t>
  </si>
  <si>
    <t>7990001</t>
  </si>
  <si>
    <t>Skříň pro uschování lůžek a lůžkovin (pro 6 dětí), 845x650x2060mm,korpus-sv.javor,dvířka-různé barvy, PI 01, dod.+mont.</t>
  </si>
  <si>
    <t>7990002</t>
  </si>
  <si>
    <t>Úložná skříň, 780x400x1265mm, korpus-sv.javor, dvířka-různé barvy+dětské motivy, PI 03, dod.+mont.</t>
  </si>
  <si>
    <t>7990003</t>
  </si>
  <si>
    <t>Úložná skříň, 800x400x1900mm, korpus-sv.javor, dvířka-sv.javor, PI 04,32,  dod.+mont.</t>
  </si>
  <si>
    <t>7990004</t>
  </si>
  <si>
    <t>Přihrádka na ručník a kelímek 315x100x450mm, pro 3 děti, PI 06, dod.+mont.</t>
  </si>
  <si>
    <t>7990005</t>
  </si>
  <si>
    <t>Skříňka šatní otevřená s poličkou a lavičkou s přihrádkou 760x500x1300mm, pro 3 děti, korpus-sv.javor, přední panel-různé barvy s děts.motivy, PI 09, dod.+mont.</t>
  </si>
  <si>
    <t>7990006</t>
  </si>
  <si>
    <t>Stolek výškově stavitelný  80x1200mm,nohy-sv.javor, deska-různé barvy, PI 10, dod.+mont.</t>
  </si>
  <si>
    <t>7990007</t>
  </si>
  <si>
    <t>Židlička dětská pevná (4 velikosti)  - v.sedu 260-380mm, sv.javor, PI 11, dod.+mont.</t>
  </si>
  <si>
    <t>7990008</t>
  </si>
  <si>
    <t>Pracovní stůl s kontejnerem (3zásuvky, kolečka) 1300x650x740mm barevný s dětskými motivy, PI 12, dod.+mont.</t>
  </si>
  <si>
    <t>7990009</t>
  </si>
  <si>
    <t>Kancel.židle kolečková s hupací mechanikou a područkami, barevná, PI 13, dod.+mont.</t>
  </si>
  <si>
    <t>7990010</t>
  </si>
  <si>
    <t>Dětská kuchyňka 800x390x1350mm, PI 14, dod.+mont.</t>
  </si>
  <si>
    <t>7990011</t>
  </si>
  <si>
    <t>Dětský ponk 600x403x730mm, PI 15, dod.+mont.</t>
  </si>
  <si>
    <t>7990012</t>
  </si>
  <si>
    <t>Stojan na potřeby pro malování,950x400x750mm, sv.javor, barevné doplňky, PI 16, dod.+mont.</t>
  </si>
  <si>
    <t>7990014</t>
  </si>
  <si>
    <t>Sušák na výkresy 670x400x1070mm, PI 17, dod.+mont.</t>
  </si>
  <si>
    <t>7990015</t>
  </si>
  <si>
    <t>Dekorace skleněného zábradlí PVC samolepkami, PI 18, dod.+mont.</t>
  </si>
  <si>
    <t>7990016</t>
  </si>
  <si>
    <t>Strom - kmen-lamino sv.javor, listy - sdk deska podvěšená po podhledem, PI 19, dod.+mont.vč.povrch.úprav</t>
  </si>
  <si>
    <t>7990017</t>
  </si>
  <si>
    <t>Nástěnka 1500x1000mm - korek v lamin.rámečku (sv.javor), PI 20, dod.+mont.vč.povrch.úprav</t>
  </si>
  <si>
    <t>7990018</t>
  </si>
  <si>
    <t>Klavír s otáč.židličkou, PI 21, dod.+mont.</t>
  </si>
  <si>
    <t>7990019</t>
  </si>
  <si>
    <t>Žebřiny, PI 22,23, dod.+mont.</t>
  </si>
  <si>
    <t>7990020</t>
  </si>
  <si>
    <t>Magnetická tabule 1200x900 s dětským motivem nad mag.plochou 1200x380mm, PI 24, dod.+mont.</t>
  </si>
  <si>
    <t>7990021</t>
  </si>
  <si>
    <t>Gymnastická lavička na cvičení dl.2m, PI 25, dod.+mont.</t>
  </si>
  <si>
    <t>7990022</t>
  </si>
  <si>
    <t>Tělocvičná molitanová stavebnice se žíněnkou, PI 26, dod.+mont.</t>
  </si>
  <si>
    <t>7990023a</t>
  </si>
  <si>
    <t>Policový regál - kovový regálový systém 1000x400x2000mm, PI 27, dod.+mont.</t>
  </si>
  <si>
    <t>7990023b</t>
  </si>
  <si>
    <t>Policový regál - kovový regálový systém 1200x400x2000mm, PI 27, dod.+mont.</t>
  </si>
  <si>
    <t>7990023c</t>
  </si>
  <si>
    <t>Policový regál - kovový regálový systém 1300x400x2000mm, PI 27, dod.+mont.</t>
  </si>
  <si>
    <t>7990024</t>
  </si>
  <si>
    <t>Psací stůl 1200x600x750mm s kontejnerem (3zásuvky, kolečka) 400x590x400mm, PI 28, dod.+mont.</t>
  </si>
  <si>
    <t>7990025</t>
  </si>
  <si>
    <t>Kancel.židle kolečková s hupací mechanikou a područkami, černá, PI 29, dod.+mont.</t>
  </si>
  <si>
    <t>7990026</t>
  </si>
  <si>
    <t>Kancel.židle pevná s područkami, černá, PI 30, dod.+mont.</t>
  </si>
  <si>
    <t>7990027</t>
  </si>
  <si>
    <t>Šatní skříň, 880x600x1900mm, korpus-sv.javor, dvířka-sv.javor, PI 31,  dod.+mont.</t>
  </si>
  <si>
    <t>7990028</t>
  </si>
  <si>
    <t>Skříňka 1150x450x1900mm, 880x600x1900mm s vest.trezorem 460x395x610mm, korpus-sv.javor, dvířka-sv.javor, PI 33,  dod.+mont.</t>
  </si>
  <si>
    <t>7990029</t>
  </si>
  <si>
    <t>Věšáková stěna 375x375mm, lamino-sv.javor, PI 34,  dod.+mont.</t>
  </si>
  <si>
    <t>7990030</t>
  </si>
  <si>
    <t>Police 800x280mm, PI 35,  dod.+mont.</t>
  </si>
  <si>
    <t>7990031</t>
  </si>
  <si>
    <t>Šatní dvojskříňka kovová 600x500x1800mm, PI 38,  dod.+mont.</t>
  </si>
  <si>
    <t>7990032</t>
  </si>
  <si>
    <t>Jídelní stůl 1400x800x750mm, PI 39,  dod.+mont.</t>
  </si>
  <si>
    <t>7990033</t>
  </si>
  <si>
    <t>Skříňka na has.přístroj 250x250x750mm, PI 40,  dod.+mont.</t>
  </si>
  <si>
    <t>7990034a</t>
  </si>
  <si>
    <t>Dvířka na hydrant 700x700mm, skryté panty, PI 41,  dod.+mont.</t>
  </si>
  <si>
    <t>7990034b</t>
  </si>
  <si>
    <t>Dvířka na hydrant 975x700mm, skryté panty, PI 42,  dod.+mont.</t>
  </si>
  <si>
    <t>7990035</t>
  </si>
  <si>
    <t>Automat.pračka (8kg prádla, přední plnění) se sušičkou (10kg prádla), A+++, vč.mezikusu, PI 43,  dod.+mont.</t>
  </si>
  <si>
    <t>sestava</t>
  </si>
  <si>
    <t>7990036</t>
  </si>
  <si>
    <t>Mandl 950x400x1050mm s napařováním, regul.teploty, PI 45,  dod.+mont.</t>
  </si>
  <si>
    <t>7990037</t>
  </si>
  <si>
    <t>Chladnička 600x600x850mm, PI 46,  dod.+mont.</t>
  </si>
  <si>
    <t>7990038</t>
  </si>
  <si>
    <t>Interaktivní tabule 1600x1300mm, PI 47,  dod.+mont.</t>
  </si>
  <si>
    <t>7990039</t>
  </si>
  <si>
    <t>Dekorace na stěnu s dětskými motivy - lakovaná MDF - do 1m2, PI 49-53,  dod.+mont.</t>
  </si>
  <si>
    <t>7990040</t>
  </si>
  <si>
    <t>Dekorace na stěnu s dětskými motivy - lakovaná MDF - nad 1m2, PI 49-53,  dod.+mont.</t>
  </si>
  <si>
    <t>7990041</t>
  </si>
  <si>
    <t>Přebalovací pult horizont. s bezp.pásy, s integrovaným zásobníkem na přebal.podložky, OST16,  dod.+mont.</t>
  </si>
  <si>
    <t>7990042</t>
  </si>
  <si>
    <t>Nočník plastový barevný, OST17</t>
  </si>
  <si>
    <t>210010004RU2</t>
  </si>
  <si>
    <t>Montáž trubky ohebné, z PVC, uložené pod omítku, vnější průměr 32 mm, mech. pevnost 320 N/5 cm, včetně dodávky materiálu</t>
  </si>
  <si>
    <t>210010105R00</t>
  </si>
  <si>
    <t>Montáž lišty elektroinstalační, z PVC, šířky do 40 mm, uložená pevně šroubováním</t>
  </si>
  <si>
    <t>210010301RT1</t>
  </si>
  <si>
    <t>Montáž krabice plastové přístrojové, kruhové, o průměru 73 mm, hloubky 30 mm,  , do zdiva, bez zapojení, včetně dodávky</t>
  </si>
  <si>
    <t>210010321RT1</t>
  </si>
  <si>
    <t>Montáž krabice plastové univerzální, kruhové, o průměru 73 mm, hloubky 42 mm, s víčkem a svorkovnicí, do zdiva, se zapojením, včetně dodávky</t>
  </si>
  <si>
    <t>210100002R00</t>
  </si>
  <si>
    <t>Ukončení vodičů  v rozvaděči včetně zapojení a vodičové koncovky,  , průřez do 6 mm2</t>
  </si>
  <si>
    <t>210100003R00</t>
  </si>
  <si>
    <t>Ukončení vodičů  v rozvaděči včetně zapojení a vodičové koncovky,  , průřez do 16 mm2</t>
  </si>
  <si>
    <t>210100004R00</t>
  </si>
  <si>
    <t>Ukončení vodičů  v rozvaděči včetně zapojení a vodičové koncovky,  , průřez do 25 mm2</t>
  </si>
  <si>
    <t>210100204R00</t>
  </si>
  <si>
    <t>Ukončení šňůry v gumové hadici, do průřezu 3x4 mm2</t>
  </si>
  <si>
    <t>210100219R00</t>
  </si>
  <si>
    <t>Ukončení šňůry v gumové hadici, do průřezu 5x6 mm2</t>
  </si>
  <si>
    <t>210100252R00</t>
  </si>
  <si>
    <t>Ukončení kabelů smršťovací záklopkou nebo páskou, celoplastových, do průřezu 4x25 mm2</t>
  </si>
  <si>
    <t>210100258R00</t>
  </si>
  <si>
    <t>Ukončení kabelů smršťovací záklopkou nebo páskou, celoplastových, do průřezu 5x4 mm2</t>
  </si>
  <si>
    <t>210110041RT6</t>
  </si>
  <si>
    <t>Montáž spínače zapuštěného a polozapuštěného včetně zapojení, dodávky spínače, krytu a rámečku, jednopólového,  , řazení 1</t>
  </si>
  <si>
    <t>210110043RT6</t>
  </si>
  <si>
    <t>Montáž spínače zapuštěného a polozapuštěného včetně zapojení, dodávky spínače, krytu a rámečku, sériového,  , řazení 5</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</si>
  <si>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</si>
  <si>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</si>
  <si>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</si>
  <si>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</si>
  <si>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210110047RT5</t>
  </si>
  <si>
    <t>Montáž spínače zapuštěného a polozapuštěného včetně zapojení a dodávky spínače, jednopólového se signalizační s doutnavkou,  , řazení 1S</t>
  </si>
  <si>
    <t>210110048RT6</t>
  </si>
  <si>
    <t>Montáž spínače zapuštěného a polozapuštěného včetně zapojení, dodávky spínače, krytu a rámečku, jednopólového se signalizační s doutnavkou,  , řazení 1 SO</t>
  </si>
  <si>
    <t>210110082RT1</t>
  </si>
  <si>
    <t xml:space="preserve">Montáž spínače sporákového zapuštěného včetně doutnavky,  ,  ,  </t>
  </si>
  <si>
    <t>210111011RT6</t>
  </si>
  <si>
    <t xml:space="preserve">Montáž zásuvky domovní zapuštěné včetně zapojení včetně dodávky zásuvky kompletní jednonásobné s ochr.kolíkem 16A/250VAC a rámečkem,  , provedení 2P+PE,  </t>
  </si>
  <si>
    <t>210220021RT1</t>
  </si>
  <si>
    <t>Montáž uzemňovacího vedení v zemi, včetně svorek, propojení a izolace spojů, z profilů ocelových pozinkovaných  (FeZn),  , včetně dodávky pásku 30 x 4 mm, bez nátěru</t>
  </si>
  <si>
    <t>210220022RT1</t>
  </si>
  <si>
    <t>Montáž uzemňovacího vedení v zemi, včetně svorek, propojení a izolace spojů, z drátů ocelových pozinkovaných  (FeZn),  , včetně dodávky drátu průměru 10 mm</t>
  </si>
  <si>
    <t>210220101RU2</t>
  </si>
  <si>
    <t>Montáž svodového vodiče  , a podpěr, včetně dodávky drátu AlMgSi T/4  prům.8 mm</t>
  </si>
  <si>
    <t>210220301RT2</t>
  </si>
  <si>
    <t>Montáž svorky hromosvodové včetně dodávky svorky spojovací (SS)</t>
  </si>
  <si>
    <t>210220301RT3</t>
  </si>
  <si>
    <t>Montáž svorky hromosvodové včetně dodávky svorky zkušební (SZ)</t>
  </si>
  <si>
    <t>210220302RT1</t>
  </si>
  <si>
    <t>Montáž svorky hromosvodové včetně dodávky svorky SR 2b Fe pro pásek 30x4 mm</t>
  </si>
  <si>
    <t>210220302RT2</t>
  </si>
  <si>
    <t>Montáž svorky hromosvodové včetně dodávky svorky zemnicí páska-drát (SR 3a Fe)</t>
  </si>
  <si>
    <t>210220302RT3</t>
  </si>
  <si>
    <t>Montáž svorky hromosvodové včetně dodávky svorky křížové SK pro vodič 6-10 mm</t>
  </si>
  <si>
    <t>210220401RT1</t>
  </si>
  <si>
    <t>Označení svodu štítky plastovým, nebo smaltovaným, včetně dodávky štítku</t>
  </si>
  <si>
    <t>210800546RT1</t>
  </si>
  <si>
    <t>Montáž vodiče H07V-U (CY), 4 mm2, uloženého pevně, včetně dodávky vodiče</t>
  </si>
  <si>
    <t>210800547RT1</t>
  </si>
  <si>
    <t>Montáž vodiče H07V-U (CY), 6 mm2, uloženého pevně, včetně dodávky vodiče</t>
  </si>
  <si>
    <t>210800548RT1</t>
  </si>
  <si>
    <t>Montáž vodiče H07V-U (CY), 10 mm2, uloženého pevně, včetně dodávky vodiče</t>
  </si>
  <si>
    <t>210800649RT1</t>
  </si>
  <si>
    <t>Montáž vodiče H07V-K (CYA), 25 mm2, uloženého pevně, včetně dodávky vodiče</t>
  </si>
  <si>
    <t>210802307RT1</t>
  </si>
  <si>
    <t>Montáž šňůry CYSY, 3 x 1 mm2, volně uložené, včetně dodávky šňůry</t>
  </si>
  <si>
    <t>210802316RT1</t>
  </si>
  <si>
    <t>Montáž šňůry CYSY, 5 x 0,75 mm2, volně uložené, včetně dodávky šňůry</t>
  </si>
  <si>
    <t>210800105RT1</t>
  </si>
  <si>
    <t>Montáž kabelu CYKY 750 V, 3 x 1,5 mm2, uloženého pod omítkou, včetně dodávky kabelu</t>
  </si>
  <si>
    <t>210800106RT1</t>
  </si>
  <si>
    <t>Montáž kabelu CYKY 750 V, 3 x 2,5 mm2, uloženého pod omítkou, včetně dodávky kabelu</t>
  </si>
  <si>
    <t>210800107RT1</t>
  </si>
  <si>
    <t>Montáž kabelu CYKY 750 V, 3 x 4 mm2, uloženého pod omítkou, včetně dodávky kabelu</t>
  </si>
  <si>
    <t>210800114RT2</t>
  </si>
  <si>
    <t>Montáž kabelu CYKY 750 V, 4 x 25 mm2, uloženého pod omítkou, včetně dodávky kabelu</t>
  </si>
  <si>
    <t>210800115RT1</t>
  </si>
  <si>
    <t>Montáž kabelu CYKY 750 V, 5 x 1,5 mm2, uloženého pod omítkou, včetně dodávky kabelu</t>
  </si>
  <si>
    <t>210800116RT1</t>
  </si>
  <si>
    <t>Montáž kabelu CYKY 750 V, 5 x 2,5 mm2, uloženého pod omítkou, včetně dodávky kabelu</t>
  </si>
  <si>
    <t>210800117RT1</t>
  </si>
  <si>
    <t>Montáž kabelu CYKY 750 V, 5 x 4 mm2, uloženého pod omítkou, včetně dodávky kabelu</t>
  </si>
  <si>
    <t>210800285RT3</t>
  </si>
  <si>
    <t>Montáž kabelu bezhalogenového CXKH 1 kV, 3 x 1,5 mm2, pevně uloženého, včetně dodávky CXKH-V</t>
  </si>
  <si>
    <t>210860221R00</t>
  </si>
  <si>
    <t>Montáž kabelu ovládacího JYTY s Al laminovanou fólií, 2 x 1 mm, pevně uloženého</t>
  </si>
  <si>
    <t>220111761R00</t>
  </si>
  <si>
    <t>Svorka uzemňovací</t>
  </si>
  <si>
    <t>230191008R00</t>
  </si>
  <si>
    <t>Uložení chráničky ve výkopu PE 63x5,8mm</t>
  </si>
  <si>
    <t>210020302RTa</t>
  </si>
  <si>
    <t>Žlab kabelový drátěný s příslušenstvím, 60/100 mm, dod.+mont. vč.závěsů a spojek</t>
  </si>
  <si>
    <t>210110024RTa</t>
  </si>
  <si>
    <t>Spínač nástěnný střídavý - řaz. 6, IP44, včetně dodávky spínače</t>
  </si>
  <si>
    <t>210110025RTa</t>
  </si>
  <si>
    <t>Spínač nástěnný křížový - řaz. 7, IP44, včetně dodávky spínače</t>
  </si>
  <si>
    <t>210110054RTa</t>
  </si>
  <si>
    <t>Spínač zapuštěný dvojitý,  řazení 1/0+1/0, vč. dodávky strojku, rámečku a krytu</t>
  </si>
  <si>
    <t>210110062RTa</t>
  </si>
  <si>
    <t>Pohybový spínač s relé, IP44, včetně dodávky spínače (nastav.dálk.ovladačem)</t>
  </si>
  <si>
    <t>210110062RTb</t>
  </si>
  <si>
    <t>Infračervený dálk.ovladač pohyb.spínačů, dod.+mont.</t>
  </si>
  <si>
    <t>210111012RTa</t>
  </si>
  <si>
    <t>Zásuvka domovní zapuštěná - 2P+PE, s přepěť.ochranou, včetně dodávky zásuvky</t>
  </si>
  <si>
    <t>210111031RTa</t>
  </si>
  <si>
    <t>Zásuvka domovní na povrch - 2P+PE, IP44, včetně dodávky zásuvky</t>
  </si>
  <si>
    <t>220280221T0a</t>
  </si>
  <si>
    <t>Mtž kabelu sdělovacího  v trubce</t>
  </si>
  <si>
    <t>M210001</t>
  </si>
  <si>
    <t>Svorka pro vyrovnání potenciálu, dod.+mont.</t>
  </si>
  <si>
    <t>M210002</t>
  </si>
  <si>
    <t>Zasklené stop tlačítko kontakty 1/1 TOTAL-STOP, dod.+mont.</t>
  </si>
  <si>
    <t>M210003</t>
  </si>
  <si>
    <t>Prostor.hygrostat 30...90% relat.vlhkosti, beznapěťový přep.kontakt 250V AC, nastavení vně přístroje, dod.+mont.</t>
  </si>
  <si>
    <t>M210004</t>
  </si>
  <si>
    <t>HOP přípojnice CU 32/2mm, dod.+mont.</t>
  </si>
  <si>
    <t>M210005</t>
  </si>
  <si>
    <t>Rozvaděč RS vč.náplně, dod.+mont.</t>
  </si>
  <si>
    <t>M210005a</t>
  </si>
  <si>
    <t>Rozvaděč RE vč.náplně, dod.+mont.</t>
  </si>
  <si>
    <t>M210006</t>
  </si>
  <si>
    <t>Zapojení zařízení ÚT, VZT na el.instalaci</t>
  </si>
  <si>
    <t>M210007</t>
  </si>
  <si>
    <t>Svítidlo LED vestavné 600x600mm - A1, dod.+mont.</t>
  </si>
  <si>
    <t>M210008</t>
  </si>
  <si>
    <t>Svítidlo- lustr s kov.stínítkem, 1xLED - A2, dod.+mont.</t>
  </si>
  <si>
    <t>M210009</t>
  </si>
  <si>
    <t>Svítidlo LED Kruhové přisazené pr.500mm - A3, dod.+mont.</t>
  </si>
  <si>
    <t>M210010</t>
  </si>
  <si>
    <t>Svítidlo - LED pásek 9W/m - 3,3m vč.zdroje - A4, dod.+mont.</t>
  </si>
  <si>
    <t>M210011</t>
  </si>
  <si>
    <t>Svítidlo LED kruhový downlight 1x16W, IP44 - B, dod.+mont.</t>
  </si>
  <si>
    <t>M210012</t>
  </si>
  <si>
    <t>Svítidlo LED kruhový downlight 1x20W, IP44 - C, dod.+mont.</t>
  </si>
  <si>
    <t>M210013</t>
  </si>
  <si>
    <t>Svítidlo LED kruhový downlight 1x29W, IP44 - D, dod.+mont.</t>
  </si>
  <si>
    <t>M210014</t>
  </si>
  <si>
    <t>Svítidlo LED venkovní kruhové přisazené 1x10W, IP44 - E, dod.+mont.</t>
  </si>
  <si>
    <t>M210015</t>
  </si>
  <si>
    <t>Svítidlo nouzové LED s vl.zdrojem (1hod.), vestavné 1x1W, optika pro plošné osvětlení - N1, dod.+mont.</t>
  </si>
  <si>
    <t>M210016</t>
  </si>
  <si>
    <t>Svítidlo nouzové LED s vl.zdrojem (1hod.), vestavné 1x1W, optika osvětlení trasy - N2, dod.+mont.</t>
  </si>
  <si>
    <t>M210017</t>
  </si>
  <si>
    <t>Svítidlo nouzové LED s vl.zdrojem (1hod.), 1x8W - N3, dod.+mont.</t>
  </si>
  <si>
    <t>M210018</t>
  </si>
  <si>
    <t>Svítidlo nouzové LED s vl.zdrojem (1hod.), 1x8W, do venk.prostor - N4, dod.+mont.</t>
  </si>
  <si>
    <t>M210019</t>
  </si>
  <si>
    <t>Izolovaný svod Cu dl.3,5m vč.podpěr, dod.+mont.</t>
  </si>
  <si>
    <t>M210020</t>
  </si>
  <si>
    <t>Tyč jímací 1m vč.bet.podstavce, dod.+mont.</t>
  </si>
  <si>
    <t>M210021</t>
  </si>
  <si>
    <t>Prohlídky, zkoušky a revize el.instalací a hromosvodu</t>
  </si>
  <si>
    <t>34121550R</t>
  </si>
  <si>
    <t>kabel JYTY; sdělovací; pevné uložení vnitřní; Cu jádra holá; počet žil 2; jmen.prům.jádra 1,00 mm; teplota použití do 70 °C; barva pláště šedá</t>
  </si>
  <si>
    <t>341350212Ra</t>
  </si>
  <si>
    <t>Kabel J-Y(st)Y 3x2x0,8, baleno po 100 m délky</t>
  </si>
  <si>
    <t>345709990007R</t>
  </si>
  <si>
    <t>lišta elektroinstalační hranatá; mat. PVC samozhášivé; Š x V 40 x 40,3 mm; délka 3,00 m; bílá; stupeň hořlavosti A-C3; teplot.rozsah -5 až 60 °C</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</si>
  <si>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</si>
  <si>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</si>
  <si>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35441445R</t>
  </si>
  <si>
    <t>podpěra vedení do zdiva; provedení Fe/Zn; délka 250 mm</t>
  </si>
  <si>
    <t>35441540R</t>
  </si>
  <si>
    <t>podpěra vedení na ploché střechy; provedení Fe/Zn</t>
  </si>
  <si>
    <t>RTS 18/ II</t>
  </si>
  <si>
    <t>210010006RU2</t>
  </si>
  <si>
    <t>Montáž trubky ohebné, z PVC, uložené pod omítku, vnější průměr 50 mm, mech. pevnost 320 N/5 cm, včetně dodávky materiálu</t>
  </si>
  <si>
    <t>210010134R00</t>
  </si>
  <si>
    <t>Montáž trubky  ochranné, polyetylenové, DN do 47 mm, pevně uložené</t>
  </si>
  <si>
    <t>210010325RT2</t>
  </si>
  <si>
    <t>Montáž krabice plastové rozvodné, obdélníkové, o rozměru 205 x 255 mm, hloubky 68 mm, s víčkem, do zdiva, se zapojením, včetně dodávky</t>
  </si>
  <si>
    <t>222290001R00</t>
  </si>
  <si>
    <t>Zásuvka 1xRJ45 UTP kat.5e pod omítku</t>
  </si>
  <si>
    <t>222290003R00</t>
  </si>
  <si>
    <t>Dvojzásuvka 2xRJ45 UTP kat.5e pod omítku</t>
  </si>
  <si>
    <t>220280221T0b</t>
  </si>
  <si>
    <t>Mtž sděovacího kabelu v trubce</t>
  </si>
  <si>
    <t>M220001</t>
  </si>
  <si>
    <t>Ukončení a měření kabelu UTP (RJ45)</t>
  </si>
  <si>
    <t>M220002</t>
  </si>
  <si>
    <t>Ukončení kabelu do 12x1</t>
  </si>
  <si>
    <t>M220003</t>
  </si>
  <si>
    <t>Připojení do sítě správce EK vč.zaústění do niky</t>
  </si>
  <si>
    <t>M220004</t>
  </si>
  <si>
    <t>VoIP telefon, dotyk.barevný displej 1.3", dod.+mont.</t>
  </si>
  <si>
    <t>M220005</t>
  </si>
  <si>
    <t>P telefon PoE, grafický displej 142x64, dod.+mont.</t>
  </si>
  <si>
    <t>M220006</t>
  </si>
  <si>
    <t>IP PoE interkom venkovní (antivandal), 4x tlačítko, barev.kamera, audio 10W,, napájení nízkoodběr.el.zámků - dod.+mont.</t>
  </si>
  <si>
    <t>M220007</t>
  </si>
  <si>
    <t>IP telef.ústředna (max 10ks IP zařízení), bez modulu GSM (osazení do racku 1), dod.+mont.</t>
  </si>
  <si>
    <t>M220008</t>
  </si>
  <si>
    <t>Připojení el.zámku</t>
  </si>
  <si>
    <t>M220009</t>
  </si>
  <si>
    <t>Rack 1, 1x skříň rack 600x600 9U, 1x patch cat5, 1x switch PoE 24x 10/100/1000Mbps, komplet pro max.konfiguraci-patchcord a přísl.pro propojení - dod.+mont.</t>
  </si>
  <si>
    <t>M220010</t>
  </si>
  <si>
    <t>WiFi Access Point Ilndoor Access Point IEEE 802.11a/b/gn - dual radio, 1xPoE 10/100/1000 RJ45 port, 1 RJ-45 series console port, přenos.rychlost 300Mb/s, interní všesměr.antény - dod.+mont.</t>
  </si>
  <si>
    <t>M220011</t>
  </si>
  <si>
    <t>Řídící jednotka WiFi sítě vč.programování, pro centrál.správu bezdrát.sítě, 2x10/100/1000 metal.port, 1 RJ-45 series console port, komplex.zabezpečení, licence pro 10 zařízení - dod.+mont.</t>
  </si>
  <si>
    <t>M220012</t>
  </si>
  <si>
    <t>Ústředna EZS, 8 podsystémů/192 zón/254 modulů, temperovaný box 322x397x90mm se zdrojem 40VA, dod.+mont.</t>
  </si>
  <si>
    <t>M220013</t>
  </si>
  <si>
    <t>Baterie gelová 12V/17 (18Ah) pro EZS, dod.+mont.</t>
  </si>
  <si>
    <t>M220014</t>
  </si>
  <si>
    <t>Modul GPRS komunikátor + anténa, dod.+mont.</t>
  </si>
  <si>
    <t>M220015</t>
  </si>
  <si>
    <t>Vstupní LCD klávesnice systému EZS. grafická klávesnice s barev.dotyk 5" displejem, dod.+mont.</t>
  </si>
  <si>
    <t>M220016</t>
  </si>
  <si>
    <t>Vnitřní siréna, dod.+mont.</t>
  </si>
  <si>
    <t>M220017</t>
  </si>
  <si>
    <t>Sběrnicový expandér pro 8 zón vč.boxu, dod.+mont.</t>
  </si>
  <si>
    <t>M220018</t>
  </si>
  <si>
    <t>Duální PIR+MW detektor pohybu, dod.+mont.</t>
  </si>
  <si>
    <t>M220019</t>
  </si>
  <si>
    <t>Magnetický kontakt, dod.+mont.</t>
  </si>
  <si>
    <t>M220020</t>
  </si>
  <si>
    <t>Připojení kontaktu elektromech.zámku, dod.+mont.</t>
  </si>
  <si>
    <t>M220021</t>
  </si>
  <si>
    <t>Programování zařízení sdělovací techniky, uvedení do provozu, zkoušky, zaškolení obsluhy, revize</t>
  </si>
  <si>
    <t>34121048Ra</t>
  </si>
  <si>
    <t>Stíněný vodič 2x0,5 + 4 x 0,22 mm</t>
  </si>
  <si>
    <t>34121048Rb</t>
  </si>
  <si>
    <t>Stíněný vodič  4 x 0,22 mm</t>
  </si>
  <si>
    <t>34121050R</t>
  </si>
  <si>
    <t>kabel SYKFY; sdělovací, stíněný vnitřní; pevné uložení vnitřní; Cu plná holá jádra; počet prvků 5; počet žil v prvku 2; jmen.prům.jádra 0,50 mm; teplota použití -25 až 60 °C; barva pláště šedá</t>
  </si>
  <si>
    <t>34126167R</t>
  </si>
  <si>
    <t>kabel TCEPKPFLE; sdělovací; pevné uložení vnitřní, pevné uložení do země a vně; Cu plná holá jádra; počet prvků 3; počet žil v prvku 4; vnější průměr 15,0 mm; jmen.prům.jádra 0,80 mm; teplota použití -40 až 70 °C; barva pláště černá</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</si>
  <si>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</si>
  <si>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</si>
  <si>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371201301R</t>
  </si>
  <si>
    <t>kabel UTP pro RJ45 (drát) - 1m - metráž</t>
  </si>
  <si>
    <t>371202012R</t>
  </si>
  <si>
    <t>zásuvka datová 1xRJ45, bílá, montáž do instalačních krabic</t>
  </si>
  <si>
    <t>371202013R</t>
  </si>
  <si>
    <t>zásuvka datová 2xRJ45, bílá, montáž do instalačních krabic</t>
  </si>
  <si>
    <t>M240001</t>
  </si>
  <si>
    <t>Větrací jednotka s rekuperací vzduchu s el.ohřevem-podstropní, Vp=660m3/h,pext=200Pa, Vo=660m3/h, pext=200Pa, Ne ohř.=1,8kW, Ne=2x385W vč.kompl.regulace, dod.+mont. - 1.01,2.01</t>
  </si>
  <si>
    <t>M240002</t>
  </si>
  <si>
    <t>Větrací jednotka s rekuperací vzduchu s el.ohřevem-podstropní, Vp=800m3/h,pext=300Pa, Vo=850m3/h, pext=350Pa, Ne ohř.=1,8kW, Ne=2x385W vč.kompl.regulace, dod.+mont. - 5.01</t>
  </si>
  <si>
    <t>M240003</t>
  </si>
  <si>
    <t>Požární klapka 4hranná (90min.) 400x200mm, ručním a teplot.spouštěním, signal.polohy, servopohon, optický hlásič, dod.+mont.</t>
  </si>
  <si>
    <t>M240004</t>
  </si>
  <si>
    <t>Tlumič hluku buňkový 400x200x1000, dod.+mont.</t>
  </si>
  <si>
    <t>M240005</t>
  </si>
  <si>
    <t>Tlumič hluku buňkový 500x200x1500, dod.+mont.</t>
  </si>
  <si>
    <t>M240006</t>
  </si>
  <si>
    <t>Koncový distribuční element - trouba s difuzorky d=315mm, dl.5m, dod.+mont.</t>
  </si>
  <si>
    <t>M240007</t>
  </si>
  <si>
    <t>Stěnová mřížka uzavřená 500x400, dod.+mont.</t>
  </si>
  <si>
    <t>M240008a</t>
  </si>
  <si>
    <t>Talířový ventil kovový d=100, komfortní, vč.přísl., dod.+mont.</t>
  </si>
  <si>
    <t>M240008b</t>
  </si>
  <si>
    <t>Talířový ventil kovový d=125, komfortní, vč.přísl., dod.+mont.</t>
  </si>
  <si>
    <t>M240009a</t>
  </si>
  <si>
    <t>Protidešť.žaluzie 400x315, komfortní, vč.sítě proti hmyzu, barva dle fasády, dod.+mont.</t>
  </si>
  <si>
    <t>M240009b</t>
  </si>
  <si>
    <t>Protidešť.žaluzie 140x140, komfortní, barva dle fasády, dod.+mont.</t>
  </si>
  <si>
    <t>M240010a</t>
  </si>
  <si>
    <t>Výfuková hlavice d=315mm, komfortní provedení, dod.+mont.</t>
  </si>
  <si>
    <t>M240010b</t>
  </si>
  <si>
    <t>Výfuková hlavice d=200mm, komfortní provedení, dod.+mont.</t>
  </si>
  <si>
    <t>M240010c</t>
  </si>
  <si>
    <t>Výfuková hlavice d=250mm, komfortní provedení, dod.+mont.</t>
  </si>
  <si>
    <t>M240010d</t>
  </si>
  <si>
    <t>Výfuková hlavice d=160mm, komfortní provedení, dod.+mont.</t>
  </si>
  <si>
    <t>M240011a</t>
  </si>
  <si>
    <t>Potrubní ventilátor d=160mm, V=250m3/h, pext=170Pa, Ne=59W, se zpět.klapkou, tiché provedení, dod.+mont.</t>
  </si>
  <si>
    <t>M240011b</t>
  </si>
  <si>
    <t>Potrubní ventilátor d=125mm, V=130m3/h, pext=90Pa, Ne=26W, s nastav.doběhem a zpět.klapkou, dod.+mont.</t>
  </si>
  <si>
    <t>M240011c</t>
  </si>
  <si>
    <t>Potrubní ventilátor d=160mm, V=280m3/h, pext=160Pa, Ne=53W, s nastav.doběhem a zpět.klapkou, dod.+mont.</t>
  </si>
  <si>
    <t>M240012</t>
  </si>
  <si>
    <t>Výústka 4hranná s regulací, V=135m3/hod, komfortní provedení, dod.+mont.</t>
  </si>
  <si>
    <t>M240013</t>
  </si>
  <si>
    <t>Kuchyňská digestoř nerez 1200x100x500, s hrdlem 250x200, dod.+mont.</t>
  </si>
  <si>
    <t>M240014</t>
  </si>
  <si>
    <t>Axiální ventilátor d=125mm, V=100m3/h,  Ne=20W, s nastav.doběhem a zpět.klapkou, dod.+mont.</t>
  </si>
  <si>
    <t>M240015</t>
  </si>
  <si>
    <t>Axiální ventilátor d=150mm, V=200m3/h,  Ne=29W, s nastav.doběhem a zpět.klapkou, dod.+mont.</t>
  </si>
  <si>
    <t>M240016a</t>
  </si>
  <si>
    <t>Akustická ohebná hadice 100mm s parozábranou, dod.+mont.</t>
  </si>
  <si>
    <t>M240016b</t>
  </si>
  <si>
    <t>Akustická ohebná hadice 125mm s parozábranou, dod.+mont.</t>
  </si>
  <si>
    <t>M240016c</t>
  </si>
  <si>
    <t>Akustická ohebná hadice 160mm s parozábranou, dod.+mont.</t>
  </si>
  <si>
    <t>M240016d</t>
  </si>
  <si>
    <t>Akustická ohebná hadice 250mm s parozábranou, dod.+mont.</t>
  </si>
  <si>
    <t>M240017</t>
  </si>
  <si>
    <t>Čtyřhranné VZT potrubí pozink.plechu, vč.závěsů, spoj., těsnícího a mont. materiálu, dod.+mont.</t>
  </si>
  <si>
    <t>M240018a</t>
  </si>
  <si>
    <t>Kruhové VZT potrubí d=100mm z pozink.plechu, vč.závěsů, spoj., těsnícího a mont. materiálu, dod.+mont.</t>
  </si>
  <si>
    <t>M240018b</t>
  </si>
  <si>
    <t>Kruhové VZT potrubí d=125mm z pozink.plechu, vč.závěsů, spoj., těsnícího a mont. materiálu, dod.+mont.</t>
  </si>
  <si>
    <t>M240018c</t>
  </si>
  <si>
    <t>Kruhové VZT potrubí d=140mm z pozink.plechu, vč.závěsů, spoj., těsnícího a mont. materiálu, dod.+mont.</t>
  </si>
  <si>
    <t>M240018d</t>
  </si>
  <si>
    <t>Kruhové VZT potrubí d=160mm z pozink.plechu, vč.závěsů, spoj., těsnícího a mont. materiálu, dod.+mont.</t>
  </si>
  <si>
    <t>M240018e</t>
  </si>
  <si>
    <t>Kruhové VZT potrubí d=200mm z pozink.plechu, vč.závěsů, spoj., těsnícího a mont. materiálu, dod.+mont.</t>
  </si>
  <si>
    <t>M240018f</t>
  </si>
  <si>
    <t>Kruhové VZT potrubí d=225mm z pozink.plechu, vč.závěsů, spoj., těsnícího a mont. materiálu, dod.+mont.</t>
  </si>
  <si>
    <t>M240018g</t>
  </si>
  <si>
    <t>Kruhové VZT potrubí d=250mm z pozink.plechu, vč.závěsů, spoj., těsnícího a mont. materiálu, dod.+mont.</t>
  </si>
  <si>
    <t>M240018h</t>
  </si>
  <si>
    <t>Kruhové VZT potrubí d=315mm z pozink.plechu, vč.závěsů, spoj., těsnícího a mont. materiálu, dod.+mont.</t>
  </si>
  <si>
    <t>M240019a</t>
  </si>
  <si>
    <t>Izolace potrubí tepelná - miner.vlna tl.30mm s Al fólií, kotvení lepené na trny, dod.+mont.</t>
  </si>
  <si>
    <t>M240019b</t>
  </si>
  <si>
    <t>Izolace potrubí tepelná a hluková - miner.vlna tl.60mm s Al fólií, kotvení lepené na trny, dod.+mont.</t>
  </si>
  <si>
    <t>M240019c</t>
  </si>
  <si>
    <t>Izolace potrubí požární -miner.vlna tl.60mm s Al fólií, kotvení navař.na trny s kloboučky (44ks/bm), spoje přelepeny Al páskou, dod.+mont.</t>
  </si>
  <si>
    <t>M240020</t>
  </si>
  <si>
    <t>Zprovoznění systému VZT - zkoušky, zaregulování, měření hluku, zaškolení obsluhy</t>
  </si>
  <si>
    <t>M330001</t>
  </si>
  <si>
    <t>Jídelní výtah - klec 800x800mm, pohonná jednotka, 2x dveře 800x120mm, vodící konstrukce, ovládací systém</t>
  </si>
  <si>
    <t>00511 R</t>
  </si>
  <si>
    <t xml:space="preserve">Geodetické práce </t>
  </si>
  <si>
    <t>Soubor</t>
  </si>
  <si>
    <t>VRN</t>
  </si>
  <si>
    <t>POL99_2</t>
  </si>
  <si>
    <t>005121 R</t>
  </si>
  <si>
    <t>Zařízení staveniště</t>
  </si>
  <si>
    <t>005123 R</t>
  </si>
  <si>
    <t>Územní vlivy</t>
  </si>
  <si>
    <t>POL99_1</t>
  </si>
  <si>
    <t>004111020Ra</t>
  </si>
  <si>
    <t>Vypracování projektové dokumentace - prováděcí, dílenská, dokumentace skutečného provedení</t>
  </si>
  <si>
    <t>SUM</t>
  </si>
  <si>
    <t>END</t>
  </si>
  <si>
    <t>7910001</t>
  </si>
  <si>
    <t>Chladící skříň monoklimatická 600x600x1850mm bílá, regul.teploty -2 až +8st., digit.ovládání, nucená cirkulace vzduchu - dod.+mont.</t>
  </si>
  <si>
    <t>7910002</t>
  </si>
  <si>
    <t>Pracovní stůl skříňový s dřezem a zásuvkovým blokem2150x700x900mm, nerez, otevírací dveře, police uvnitř stolu, zásuvk.blok, vevařený lisovaný dřez, dod.+mont.</t>
  </si>
  <si>
    <t>7910002a</t>
  </si>
  <si>
    <t>Pracovní stůl skříňový s dřezem a zásuvkovým blokem2300x700x900mm, nerez, otevírací dveře, police uvnitř stolu, zásuvk.blok, vevařený lisovaný dřez, dod.+mont.</t>
  </si>
  <si>
    <t>7910003</t>
  </si>
  <si>
    <t>Baterie stojánková páková, otočné ramínko, celonerez.provedení, dod.+mont.</t>
  </si>
  <si>
    <t>7910004</t>
  </si>
  <si>
    <t>Mycí stůl jednodílný s policí 700x700x900mm, nerez, prac.deska s lemem v.50mm, vevařený lisovaný dřez, dod.+mont.</t>
  </si>
  <si>
    <t>7910005</t>
  </si>
  <si>
    <t>Sprcha tlaková stojánková s baterií a ramínkem, nerez.tlak.hadice, vyrovnávací pružina,, tlak.sprcha s pákovým ovladačem, celonerez.provedení., dod.+mont.</t>
  </si>
  <si>
    <t>7910006</t>
  </si>
  <si>
    <t>Konvektomat s podestavbou, mont. stávajícího demontovaného</t>
  </si>
  <si>
    <t>7910007</t>
  </si>
  <si>
    <t>Digestoř, mont. stávající demontované</t>
  </si>
  <si>
    <t>7910008</t>
  </si>
  <si>
    <t>Vodní lázeň pojízdná ohřívaná 2xGN 1/1 850x650x850mm, nerez, regul.teploty 30 až 90st., topné těleso pod vanou (1,4kW, 23,V), dod.+mont.</t>
  </si>
  <si>
    <t>7910009</t>
  </si>
  <si>
    <t>Pracovní stůl s policí, mont. stávajícího demontovaného</t>
  </si>
  <si>
    <t>7910010</t>
  </si>
  <si>
    <t>Transportní vlozík na termoporty 600x800x850mm, nerez, dvě police, dvě brzděná kolečka, dod.+mont.</t>
  </si>
  <si>
    <t>7910011</t>
  </si>
  <si>
    <t>Pracovní stůl s trnoží a dřezem 1600x700x900mm, nerez, prac.deska s lemem v.40mm, vevař.lisovaný dřez, dod.+mont.</t>
  </si>
  <si>
    <t>7910011a</t>
  </si>
  <si>
    <t>Pracovní stůl s trnoží a dřezem 2000x700x900mm, nerez, prac.deska s lemem v.40mm, vevař.lisovaný dřez, dod.+mont.</t>
  </si>
  <si>
    <t>7910012</t>
  </si>
  <si>
    <t>Myčka na nádobí a sklo 600x600x850mm, nerez, elektron.ovládání, samočist.program, termostop, dávkovač mycího prostředku, 5,55kW 400V, dod.+mont.</t>
  </si>
  <si>
    <t>7910014</t>
  </si>
  <si>
    <t>Změkčovač vody, dod.+mont.</t>
  </si>
  <si>
    <t>7910015</t>
  </si>
  <si>
    <t>Vozík na špinavé nádobí 500x700x1050mm, nerez, 2 police, 2 brzděná kolečka, dod.+mont.</t>
  </si>
  <si>
    <t>139601102R00</t>
  </si>
  <si>
    <t>Ruční výkop jam, rýh a šachet v hornině 3</t>
  </si>
  <si>
    <t>s přehozením na vzdálenost do 5 m nebo s naložením na ruční dopravní prostředek</t>
  </si>
  <si>
    <t>275313621R00</t>
  </si>
  <si>
    <t>Beton základových patek prostý třídy C 20/25</t>
  </si>
  <si>
    <t>275353102R00</t>
  </si>
  <si>
    <t>Bednění kotevních otvorů a prostupů v základových patkách o průřezu do 0,01 m2, hloubky přes 0,25 do 0,5 m</t>
  </si>
  <si>
    <t>564851111R00</t>
  </si>
  <si>
    <t>Podklad ze štěrkodrti s rozprostřením a zhutněním frakce 0-63 mm, tloušťka po zhutnění 150 mm</t>
  </si>
  <si>
    <t>822-1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</si>
  <si>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</si>
  <si>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</si>
  <si>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</si>
  <si>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</si>
  <si>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</si>
  <si>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597091111RS1</t>
  </si>
  <si>
    <t>Odvodňovací liniový systém - žlaby z polymerbetonu, bez ochranné hrany, š.100 mm žlab osazený do betonového lože, délky 1000 mm, šířky 130 mm, zatížení A 15, B 125, stavební výšky 130-130 mm</t>
  </si>
  <si>
    <t>597091124R00</t>
  </si>
  <si>
    <t>Odvodňovací liniový systém - žlaby z polymerbetonu, bez ochranné hrany, š.100 mm vpust osazená do betonového lože, délky 500 mm, šířky 130 mm, zatížení A 15, B 125, stavební výšky 565 mm</t>
  </si>
  <si>
    <t>597091131R00</t>
  </si>
  <si>
    <t>Odvodňovací liniový systém - žlaby z polymerbetonu, bez ochranné hrany, š.100 mm plné čelo na začátek a konec žlabu, -, -,  , -</t>
  </si>
  <si>
    <t>597091141RS1</t>
  </si>
  <si>
    <t>Odvodňovací liniový systém - žlaby z polymerbetonu, bez ochranné hrany, š.100 mm krycí rošt můstkový pozink. ocel, délky 1000 mm, šířky 130 mm, zatížení A 15, -</t>
  </si>
  <si>
    <t>597091151RS1</t>
  </si>
  <si>
    <t>Odvodňovací liniový systém - žlaby z polymerbetonu, bez ochranné hrany, š.100 mm krycí rošt můstkový pozink. ocel, délky 500 mm, šířky 130 mm, zatížení A 15, -</t>
  </si>
  <si>
    <t>914001111R00</t>
  </si>
  <si>
    <t xml:space="preserve">Osazení a montáž svislých dopravních značek sloupek, do betonového základu,  </t>
  </si>
  <si>
    <t>914001125R00</t>
  </si>
  <si>
    <t xml:space="preserve">Osazení a montáž svislých dopravních značek značka, na sloupek,sloup, konzolu nebo objekt,  </t>
  </si>
  <si>
    <t>915711111R00</t>
  </si>
  <si>
    <t>Vodorovné značení krytů stříkané barvou, dělicích čar šířky 120 mm</t>
  </si>
  <si>
    <t>915791111R00</t>
  </si>
  <si>
    <t>Předznačení pro vodorovné značení pro dělící čáry, vodící proužky</t>
  </si>
  <si>
    <t>stříkané barvou nebo prováděné z nátěrových hmot</t>
  </si>
  <si>
    <t>916561111RT2</t>
  </si>
  <si>
    <t>Osazení záhonového obrubníku betonového včetně dodávky obrubníků rozměrů 500/50/200 mm, do lože z betonu prostého C 12/15, s boční opěrou z betonu prostého</t>
  </si>
  <si>
    <t>se zřízením lože z betonu prostého C 12/15 tl. 80-100 mm</t>
  </si>
  <si>
    <t>460030072RT1</t>
  </si>
  <si>
    <t>Bourání živičných povrchů tl. vrstvy 5 - 10 cm, v ploše do 5 m2</t>
  </si>
  <si>
    <t>40445050.AR</t>
  </si>
  <si>
    <t>značka dopravní silniční svislá; informativní provozní IP11-IP13; tvar obdélník svislý; 500x700 mm; štít z pozink.plechu s dvoj.ohybem,retroref.folie I.tř.; záruka 7 let</t>
  </si>
  <si>
    <t>40445151.AR</t>
  </si>
  <si>
    <t>značka dopravní silniční svislá; dodatková tabule E6; tvar čtverec; 500 mm; štít z pozink.plechu s dvoj.ohybem,retroref.folie I.tř.; záruka 7 let</t>
  </si>
  <si>
    <t>404459510R</t>
  </si>
  <si>
    <t>příslušenství k dopr.značení sloupek Fe 70 pozinkovaný, délka 4000 mm</t>
  </si>
  <si>
    <t>59245025R</t>
  </si>
  <si>
    <t>dlažba betonová zámková, dvouvrstvá; kost; písková; l = 200 mm; š = 165 mm; tl. 60,0 mm</t>
  </si>
  <si>
    <t>998223011R00</t>
  </si>
  <si>
    <t>Přesun hmot pozemních komunikací, kryt dlážděný jakékoliv délky objektu</t>
  </si>
  <si>
    <t>vodorovně do 200 m</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</si>
  <si>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</si>
  <si>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</si>
  <si>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</si>
  <si>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</si>
  <si>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</si>
  <si>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</si>
  <si>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112101102R00</t>
  </si>
  <si>
    <t>Kácení stromů listnatých o průměru kmene přes 300 do 500 mm</t>
  </si>
  <si>
    <t>112101103R00</t>
  </si>
  <si>
    <t>Kácení stromů listnatých o průměru kmene přes 500 do 700 mm</t>
  </si>
  <si>
    <t>112111111R00</t>
  </si>
  <si>
    <t>Spálení větví stromů spálení větví všech druhů stromů o průměru kmene přes 100 mm na hromadách</t>
  </si>
  <si>
    <t>823-2</t>
  </si>
  <si>
    <t>o průměru kmene přes 10 cm na hromadách,</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</si>
  <si>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</si>
  <si>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</si>
  <si>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</si>
  <si>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112201102R00</t>
  </si>
  <si>
    <t>Odstranění pařezů pod úrovní terénu vykopáním o průměru přes 300 do 500 mm</t>
  </si>
  <si>
    <t>112201103R00</t>
  </si>
  <si>
    <t>Odstranění pařezů pod úrovní terénu vykopáním o průměru přes 500 do 700 mm</t>
  </si>
  <si>
    <t>Odkopávky a  prokopávky nezapažené v hornině 3 do 100 m3</t>
  </si>
  <si>
    <t>Odkopávky a  prokopávky nezapažené v hornině 3 příplatek k cenám za lepivost horniny</t>
  </si>
  <si>
    <t>162301401R00</t>
  </si>
  <si>
    <t>Vodorovné přemístění větví, kmenů, nebo pařezů větví stromů listnatých, průměru kmene přes 100 do 300 mm, na vzdálenost do 5 000 m</t>
  </si>
  <si>
    <t xml:space="preserve"> s naložením, složením a dopravou,</t>
  </si>
  <si>
    <t>162301402R00</t>
  </si>
  <si>
    <t>Vodorovné přemístění větví, kmenů, nebo pařezů větví stromů listnatých, průměru kmene přes 300 do 500 mm, na vzdálenost do 5 000 m</t>
  </si>
  <si>
    <t>162301403R00</t>
  </si>
  <si>
    <t>Vodorovné přemístění větví, kmenů, nebo pařezů větví stromů listnatých, průměru kmene přes 500 do 700 mm, na vzdálenost do 5 000 m</t>
  </si>
  <si>
    <t>162301411R00</t>
  </si>
  <si>
    <t>Vodorovné přemístění větví, kmenů, nebo pařezů kmenů stromů listnatých, průměru kmene přes 100 do 300 mm, na vzdálenost do 5 000 m</t>
  </si>
  <si>
    <t>162301412R00</t>
  </si>
  <si>
    <t>Vodorovné přemístění větví, kmenů, nebo pařezů kmenů stromů listnatých, průměru kmene přes 300 do 500 mm, na vzdálenost do 5 000 m</t>
  </si>
  <si>
    <t>162301413R00</t>
  </si>
  <si>
    <t>Vodorovné přemístění větví, kmenů, nebo pařezů kmenů stromů listnatých, průměru kmene přes 500 do 700 mm, na vzdálenost do 5 000 m</t>
  </si>
  <si>
    <t>180402111R00</t>
  </si>
  <si>
    <t>Založení trávníku parkový trávník, výsevem, v rovině nebo na svahu do 1:5</t>
  </si>
  <si>
    <t>823-1</t>
  </si>
  <si>
    <t>na půdě předem připravené s pokosením, naložením, odvozem odpadu do 20 km a se složením,</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</si>
  <si>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</si>
  <si>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</si>
  <si>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</si>
  <si>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182001131R00</t>
  </si>
  <si>
    <t>Plošná úprava terénu při nerovnostech terénu přes 150 do 200 mm, v rovině nebo na svahu do 1:5</t>
  </si>
  <si>
    <t>s urovnáním povrchu, bez doplnění ornice, v hornině 1 až 4,</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</si>
  <si>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</si>
  <si>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</si>
  <si>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</si>
  <si>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</si>
  <si>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</si>
  <si>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</si>
  <si>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183403114R00</t>
  </si>
  <si>
    <t>Obdělávání půdy kultivátorováním, v rovině nebo na svahu 1:5</t>
  </si>
  <si>
    <t>183403152R00</t>
  </si>
  <si>
    <t>Obdělávání půdy vláčením, v rovině nebo na svahu 1:5</t>
  </si>
  <si>
    <t>183403161R00</t>
  </si>
  <si>
    <t>Obdělávání půdy válením, v rovině nebo na svahu 1:5</t>
  </si>
  <si>
    <t>184102111R00</t>
  </si>
  <si>
    <t xml:space="preserve">Výsadba dřevin s balem průměr přes 100 do 200 mm, v rovině nebo na svahu do 1:5,  </t>
  </si>
  <si>
    <t>do předem vyhloubené jamky se zalitím,</t>
  </si>
  <si>
    <t>184102115R00</t>
  </si>
  <si>
    <t xml:space="preserve">Výsadba dřevin s balem průměr přes 500 do 600 mm, v rovině nebo na svahu do 1:5,  </t>
  </si>
  <si>
    <t>184202112R00</t>
  </si>
  <si>
    <t>Ukotvení dřevin průměr do 100 mm, délka do 3 m</t>
  </si>
  <si>
    <t>třemi a více kůly, s ochranou proti poškození v místě vzepření, (příloha č. 8) při  průměru kůlů do 10 cm,</t>
  </si>
  <si>
    <t>184501114R00</t>
  </si>
  <si>
    <t>Zhotovení obalu kmene z juty ve dvou vrstvách, v rovině nebo na svahu do 1:5</t>
  </si>
  <si>
    <t>a spodních částí větví stromu</t>
  </si>
  <si>
    <t>184807111R00</t>
  </si>
  <si>
    <t>Ochrana stromu bedněním zřízení bednění</t>
  </si>
  <si>
    <t>před poškozením stavebním provozem,</t>
  </si>
  <si>
    <t>184807112R00</t>
  </si>
  <si>
    <t>Ochrana stromu bedněním odstranění bednění</t>
  </si>
  <si>
    <t>184921093R00</t>
  </si>
  <si>
    <t>Mulčování tloušťka přes 50 do 100 mm, v rovině nebo na svahu do 1:5</t>
  </si>
  <si>
    <t>vysazených rostlin s případným naložením odpadu na dopravní prostředek, s odvezením do 20 km a se složením,</t>
  </si>
  <si>
    <t>Poplatky za skládku horniny 1- 4</t>
  </si>
  <si>
    <t>564732111R00</t>
  </si>
  <si>
    <t>Podklad nebo kryt z kameniva hrubého s výplň. kam. tloušťka po zhutnění 100 mm</t>
  </si>
  <si>
    <t>kamenivo hrubé drcené vel. 32 - 63 mm s výplňovým kamenivem (vibrovaný štěrk), s rozprostřením, vlhčením a zhutněním</t>
  </si>
  <si>
    <t>567211210R00</t>
  </si>
  <si>
    <t>Podklad z prostého betonu třídy II., tloušťky 100 mm</t>
  </si>
  <si>
    <t>589151006R00</t>
  </si>
  <si>
    <t>Kryt sportovních ploch  z plastových dílců lepené, pryžové desky, tloušťky  50 mm, 500x500x50 mm</t>
  </si>
  <si>
    <t>916561111R00</t>
  </si>
  <si>
    <t>Osazení záhonového obrubníku betonového do lože z betonu prostého C 12/15, s boční opěrou z betonu prostého</t>
  </si>
  <si>
    <t>0180001</t>
  </si>
  <si>
    <t>Tableta pro hnojení rostlin, dodávka + aplikace</t>
  </si>
  <si>
    <t>0180002</t>
  </si>
  <si>
    <t>Herní sestava, dod.+ mont. vč.základu</t>
  </si>
  <si>
    <t>0180003</t>
  </si>
  <si>
    <t>Houpadlo pružinové - slepička, dod.+ mont. vč.základu</t>
  </si>
  <si>
    <t>0180005</t>
  </si>
  <si>
    <t>Domeček, dod.+ mont. vč.základu</t>
  </si>
  <si>
    <t>0180006</t>
  </si>
  <si>
    <t>Posed, dod.+ mont. vč.základu</t>
  </si>
  <si>
    <t>0180007</t>
  </si>
  <si>
    <t>Tabule, dod.+ mont. vč.základu</t>
  </si>
  <si>
    <t>0180008</t>
  </si>
  <si>
    <t>Lavička, dod.+ mont. vč.základu</t>
  </si>
  <si>
    <t>0180009</t>
  </si>
  <si>
    <t>Odpadkový koš, dod.+ mont. vč.základu</t>
  </si>
  <si>
    <t>0180010</t>
  </si>
  <si>
    <t>Kolotoč, dod.+ mont. vč.základu</t>
  </si>
  <si>
    <t>0180011</t>
  </si>
  <si>
    <t>Špalky - sestava 6ks, dod.+ mont. vč.základu</t>
  </si>
  <si>
    <t>0180012</t>
  </si>
  <si>
    <t>Kruhové pískoviště prům.3,5m - dno, obruba, písek, kryt, dod.+ mont.</t>
  </si>
  <si>
    <t>00572400R</t>
  </si>
  <si>
    <t>směs travní parková, pro běžnou zátěž</t>
  </si>
  <si>
    <t>02650114Ra</t>
  </si>
  <si>
    <t>Javor Freemanův- Acer freemanii Autumn Blaze  B16-18</t>
  </si>
  <si>
    <t>02650114Rb</t>
  </si>
  <si>
    <t>Muchovník- Amelanchier arborea Robin Hill  B16-18</t>
  </si>
  <si>
    <t>02650114Rc</t>
  </si>
  <si>
    <t>Okrasná třešeň - Prunus avium Plena  B16-18</t>
  </si>
  <si>
    <t>026503248R</t>
  </si>
  <si>
    <t>dřevina listnatá Habr obecný; Carpinus betulus; v = 81 až 120 cm; kontejner 3-5 l; poloodrostek, krytokořenná sadba</t>
  </si>
  <si>
    <t>05217141R</t>
  </si>
  <si>
    <t>Tyčovina (TC) dřevina: SM; s kůrou</t>
  </si>
  <si>
    <t>10364200R</t>
  </si>
  <si>
    <t>ornice pro pozemkové úpravy</t>
  </si>
  <si>
    <t>10391100R</t>
  </si>
  <si>
    <t>kůra mulčovací; balení volně loženo</t>
  </si>
  <si>
    <t>27252998R</t>
  </si>
  <si>
    <t>obrubník parkový materiál pryž; l = 1000,0 mm; š = 250,0 mm; h = 40,0 mm; barva červená</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</si>
  <si>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</si>
  <si>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</si>
  <si>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</si>
  <si>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133201109R00</t>
  </si>
  <si>
    <t>Hloubení šachet v hornině 3 příplatek za lepivost horniny</t>
  </si>
  <si>
    <t>275353111R00</t>
  </si>
  <si>
    <t>Bednění kotevních otvorů a prostupů v základových patkách o průřezu přes 0,01 do 0,02 m2, hloubky do 0,5 m</t>
  </si>
  <si>
    <t>310218811R00</t>
  </si>
  <si>
    <t>Zazdívka otvorů o ploše přes 0,25 m2 do 1 m2 ve zdivu nadzákladovém, kamenem pro jakoukoliv tloušťku zdi</t>
  </si>
  <si>
    <t>včetně pomocného pracovního lešení</t>
  </si>
  <si>
    <t>338171121R00</t>
  </si>
  <si>
    <t>Osazování sloupků a vzpěr plotových ocelových výšky do 2,60 m, se zalitím jakoukoliv cementovou maltou do vynechaných otvorů</t>
  </si>
  <si>
    <t>trubkových nebo profilovaných</t>
  </si>
  <si>
    <t>338920023R00</t>
  </si>
  <si>
    <t>Osazení betonových palisád šířka do 20 cm, délka do 120 cm</t>
  </si>
  <si>
    <t>627452101R00</t>
  </si>
  <si>
    <t>Spárování maltou cementovou zapuštěné rovné zdí z kamene, cementovou maltou</t>
  </si>
  <si>
    <t>767911120R00</t>
  </si>
  <si>
    <t>Montáž oplocení z pletiva strojového, o výšce do 1,6 m</t>
  </si>
  <si>
    <t>767914120R00</t>
  </si>
  <si>
    <t>Montáž oplocení z pletiva rámového na ocelové sloupky, o výšce přes 1,0 do 1,5 m</t>
  </si>
  <si>
    <t>0380001</t>
  </si>
  <si>
    <t>Branka v oplocení typ 1 -  900x1500mm - 2x sloupek, křídlo, závěsy, kování, dod.+mont.vč.povrch.úpravy</t>
  </si>
  <si>
    <t>0380002</t>
  </si>
  <si>
    <t>Vrata v oplocení typ 1 -  1800x1500mm - 2x sloupek, 2xkřídlo, závěsy, kování, dod.+mont.vč.povrch.úpravy</t>
  </si>
  <si>
    <t>0380003</t>
  </si>
  <si>
    <t>Branka v oplocení typ 2 -  900x1500mm - 2x sloupek, křídlo, závěsy, kování, dod.+mont.vč.povrch.úpravy</t>
  </si>
  <si>
    <t>31316840Ra</t>
  </si>
  <si>
    <t>Ocelová výplň plotu typ 1 - příčle, šikmé hranolky, v.1500mm, vč. držáků a povrch.úpravy</t>
  </si>
  <si>
    <t>31327512R</t>
  </si>
  <si>
    <t>pletivo drátěné 4-hranné bez napínacího drátu; h = 1,50 m; velikost ok 55 mm; d drátu 2,50 mm; povrch. úprava plast na pozink.drátu; barva zelená</t>
  </si>
  <si>
    <t>31478154R</t>
  </si>
  <si>
    <t>drát napínací pr. 2,90 mm; povrch. úprava PVC; balení 100m</t>
  </si>
  <si>
    <t>55342341Ra</t>
  </si>
  <si>
    <t>Sloupek plotový čtvercový 50x50x3 mm dl.2m, vč.povrch.úpravy</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</si>
  <si>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</si>
  <si>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</si>
  <si>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</si>
  <si>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113204111R00</t>
  </si>
  <si>
    <t>Vytrhání obrub záhonových</t>
  </si>
  <si>
    <t>s vybouráním lože, s přemístěním hmot na skládku na vzdálenost do 3 m nebo naložením na dopravní prostředek</t>
  </si>
  <si>
    <t>132201110R00</t>
  </si>
  <si>
    <t>Hloubení rýh šířky do 60 cm do 50 m3, v hornině 3, hloubení strojně</t>
  </si>
  <si>
    <t>132201119R00</t>
  </si>
  <si>
    <t xml:space="preserve">Hloubení rýh šířky do 60 cm příplatek za lepivost, v hornině 3,  </t>
  </si>
  <si>
    <t>962022391R00</t>
  </si>
  <si>
    <t>Bourání zdiva nadzákladového kamenného kamenného na jakoukoliv maltu vápenou nebo vápenocementovou</t>
  </si>
  <si>
    <t>801-3</t>
  </si>
  <si>
    <t>nebo vybourání otvorů průřezové plochy přes 4 m2 ve zdivu nadzákladovém, včetně pomocného lešení o výšce podlahy do 1900 mm a pro zatížení do 1,5 kPa  (150 kg/m2),</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</si>
  <si>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</si>
  <si>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</si>
  <si>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</si>
  <si>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</si>
  <si>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</si>
  <si>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</si>
  <si>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965042241R00</t>
  </si>
  <si>
    <t>Bourání podkladů pod dlažby nebo litých celistvých dlažeb a mazanin  betonových nebo z litého asfaltu, tloušťky přes 100 mm, plochy přes 4 m2</t>
  </si>
  <si>
    <t>968071136R00</t>
  </si>
  <si>
    <t>Vyvěšení nebo zavěšení kovových křídel vrat, plochy do 4 m2</t>
  </si>
  <si>
    <t>s případným uložením a opětovným zavěšením po provedení stavebních změn,</t>
  </si>
  <si>
    <t>971024651R00</t>
  </si>
  <si>
    <t>Vybourání otvorů ve zdivu kamenném a smíšeném ve zdivu kamenném na jakoukoliv maltu vápenou nebo vápenocementovou, plochy do 4 m2, tloušťky do 600 mm</t>
  </si>
  <si>
    <t>základovém nebo nadzákladovém, včetně pomocného lešení o výšce podlahy do 1900 mm a pro zatížení do 1,5 kPa  (150 kg/m2),</t>
  </si>
  <si>
    <t>971042251R00</t>
  </si>
  <si>
    <t>Vybourání otvorů v betonových příčkách a zdech plochy do 0,0225 m2, tloušťky do 450 mm</t>
  </si>
  <si>
    <t>základových nebo nadzákladových,</t>
  </si>
  <si>
    <t>978023251R00</t>
  </si>
  <si>
    <t>Vysekání, vyškrábání a vyčištění spár zdiva kamenného režného z lomového kamene</t>
  </si>
  <si>
    <t>767911821R00</t>
  </si>
  <si>
    <t>Demontáž oplocení demontáž pletiva, výšky do 1,6 m</t>
  </si>
  <si>
    <t>767914830R00</t>
  </si>
  <si>
    <t>Demontáž oplocení demontáž rámového oplocení, výšky do 2,0 m</t>
  </si>
  <si>
    <t>09260002</t>
  </si>
  <si>
    <t>Demont.stěny z palisád v.1m (vč.základu) pro zpětné osazení</t>
  </si>
  <si>
    <t>0960001</t>
  </si>
  <si>
    <t>Demontáž herního prvku - věž, pro zpětné osazení</t>
  </si>
  <si>
    <t>0960002</t>
  </si>
  <si>
    <t>Demontáž herního prvku - houpačka</t>
  </si>
  <si>
    <t>0960003</t>
  </si>
  <si>
    <t>Demontáž herního prvku - kolotoč</t>
  </si>
  <si>
    <t>962071711R0a</t>
  </si>
  <si>
    <t>Bourání kovových sloupů oplocení</t>
  </si>
  <si>
    <t>966001211T0a</t>
  </si>
  <si>
    <t>Dmtž lavička zabetonovaná</t>
  </si>
  <si>
    <t>966001311T0a</t>
  </si>
  <si>
    <t>Dmtž koš zabetonovaný</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</si>
  <si>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</si>
  <si>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</si>
  <si>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</si>
  <si>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</si>
  <si>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</si>
  <si>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</si>
  <si>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</si>
  <si>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</si>
  <si>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</si>
  <si>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</si>
  <si>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</si>
  <si>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</si>
  <si>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</si>
  <si>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979999998R00</t>
  </si>
  <si>
    <t>Poplatek za skládku suti s  5% příměsí - DUFONEV Brno</t>
  </si>
  <si>
    <t>979093111R00</t>
  </si>
  <si>
    <t>Uložení suti na skládku bez zhutnění</t>
  </si>
  <si>
    <t>s hrubým urovnáním,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</si>
  <si>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</si>
  <si>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</si>
  <si>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</si>
  <si>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</si>
  <si>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132201210R00</t>
  </si>
  <si>
    <t xml:space="preserve">Hloubení rýh šířky přes 60 do 200 cm do 50 m3, v hornině 3, hloubení strojně </t>
  </si>
  <si>
    <t>161101102R00</t>
  </si>
  <si>
    <t>Svislé přemístění výkopku z horniny 1 až 4, při hloubce výkopu přes 2,5 do 4 m</t>
  </si>
  <si>
    <t>bez naložení do dopravní nádoby, ale s vyprázdněním dopravní nádoby na hromadu nebo na dopravní prostředek,</t>
  </si>
  <si>
    <t>Nakládání, skládání, překládání neulehlého výkopku nakládání výkopku do 100 m3, z horniny 1 až 4</t>
  </si>
  <si>
    <t>566905111R00</t>
  </si>
  <si>
    <t>Vyspravení podkladu po překopech podkladním betonem</t>
  </si>
  <si>
    <t>pro inženýrské sítě, se zhutněním</t>
  </si>
  <si>
    <t>572952111R00</t>
  </si>
  <si>
    <t>Vyspravení krytu po překopech pro inženýrské sítě asfaltovým betonem, po zhutnění tloušťky 30 až 50 mm</t>
  </si>
  <si>
    <t>894411111R00</t>
  </si>
  <si>
    <t>Zřízení šachet kanalizačních z betonových dílců na potrubí s obložením dna betonem C 25/30 z cementu portlandského nebo struskoportlandského, na potrubí DN do 200 mm</t>
  </si>
  <si>
    <t>výšky vstupu do 1,5 m, podkladní deska z betonu B5, montáž a dodávka stupadel,</t>
  </si>
  <si>
    <t>953171003R00</t>
  </si>
  <si>
    <t>Osazování kov. předmětů - poklopů a stupadel hmotnosti přes 100 do 150 kg</t>
  </si>
  <si>
    <t>55241713R</t>
  </si>
  <si>
    <t>poklop kanalizační DN šachty 1 000 mm; litinový; D výrobku 600 mm; únosnost D 400 kN</t>
  </si>
  <si>
    <t>5922405302R</t>
  </si>
  <si>
    <t>dno šachetní beton; DN = 1 000,0 mm; h = 635 mm; t = 150 mm; DN žlabu 200 mm; Pu 80 kN/m; beton C 35/45; žlab beton; nástupnice beton</t>
  </si>
  <si>
    <t>5922405391R</t>
  </si>
  <si>
    <t>skruž železobetonová DN = 1 000,0 mm; h = 250,0 mm; s = 120,00 mm; počet stupadel 1; ocelové s PE povlakem; Pu 80 kN/m; beton C 35/45</t>
  </si>
  <si>
    <t>5922405392R</t>
  </si>
  <si>
    <t>skruž železobetonová DN = 1 000,0 mm; h = 500,0 mm; s = 120,00 mm; počet stupadel 1; ocelové s PE povlakem; Pu 80 kN/m; beton C 35/45</t>
  </si>
  <si>
    <t>5922405393R</t>
  </si>
  <si>
    <t>skruž železobetonová DN = 1 000,0 mm; h = 1 000,0 mm; s = 120,00 mm; počet stupadel 1; ocelové s PE povlakem; Pu 80 kN/m; beton C 35/45</t>
  </si>
  <si>
    <t>5922405395R</t>
  </si>
  <si>
    <t>skruž železobetonová DN = 1 000,0 mm; DN 2 = 625 mm; h = 670,0 mm; s = 120,00 mm; počet stupadel 1; ocelové s PE povlakem, kapsové; Pu 80 kN/m; beton C 35/45</t>
  </si>
  <si>
    <t>59224176R</t>
  </si>
  <si>
    <t>prstenec betonový; DN = 625,0 mm; h = 80,0 mm; s = 120,00 mm</t>
  </si>
  <si>
    <t>919735114R00</t>
  </si>
  <si>
    <t>Řezání stávajících krytů nebo podkladů živičných, hloubky přes 150 do 200 mm</t>
  </si>
  <si>
    <t>včetně spotřeby vody</t>
  </si>
  <si>
    <t>460030073RT3</t>
  </si>
  <si>
    <t>Bourání živičných povrchů tl. vrstvy 10 - 15 cm, v ploše nad 10 m2</t>
  </si>
  <si>
    <t>979999999R00</t>
  </si>
  <si>
    <t>Poplatek za skládku suti s 10 % příměsí - DUFONEV Brno</t>
  </si>
  <si>
    <t>998276101R00</t>
  </si>
  <si>
    <t>Přesun hmot pro trubní vedení z trub plastových nebo sklolaminátových v otevřeném výkopu</t>
  </si>
  <si>
    <t>vodovodu nebo kanalizace ražené nebo hloubené (827 1.1, 827 1.9, 827 2.1, 827 2.9), drobných objektů</t>
  </si>
  <si>
    <t>Hloubení šachet v hornině 3  do 100 m3</t>
  </si>
  <si>
    <t>Hloubení šachet v hornině 3  příplatek za lepivost horniny</t>
  </si>
  <si>
    <t>včetně strojního přemístění materiálu pro zásyp ze vzdálenosti do 10 m od okraje zásypu</t>
  </si>
  <si>
    <t>274313611R00</t>
  </si>
  <si>
    <t>Beton základových pasů prostý třídy C 16/20</t>
  </si>
  <si>
    <t>Včetně dodávky a uložení betonu a kamene.</t>
  </si>
  <si>
    <t>Včetně očištění, vytřídění a uložení bednicího materiálu.</t>
  </si>
  <si>
    <t>274353102R00</t>
  </si>
  <si>
    <t>Bednění kotevních otvorů a prostupů v základových pasech o průřezu do 0,01 m2, hloubky přes 0,25 do 0,5 m</t>
  </si>
  <si>
    <t>279323511RV1</t>
  </si>
  <si>
    <t>vodostavební třídy C 30/37, stupeň chemické odolnosti  X0,XC1-4,XD1-2,XF1,XA1-2</t>
  </si>
  <si>
    <t>564851111RT2</t>
  </si>
  <si>
    <t>Podklad ze štěrkodrti s rozprostřením a zhutněním frakce 0-32 mm, tloušťka po zhutnění 150 mm</t>
  </si>
  <si>
    <t>564861111RT4</t>
  </si>
  <si>
    <t>Podklad ze štěrkodrti s rozprostřením a zhutněním frakce 0-63 mm, tloušťka po zhutnění 200 mm</t>
  </si>
  <si>
    <t>567133115R00</t>
  </si>
  <si>
    <t>Podklad z kameniva zpevněného cementem SC C5/6, tloušťka po zhutnění 200 mm</t>
  </si>
  <si>
    <t>bez dilatačních spár, s rozprostřením a zhutněním, ošetřením povrchu podkladu vodou</t>
  </si>
  <si>
    <t>572952112R00</t>
  </si>
  <si>
    <t>Vyspravení krytu po překopech pro inženýrské sítě asfaltovým betonem, po zhutnění tloušťky přes  50 do  70 mm</t>
  </si>
  <si>
    <t>596215040R00</t>
  </si>
  <si>
    <t>Kladení zámkové dlažby do drtě tloušťka dlažby 80 mm, tloušťka lože 40 mm</t>
  </si>
  <si>
    <t>597092211RS3</t>
  </si>
  <si>
    <t>Odvodňovací liniový systém - žlaby z polymerbetonu, s ochranou hran pozinkovanou ocelí, světlá šířka 150 mm žlab osazený do betonového lože, délky 1000 mm, -, zatížení A 15, B 125, -</t>
  </si>
  <si>
    <t>beton C 12/15</t>
  </si>
  <si>
    <t>597092212RS1</t>
  </si>
  <si>
    <t>Odvodňovací liniový systém - žlaby z polymerbetonu, s ochranou hran pozinkovanou ocelí, světlá šířka 150 mm žlab osazený do betonového lože, délky 500 mm, stavební výšky 210-210 mm, zatížení A 15, B 125, -</t>
  </si>
  <si>
    <t>597092222R00</t>
  </si>
  <si>
    <t>Odvodňovací liniový systém - žlaby z polymerbetonu, s ochranou hran pozinkovanou ocelí, světlá šířka 150 mm vpust osazená do betonového lože, délky 500 mm, stavební výšky 610 mm, zatížení A 15, B 125, s integrovaným těsněním DN 150</t>
  </si>
  <si>
    <t>597092231R00</t>
  </si>
  <si>
    <t>Odvodňovací liniový systém - žlaby z polymerbetonu, s ochranou hran pozinkovanou ocelí, světlá šířka 150 mm plné čelo, -, pro stavební výšku 210-310 mm,  , -</t>
  </si>
  <si>
    <t>597092253RU3</t>
  </si>
  <si>
    <t>Odvodňovací liniový systém - žlaby z polymerbetonu, s ochranou hran pozinkovanou ocelí, světlá šířka 150 mm krycí rošt můstkový litina, délky 500 mm, -, zatížení C 250, -</t>
  </si>
  <si>
    <t>915721111RT1</t>
  </si>
  <si>
    <t>Vodorovné značení krytů stříkané barvou, bílou, stopčar, zeber, stínů, šipek, nápisů, přechodů apod.</t>
  </si>
  <si>
    <t>915791112R00</t>
  </si>
  <si>
    <t xml:space="preserve">Předznačení pro vodorovné značení pro stopčáry, zebry,stíny, šipky, nápisy, přechody </t>
  </si>
  <si>
    <t>917762111R00</t>
  </si>
  <si>
    <t>Osazení silničního nebo chodníkového betonového obrubníku ležatého, s boční opěrou z betonu prostého, do lože z betonu prostého C 12/15</t>
  </si>
  <si>
    <t>S dodáním hmot pro lože tl. 80-100 mm.</t>
  </si>
  <si>
    <t>59217010R</t>
  </si>
  <si>
    <t>obrubník silniční materiál beton; l = 1000,0 mm; š = 150,0 mm; h = 250,0 mm; barva přírodní</t>
  </si>
  <si>
    <t>59245264R</t>
  </si>
  <si>
    <t>dlažba betonová dvouvrstvá; obdélník; dlaždice pro nevidomé; červená; l = 200 mm; š = 100 mm; tl. 80,0 mm</t>
  </si>
  <si>
    <t>59245266R</t>
  </si>
  <si>
    <t>dlažba betonová dvouvrstvá; obdélník; červená; l = 200 mm; š = 100 mm; tl. 80,0 mm</t>
  </si>
  <si>
    <t>113108305R00</t>
  </si>
  <si>
    <t>Odstranění podkladů nebo krytů živičných, v ploše jednotlivě do 50 m2, tloušťka vrstvy 50 mm</t>
  </si>
  <si>
    <t>113108310R00</t>
  </si>
  <si>
    <t>Odstranění podkladů nebo krytů živičných, v ploše jednotlivě do 50 m2, tloušťka vrstvy 100 mm</t>
  </si>
  <si>
    <t>113202111R00</t>
  </si>
  <si>
    <t>Vytrhání obrub z krajníků nebo obrubníků stojatých</t>
  </si>
  <si>
    <t>919735112R00</t>
  </si>
  <si>
    <t>Řezání stávajících krytů nebo podkladů živičných, hloubky přes 50 do 100 mm</t>
  </si>
  <si>
    <t>919735113R00</t>
  </si>
  <si>
    <t>Řezání stávajících krytů nebo podkladů živičných, hloubky přes 100 do 150 mm</t>
  </si>
</sst>
</file>

<file path=xl/styles.xml><?xml version="1.0" encoding="utf-8"?>
<styleSheet xmlns="http://schemas.openxmlformats.org/spreadsheetml/2006/main">
  <numFmts count="2">
    <numFmt numFmtId="164" formatCode="#,##0.0"/>
    <numFmt numFmtId="165"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19" fillId="0" borderId="0" xfId="0" applyNumberFormat="1"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8"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15"/>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08" t="s">
        <v>22</v>
      </c>
      <c r="C2" s="109"/>
      <c r="D2" s="110" t="s">
        <v>43</v>
      </c>
      <c r="E2" s="111" t="s">
        <v>44</v>
      </c>
      <c r="F2" s="112"/>
      <c r="G2" s="112"/>
      <c r="H2" s="112"/>
      <c r="I2" s="112"/>
      <c r="J2" s="113"/>
      <c r="O2" s="1"/>
    </row>
    <row r="3" spans="1:15" ht="27" hidden="1" customHeight="1">
      <c r="A3" s="2"/>
      <c r="B3" s="114"/>
      <c r="C3" s="109"/>
      <c r="D3" s="115"/>
      <c r="E3" s="116"/>
      <c r="F3" s="117"/>
      <c r="G3" s="117"/>
      <c r="H3" s="117"/>
      <c r="I3" s="117"/>
      <c r="J3" s="118"/>
    </row>
    <row r="4" spans="1:15" ht="23.25" customHeight="1">
      <c r="A4" s="2"/>
      <c r="B4" s="119"/>
      <c r="C4" s="120"/>
      <c r="D4" s="121"/>
      <c r="E4" s="122"/>
      <c r="F4" s="122"/>
      <c r="G4" s="122"/>
      <c r="H4" s="122"/>
      <c r="I4" s="122"/>
      <c r="J4" s="123"/>
    </row>
    <row r="5" spans="1:15" ht="24" customHeight="1">
      <c r="A5" s="2"/>
      <c r="B5" s="31" t="s">
        <v>42</v>
      </c>
      <c r="D5" s="124" t="s">
        <v>45</v>
      </c>
      <c r="E5" s="91"/>
      <c r="F5" s="91"/>
      <c r="G5" s="91"/>
      <c r="H5" s="18" t="s">
        <v>40</v>
      </c>
      <c r="I5" s="128" t="s">
        <v>49</v>
      </c>
      <c r="J5" s="8"/>
    </row>
    <row r="6" spans="1:15" ht="15.75" customHeight="1">
      <c r="A6" s="2"/>
      <c r="B6" s="28"/>
      <c r="C6" s="55"/>
      <c r="D6" s="125" t="s">
        <v>46</v>
      </c>
      <c r="E6" s="92"/>
      <c r="F6" s="92"/>
      <c r="G6" s="92"/>
      <c r="H6" s="18" t="s">
        <v>34</v>
      </c>
      <c r="I6" s="128" t="s">
        <v>50</v>
      </c>
      <c r="J6" s="8"/>
    </row>
    <row r="7" spans="1:15" ht="15.75" customHeight="1">
      <c r="A7" s="2"/>
      <c r="B7" s="29"/>
      <c r="C7" s="56"/>
      <c r="D7" s="127" t="s">
        <v>48</v>
      </c>
      <c r="E7" s="126" t="s">
        <v>47</v>
      </c>
      <c r="F7" s="93"/>
      <c r="G7" s="9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9"/>
      <c r="E11" s="129"/>
      <c r="F11" s="129"/>
      <c r="G11" s="129"/>
      <c r="H11" s="18" t="s">
        <v>40</v>
      </c>
      <c r="I11" s="134"/>
      <c r="J11" s="8"/>
    </row>
    <row r="12" spans="1:15" ht="15.75" customHeight="1">
      <c r="A12" s="2"/>
      <c r="B12" s="28"/>
      <c r="C12" s="55"/>
      <c r="D12" s="130"/>
      <c r="E12" s="130"/>
      <c r="F12" s="130"/>
      <c r="G12" s="130"/>
      <c r="H12" s="18" t="s">
        <v>34</v>
      </c>
      <c r="I12" s="134"/>
      <c r="J12" s="8"/>
    </row>
    <row r="13" spans="1:15" ht="15.75" customHeight="1">
      <c r="A13" s="2"/>
      <c r="B13" s="29"/>
      <c r="C13" s="56"/>
      <c r="D13" s="133"/>
      <c r="E13" s="131"/>
      <c r="F13" s="132"/>
      <c r="G13" s="132"/>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6"/>
      <c r="F15" s="86"/>
      <c r="G15" s="87"/>
      <c r="H15" s="87"/>
      <c r="I15" s="87" t="s">
        <v>29</v>
      </c>
      <c r="J15" s="88"/>
    </row>
    <row r="16" spans="1:15" ht="23.25" customHeight="1">
      <c r="A16" s="199" t="s">
        <v>24</v>
      </c>
      <c r="B16" s="38" t="s">
        <v>24</v>
      </c>
      <c r="C16" s="62"/>
      <c r="D16" s="63"/>
      <c r="E16" s="83"/>
      <c r="F16" s="84"/>
      <c r="G16" s="83"/>
      <c r="H16" s="84"/>
      <c r="I16" s="83">
        <f>SUMIF(F73:F111,A16,I73:I111)+SUMIF(F73:F111,"PSU",I73:I111)</f>
        <v>0</v>
      </c>
      <c r="J16" s="85"/>
    </row>
    <row r="17" spans="1:10" ht="23.25" customHeight="1">
      <c r="A17" s="199" t="s">
        <v>25</v>
      </c>
      <c r="B17" s="38" t="s">
        <v>25</v>
      </c>
      <c r="C17" s="62"/>
      <c r="D17" s="63"/>
      <c r="E17" s="83"/>
      <c r="F17" s="84"/>
      <c r="G17" s="83"/>
      <c r="H17" s="84"/>
      <c r="I17" s="83">
        <f>SUMIF(F73:F111,A17,I73:I111)</f>
        <v>0</v>
      </c>
      <c r="J17" s="85"/>
    </row>
    <row r="18" spans="1:10" ht="23.25" customHeight="1">
      <c r="A18" s="199" t="s">
        <v>26</v>
      </c>
      <c r="B18" s="38" t="s">
        <v>26</v>
      </c>
      <c r="C18" s="62"/>
      <c r="D18" s="63"/>
      <c r="E18" s="83"/>
      <c r="F18" s="84"/>
      <c r="G18" s="83"/>
      <c r="H18" s="84"/>
      <c r="I18" s="83">
        <f>SUMIF(F73:F111,A18,I73:I111)</f>
        <v>0</v>
      </c>
      <c r="J18" s="85"/>
    </row>
    <row r="19" spans="1:10" ht="23.25" customHeight="1">
      <c r="A19" s="199" t="s">
        <v>173</v>
      </c>
      <c r="B19" s="38" t="s">
        <v>27</v>
      </c>
      <c r="C19" s="62"/>
      <c r="D19" s="63"/>
      <c r="E19" s="83"/>
      <c r="F19" s="84"/>
      <c r="G19" s="83"/>
      <c r="H19" s="84"/>
      <c r="I19" s="83">
        <f>SUMIF(F73:F111,A19,I73:I111)</f>
        <v>0</v>
      </c>
      <c r="J19" s="85"/>
    </row>
    <row r="20" spans="1:10" ht="23.25" customHeight="1">
      <c r="A20" s="199" t="s">
        <v>174</v>
      </c>
      <c r="B20" s="38" t="s">
        <v>28</v>
      </c>
      <c r="C20" s="62"/>
      <c r="D20" s="63"/>
      <c r="E20" s="83"/>
      <c r="F20" s="84"/>
      <c r="G20" s="83"/>
      <c r="H20" s="84"/>
      <c r="I20" s="83">
        <f>SUMIF(F73:F111,A20,I73:I111)</f>
        <v>0</v>
      </c>
      <c r="J20" s="85"/>
    </row>
    <row r="21" spans="1:10" ht="23.25" customHeight="1">
      <c r="A21" s="2"/>
      <c r="B21" s="48" t="s">
        <v>29</v>
      </c>
      <c r="C21" s="64"/>
      <c r="D21" s="65"/>
      <c r="E21" s="89"/>
      <c r="F21" s="90"/>
      <c r="G21" s="89"/>
      <c r="H21" s="90"/>
      <c r="I21" s="89">
        <f>SUM(I16:J20)</f>
        <v>0</v>
      </c>
      <c r="J21" s="99"/>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97">
        <f>ZakladDPHSniVypocet</f>
        <v>0</v>
      </c>
      <c r="H23" s="98"/>
      <c r="I23" s="98"/>
      <c r="J23" s="40" t="str">
        <f t="shared" ref="J23:J28" si="0">Mena</f>
        <v>CZK</v>
      </c>
    </row>
    <row r="24" spans="1:10" ht="23.25" hidden="1" customHeight="1">
      <c r="A24" s="2"/>
      <c r="B24" s="38" t="s">
        <v>13</v>
      </c>
      <c r="C24" s="62"/>
      <c r="D24" s="63"/>
      <c r="E24" s="67">
        <f>SazbaDPH1</f>
        <v>15</v>
      </c>
      <c r="F24" s="39" t="s">
        <v>0</v>
      </c>
      <c r="G24" s="95">
        <f>I23*E23/100</f>
        <v>0</v>
      </c>
      <c r="H24" s="96"/>
      <c r="I24" s="96"/>
      <c r="J24" s="40" t="str">
        <f t="shared" si="0"/>
        <v>CZK</v>
      </c>
    </row>
    <row r="25" spans="1:10" ht="23.25" customHeight="1">
      <c r="A25" s="2"/>
      <c r="B25" s="38" t="s">
        <v>14</v>
      </c>
      <c r="C25" s="62"/>
      <c r="D25" s="63"/>
      <c r="E25" s="67">
        <v>21</v>
      </c>
      <c r="F25" s="39" t="s">
        <v>0</v>
      </c>
      <c r="G25" s="97">
        <f>ZakladDPHZaklVypocet</f>
        <v>0</v>
      </c>
      <c r="H25" s="98"/>
      <c r="I25" s="98"/>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8" t="s">
        <v>23</v>
      </c>
      <c r="C28" s="169"/>
      <c r="D28" s="169"/>
      <c r="E28" s="170"/>
      <c r="F28" s="171"/>
      <c r="G28" s="172">
        <f>IF(A28&gt;50, ROUNDUP(A27, 0), ROUNDDOWN(A27, 0))</f>
        <v>0</v>
      </c>
      <c r="H28" s="172"/>
      <c r="I28" s="172"/>
      <c r="J28" s="173" t="str">
        <f t="shared" si="0"/>
        <v>CZK</v>
      </c>
    </row>
    <row r="29" spans="1:10" ht="27.75" hidden="1" customHeight="1" thickBot="1">
      <c r="A29" s="2"/>
      <c r="B29" s="168" t="s">
        <v>35</v>
      </c>
      <c r="C29" s="174"/>
      <c r="D29" s="174"/>
      <c r="E29" s="174"/>
      <c r="F29" s="175"/>
      <c r="G29" s="176">
        <f>ZakladDPHSni+DPHSni+ZakladDPHZakl+DPHZakl+Zaokrouhleni</f>
        <v>0</v>
      </c>
      <c r="H29" s="176"/>
      <c r="I29" s="176"/>
      <c r="J29" s="177"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0"/>
      <c r="E34" s="101"/>
      <c r="G34" s="102"/>
      <c r="H34" s="103"/>
      <c r="I34" s="103"/>
      <c r="J34" s="25"/>
    </row>
    <row r="35" spans="1:10" ht="12.75" customHeight="1">
      <c r="A35" s="2"/>
      <c r="B35" s="2"/>
      <c r="D35" s="94" t="s">
        <v>2</v>
      </c>
      <c r="E35" s="94"/>
      <c r="H35" s="10" t="s">
        <v>3</v>
      </c>
      <c r="J35" s="9"/>
    </row>
    <row r="36" spans="1:10" ht="13.5" customHeight="1" thickBot="1">
      <c r="A36" s="11"/>
      <c r="B36" s="11"/>
      <c r="C36" s="75"/>
      <c r="D36" s="75"/>
      <c r="E36" s="75"/>
      <c r="F36" s="12"/>
      <c r="G36" s="12"/>
      <c r="H36" s="12"/>
      <c r="I36" s="12"/>
      <c r="J36" s="13"/>
    </row>
    <row r="37" spans="1:10" ht="27" customHeight="1">
      <c r="B37" s="137" t="s">
        <v>16</v>
      </c>
      <c r="C37" s="138"/>
      <c r="D37" s="138"/>
      <c r="E37" s="138"/>
      <c r="F37" s="139"/>
      <c r="G37" s="139"/>
      <c r="H37" s="139"/>
      <c r="I37" s="139"/>
      <c r="J37" s="140"/>
    </row>
    <row r="38" spans="1:10" ht="25.5" customHeight="1">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c r="A39" s="136">
        <v>1</v>
      </c>
      <c r="B39" s="147" t="s">
        <v>51</v>
      </c>
      <c r="C39" s="148"/>
      <c r="D39" s="148"/>
      <c r="E39" s="148"/>
      <c r="F39" s="149">
        <f>'01 19_01_01 Pol'!AE886+'02 19_01_02 Pol'!AE28+'03 19_01_03 Pol'!AE46+'04 19_01_04 Pol'!AE183+'05 19_01_05 Pol'!AE70+'06 19_01_06 Pol'!AE107</f>
        <v>0</v>
      </c>
      <c r="G39" s="150">
        <f>'01 19_01_01 Pol'!AF886+'02 19_01_02 Pol'!AF28+'03 19_01_03 Pol'!AF46+'04 19_01_04 Pol'!AF183+'05 19_01_05 Pol'!AF70+'06 19_01_06 Pol'!AF107</f>
        <v>0</v>
      </c>
      <c r="H39" s="151"/>
      <c r="I39" s="152">
        <f>F39+G39+H39</f>
        <v>0</v>
      </c>
      <c r="J39" s="153" t="str">
        <f>IF(CenaCelkemVypocet=0,"",I39/CenaCelkemVypocet*100)</f>
        <v/>
      </c>
    </row>
    <row r="40" spans="1:10" ht="25.5" customHeight="1">
      <c r="A40" s="136">
        <v>2</v>
      </c>
      <c r="B40" s="154"/>
      <c r="C40" s="155" t="s">
        <v>52</v>
      </c>
      <c r="D40" s="155"/>
      <c r="E40" s="155"/>
      <c r="F40" s="156"/>
      <c r="G40" s="157"/>
      <c r="H40" s="157"/>
      <c r="I40" s="158"/>
      <c r="J40" s="159"/>
    </row>
    <row r="41" spans="1:10" ht="25.5" customHeight="1">
      <c r="A41" s="136">
        <v>2</v>
      </c>
      <c r="B41" s="154" t="s">
        <v>53</v>
      </c>
      <c r="C41" s="155" t="s">
        <v>54</v>
      </c>
      <c r="D41" s="155"/>
      <c r="E41" s="155"/>
      <c r="F41" s="156">
        <f>'01 19_01_01 Pol'!AE886</f>
        <v>0</v>
      </c>
      <c r="G41" s="157">
        <f>'01 19_01_01 Pol'!AF886</f>
        <v>0</v>
      </c>
      <c r="H41" s="157"/>
      <c r="I41" s="158">
        <f>F41+G41+H41</f>
        <v>0</v>
      </c>
      <c r="J41" s="159" t="str">
        <f>IF(CenaCelkemVypocet=0,"",I41/CenaCelkemVypocet*100)</f>
        <v/>
      </c>
    </row>
    <row r="42" spans="1:10" ht="25.5" customHeight="1">
      <c r="A42" s="136">
        <v>3</v>
      </c>
      <c r="B42" s="160" t="s">
        <v>55</v>
      </c>
      <c r="C42" s="148" t="s">
        <v>56</v>
      </c>
      <c r="D42" s="148"/>
      <c r="E42" s="148"/>
      <c r="F42" s="161">
        <f>'01 19_01_01 Pol'!AE886</f>
        <v>0</v>
      </c>
      <c r="G42" s="151">
        <f>'01 19_01_01 Pol'!AF886</f>
        <v>0</v>
      </c>
      <c r="H42" s="151"/>
      <c r="I42" s="152">
        <f>F42+G42+H42</f>
        <v>0</v>
      </c>
      <c r="J42" s="153" t="str">
        <f>IF(CenaCelkemVypocet=0,"",I42/CenaCelkemVypocet*100)</f>
        <v/>
      </c>
    </row>
    <row r="43" spans="1:10" ht="25.5" customHeight="1">
      <c r="A43" s="136">
        <v>2</v>
      </c>
      <c r="B43" s="154" t="s">
        <v>57</v>
      </c>
      <c r="C43" s="155" t="s">
        <v>58</v>
      </c>
      <c r="D43" s="155"/>
      <c r="E43" s="155"/>
      <c r="F43" s="156">
        <f>'02 19_01_02 Pol'!AE28</f>
        <v>0</v>
      </c>
      <c r="G43" s="157">
        <f>'02 19_01_02 Pol'!AF28</f>
        <v>0</v>
      </c>
      <c r="H43" s="157"/>
      <c r="I43" s="158">
        <f>F43+G43+H43</f>
        <v>0</v>
      </c>
      <c r="J43" s="159" t="str">
        <f>IF(CenaCelkemVypocet=0,"",I43/CenaCelkemVypocet*100)</f>
        <v/>
      </c>
    </row>
    <row r="44" spans="1:10" ht="25.5" customHeight="1">
      <c r="A44" s="136">
        <v>3</v>
      </c>
      <c r="B44" s="160" t="s">
        <v>59</v>
      </c>
      <c r="C44" s="148" t="s">
        <v>60</v>
      </c>
      <c r="D44" s="148"/>
      <c r="E44" s="148"/>
      <c r="F44" s="161">
        <f>'02 19_01_02 Pol'!AE28</f>
        <v>0</v>
      </c>
      <c r="G44" s="151">
        <f>'02 19_01_02 Pol'!AF28</f>
        <v>0</v>
      </c>
      <c r="H44" s="151"/>
      <c r="I44" s="152">
        <f>F44+G44+H44</f>
        <v>0</v>
      </c>
      <c r="J44" s="153" t="str">
        <f>IF(CenaCelkemVypocet=0,"",I44/CenaCelkemVypocet*100)</f>
        <v/>
      </c>
    </row>
    <row r="45" spans="1:10" ht="25.5" customHeight="1">
      <c r="A45" s="136">
        <v>2</v>
      </c>
      <c r="B45" s="154" t="s">
        <v>61</v>
      </c>
      <c r="C45" s="155" t="s">
        <v>62</v>
      </c>
      <c r="D45" s="155"/>
      <c r="E45" s="155"/>
      <c r="F45" s="156">
        <f>'03 19_01_03 Pol'!AE46</f>
        <v>0</v>
      </c>
      <c r="G45" s="157">
        <f>'03 19_01_03 Pol'!AF46</f>
        <v>0</v>
      </c>
      <c r="H45" s="157"/>
      <c r="I45" s="158">
        <f>F45+G45+H45</f>
        <v>0</v>
      </c>
      <c r="J45" s="159" t="str">
        <f>IF(CenaCelkemVypocet=0,"",I45/CenaCelkemVypocet*100)</f>
        <v/>
      </c>
    </row>
    <row r="46" spans="1:10" ht="25.5" customHeight="1">
      <c r="A46" s="136">
        <v>3</v>
      </c>
      <c r="B46" s="160" t="s">
        <v>63</v>
      </c>
      <c r="C46" s="148" t="s">
        <v>64</v>
      </c>
      <c r="D46" s="148"/>
      <c r="E46" s="148"/>
      <c r="F46" s="161">
        <f>'03 19_01_03 Pol'!AE46</f>
        <v>0</v>
      </c>
      <c r="G46" s="151">
        <f>'03 19_01_03 Pol'!AF46</f>
        <v>0</v>
      </c>
      <c r="H46" s="151"/>
      <c r="I46" s="152">
        <f>F46+G46+H46</f>
        <v>0</v>
      </c>
      <c r="J46" s="153" t="str">
        <f>IF(CenaCelkemVypocet=0,"",I46/CenaCelkemVypocet*100)</f>
        <v/>
      </c>
    </row>
    <row r="47" spans="1:10" ht="25.5" customHeight="1">
      <c r="A47" s="136">
        <v>2</v>
      </c>
      <c r="B47" s="154" t="s">
        <v>65</v>
      </c>
      <c r="C47" s="155" t="s">
        <v>66</v>
      </c>
      <c r="D47" s="155"/>
      <c r="E47" s="155"/>
      <c r="F47" s="156">
        <f>'04 19_01_04 Pol'!AE183</f>
        <v>0</v>
      </c>
      <c r="G47" s="157">
        <f>'04 19_01_04 Pol'!AF183</f>
        <v>0</v>
      </c>
      <c r="H47" s="157"/>
      <c r="I47" s="158">
        <f>F47+G47+H47</f>
        <v>0</v>
      </c>
      <c r="J47" s="159" t="str">
        <f>IF(CenaCelkemVypocet=0,"",I47/CenaCelkemVypocet*100)</f>
        <v/>
      </c>
    </row>
    <row r="48" spans="1:10" ht="25.5" customHeight="1">
      <c r="A48" s="136">
        <v>3</v>
      </c>
      <c r="B48" s="160" t="s">
        <v>67</v>
      </c>
      <c r="C48" s="148" t="s">
        <v>68</v>
      </c>
      <c r="D48" s="148"/>
      <c r="E48" s="148"/>
      <c r="F48" s="161">
        <f>'04 19_01_04 Pol'!AE183</f>
        <v>0</v>
      </c>
      <c r="G48" s="151">
        <f>'04 19_01_04 Pol'!AF183</f>
        <v>0</v>
      </c>
      <c r="H48" s="151"/>
      <c r="I48" s="152">
        <f>F48+G48+H48</f>
        <v>0</v>
      </c>
      <c r="J48" s="153" t="str">
        <f>IF(CenaCelkemVypocet=0,"",I48/CenaCelkemVypocet*100)</f>
        <v/>
      </c>
    </row>
    <row r="49" spans="1:10" ht="25.5" customHeight="1">
      <c r="A49" s="136">
        <v>2</v>
      </c>
      <c r="B49" s="154" t="s">
        <v>69</v>
      </c>
      <c r="C49" s="155" t="s">
        <v>70</v>
      </c>
      <c r="D49" s="155"/>
      <c r="E49" s="155"/>
      <c r="F49" s="156">
        <f>'05 19_01_05 Pol'!AE70</f>
        <v>0</v>
      </c>
      <c r="G49" s="157">
        <f>'05 19_01_05 Pol'!AF70</f>
        <v>0</v>
      </c>
      <c r="H49" s="157"/>
      <c r="I49" s="158">
        <f>F49+G49+H49</f>
        <v>0</v>
      </c>
      <c r="J49" s="159" t="str">
        <f>IF(CenaCelkemVypocet=0,"",I49/CenaCelkemVypocet*100)</f>
        <v/>
      </c>
    </row>
    <row r="50" spans="1:10" ht="25.5" customHeight="1">
      <c r="A50" s="136">
        <v>3</v>
      </c>
      <c r="B50" s="160" t="s">
        <v>71</v>
      </c>
      <c r="C50" s="148" t="s">
        <v>72</v>
      </c>
      <c r="D50" s="148"/>
      <c r="E50" s="148"/>
      <c r="F50" s="161">
        <f>'05 19_01_05 Pol'!AE70</f>
        <v>0</v>
      </c>
      <c r="G50" s="151">
        <f>'05 19_01_05 Pol'!AF70</f>
        <v>0</v>
      </c>
      <c r="H50" s="151"/>
      <c r="I50" s="152">
        <f>F50+G50+H50</f>
        <v>0</v>
      </c>
      <c r="J50" s="153" t="str">
        <f>IF(CenaCelkemVypocet=0,"",I50/CenaCelkemVypocet*100)</f>
        <v/>
      </c>
    </row>
    <row r="51" spans="1:10" ht="25.5" customHeight="1">
      <c r="A51" s="136">
        <v>2</v>
      </c>
      <c r="B51" s="154" t="s">
        <v>73</v>
      </c>
      <c r="C51" s="155" t="s">
        <v>74</v>
      </c>
      <c r="D51" s="155"/>
      <c r="E51" s="155"/>
      <c r="F51" s="156">
        <f>'06 19_01_06 Pol'!AE107</f>
        <v>0</v>
      </c>
      <c r="G51" s="157">
        <f>'06 19_01_06 Pol'!AF107</f>
        <v>0</v>
      </c>
      <c r="H51" s="157"/>
      <c r="I51" s="158">
        <f>F51+G51+H51</f>
        <v>0</v>
      </c>
      <c r="J51" s="159" t="str">
        <f>IF(CenaCelkemVypocet=0,"",I51/CenaCelkemVypocet*100)</f>
        <v/>
      </c>
    </row>
    <row r="52" spans="1:10" ht="25.5" customHeight="1">
      <c r="A52" s="136">
        <v>3</v>
      </c>
      <c r="B52" s="160" t="s">
        <v>75</v>
      </c>
      <c r="C52" s="148" t="s">
        <v>76</v>
      </c>
      <c r="D52" s="148"/>
      <c r="E52" s="148"/>
      <c r="F52" s="161">
        <f>'06 19_01_06 Pol'!AE107</f>
        <v>0</v>
      </c>
      <c r="G52" s="151">
        <f>'06 19_01_06 Pol'!AF107</f>
        <v>0</v>
      </c>
      <c r="H52" s="151"/>
      <c r="I52" s="152">
        <f>F52+G52+H52</f>
        <v>0</v>
      </c>
      <c r="J52" s="153" t="str">
        <f>IF(CenaCelkemVypocet=0,"",I52/CenaCelkemVypocet*100)</f>
        <v/>
      </c>
    </row>
    <row r="53" spans="1:10" ht="25.5" customHeight="1">
      <c r="A53" s="136"/>
      <c r="B53" s="162" t="s">
        <v>77</v>
      </c>
      <c r="C53" s="163"/>
      <c r="D53" s="163"/>
      <c r="E53" s="163"/>
      <c r="F53" s="164">
        <f>SUMIF(A39:A52,"=1",F39:F52)</f>
        <v>0</v>
      </c>
      <c r="G53" s="165">
        <f>SUMIF(A39:A52,"=1",G39:G52)</f>
        <v>0</v>
      </c>
      <c r="H53" s="165">
        <f>SUMIF(A39:A52,"=1",H39:H52)</f>
        <v>0</v>
      </c>
      <c r="I53" s="166">
        <f>SUMIF(A39:A52,"=1",I39:I52)</f>
        <v>0</v>
      </c>
      <c r="J53" s="167">
        <f>SUMIF(A39:A52,"=1",J39:J52)</f>
        <v>0</v>
      </c>
    </row>
    <row r="55" spans="1:10">
      <c r="A55" t="s">
        <v>79</v>
      </c>
      <c r="B55" t="s">
        <v>80</v>
      </c>
    </row>
    <row r="56" spans="1:10">
      <c r="A56" t="s">
        <v>81</v>
      </c>
      <c r="B56" t="s">
        <v>82</v>
      </c>
    </row>
    <row r="57" spans="1:10">
      <c r="A57" t="s">
        <v>83</v>
      </c>
      <c r="B57" t="s">
        <v>84</v>
      </c>
    </row>
    <row r="58" spans="1:10">
      <c r="A58" t="s">
        <v>81</v>
      </c>
      <c r="B58" t="s">
        <v>85</v>
      </c>
    </row>
    <row r="59" spans="1:10">
      <c r="A59" t="s">
        <v>83</v>
      </c>
      <c r="B59" t="s">
        <v>86</v>
      </c>
    </row>
    <row r="60" spans="1:10">
      <c r="A60" t="s">
        <v>81</v>
      </c>
      <c r="B60" t="s">
        <v>87</v>
      </c>
    </row>
    <row r="61" spans="1:10">
      <c r="A61" t="s">
        <v>83</v>
      </c>
      <c r="B61" t="s">
        <v>88</v>
      </c>
    </row>
    <row r="62" spans="1:10">
      <c r="A62" t="s">
        <v>81</v>
      </c>
      <c r="B62" t="s">
        <v>89</v>
      </c>
    </row>
    <row r="63" spans="1:10">
      <c r="A63" t="s">
        <v>83</v>
      </c>
      <c r="B63" t="s">
        <v>90</v>
      </c>
    </row>
    <row r="64" spans="1:10">
      <c r="A64" t="s">
        <v>81</v>
      </c>
      <c r="B64" t="s">
        <v>91</v>
      </c>
    </row>
    <row r="65" spans="1:10">
      <c r="A65" t="s">
        <v>83</v>
      </c>
      <c r="B65" t="s">
        <v>92</v>
      </c>
    </row>
    <row r="66" spans="1:10">
      <c r="A66" t="s">
        <v>81</v>
      </c>
      <c r="B66" t="s">
        <v>93</v>
      </c>
    </row>
    <row r="67" spans="1:10">
      <c r="A67" t="s">
        <v>83</v>
      </c>
      <c r="B67" t="s">
        <v>94</v>
      </c>
    </row>
    <row r="70" spans="1:10" ht="15.75">
      <c r="B70" s="178" t="s">
        <v>95</v>
      </c>
    </row>
    <row r="72" spans="1:10" ht="25.5" customHeight="1">
      <c r="A72" s="180"/>
      <c r="B72" s="183" t="s">
        <v>17</v>
      </c>
      <c r="C72" s="183" t="s">
        <v>5</v>
      </c>
      <c r="D72" s="184"/>
      <c r="E72" s="184"/>
      <c r="F72" s="185" t="s">
        <v>96</v>
      </c>
      <c r="G72" s="185"/>
      <c r="H72" s="185"/>
      <c r="I72" s="185" t="s">
        <v>29</v>
      </c>
      <c r="J72" s="185" t="s">
        <v>0</v>
      </c>
    </row>
    <row r="73" spans="1:10" ht="36.75" customHeight="1">
      <c r="A73" s="181"/>
      <c r="B73" s="186" t="s">
        <v>97</v>
      </c>
      <c r="C73" s="187" t="s">
        <v>98</v>
      </c>
      <c r="D73" s="188"/>
      <c r="E73" s="188"/>
      <c r="F73" s="195" t="s">
        <v>24</v>
      </c>
      <c r="G73" s="196"/>
      <c r="H73" s="196"/>
      <c r="I73" s="196">
        <f>'01 19_01_01 Pol'!G8+'05 19_01_05 Pol'!G8+'06 19_01_06 Pol'!G8</f>
        <v>0</v>
      </c>
      <c r="J73" s="192" t="str">
        <f>IF(I112=0,"",I73/I112*100)</f>
        <v/>
      </c>
    </row>
    <row r="74" spans="1:10" ht="36.75" customHeight="1">
      <c r="A74" s="181"/>
      <c r="B74" s="186" t="s">
        <v>99</v>
      </c>
      <c r="C74" s="187" t="s">
        <v>100</v>
      </c>
      <c r="D74" s="188"/>
      <c r="E74" s="188"/>
      <c r="F74" s="195" t="s">
        <v>24</v>
      </c>
      <c r="G74" s="196"/>
      <c r="H74" s="196"/>
      <c r="I74" s="196">
        <f>'04 19_01_04 Pol'!G8</f>
        <v>0</v>
      </c>
      <c r="J74" s="192" t="str">
        <f>IF(I112=0,"",I74/I112*100)</f>
        <v/>
      </c>
    </row>
    <row r="75" spans="1:10" ht="36.75" customHeight="1">
      <c r="A75" s="181"/>
      <c r="B75" s="186" t="s">
        <v>101</v>
      </c>
      <c r="C75" s="187" t="s">
        <v>102</v>
      </c>
      <c r="D75" s="188"/>
      <c r="E75" s="188"/>
      <c r="F75" s="195" t="s">
        <v>24</v>
      </c>
      <c r="G75" s="196"/>
      <c r="H75" s="196"/>
      <c r="I75" s="196">
        <f>'01 19_01_01 Pol'!G38+'06 19_01_06 Pol'!G31</f>
        <v>0</v>
      </c>
      <c r="J75" s="192" t="str">
        <f>IF(I112=0,"",I75/I112*100)</f>
        <v/>
      </c>
    </row>
    <row r="76" spans="1:10" ht="36.75" customHeight="1">
      <c r="A76" s="181"/>
      <c r="B76" s="186" t="s">
        <v>103</v>
      </c>
      <c r="C76" s="187" t="s">
        <v>104</v>
      </c>
      <c r="D76" s="188"/>
      <c r="E76" s="188"/>
      <c r="F76" s="195" t="s">
        <v>24</v>
      </c>
      <c r="G76" s="196"/>
      <c r="H76" s="196"/>
      <c r="I76" s="196">
        <f>'01 19_01_01 Pol'!G77</f>
        <v>0</v>
      </c>
      <c r="J76" s="192" t="str">
        <f>IF(I112=0,"",I76/I112*100)</f>
        <v/>
      </c>
    </row>
    <row r="77" spans="1:10" ht="36.75" customHeight="1">
      <c r="A77" s="181"/>
      <c r="B77" s="186" t="s">
        <v>105</v>
      </c>
      <c r="C77" s="187" t="s">
        <v>106</v>
      </c>
      <c r="D77" s="188"/>
      <c r="E77" s="188"/>
      <c r="F77" s="195" t="s">
        <v>24</v>
      </c>
      <c r="G77" s="196"/>
      <c r="H77" s="196"/>
      <c r="I77" s="196">
        <f>'04 19_01_04 Pol'!G100</f>
        <v>0</v>
      </c>
      <c r="J77" s="192" t="str">
        <f>IF(I112=0,"",I77/I112*100)</f>
        <v/>
      </c>
    </row>
    <row r="78" spans="1:10" ht="36.75" customHeight="1">
      <c r="A78" s="181"/>
      <c r="B78" s="186" t="s">
        <v>107</v>
      </c>
      <c r="C78" s="187" t="s">
        <v>108</v>
      </c>
      <c r="D78" s="188"/>
      <c r="E78" s="188"/>
      <c r="F78" s="195" t="s">
        <v>24</v>
      </c>
      <c r="G78" s="196"/>
      <c r="H78" s="196"/>
      <c r="I78" s="196">
        <f>'01 19_01_01 Pol'!G119</f>
        <v>0</v>
      </c>
      <c r="J78" s="192" t="str">
        <f>IF(I112=0,"",I78/I112*100)</f>
        <v/>
      </c>
    </row>
    <row r="79" spans="1:10" ht="36.75" customHeight="1">
      <c r="A79" s="181"/>
      <c r="B79" s="186" t="s">
        <v>109</v>
      </c>
      <c r="C79" s="187" t="s">
        <v>110</v>
      </c>
      <c r="D79" s="188"/>
      <c r="E79" s="188"/>
      <c r="F79" s="195" t="s">
        <v>24</v>
      </c>
      <c r="G79" s="196"/>
      <c r="H79" s="196"/>
      <c r="I79" s="196">
        <f>'03 19_01_03 Pol'!G8+'05 19_01_05 Pol'!G30+'06 19_01_06 Pol'!G48</f>
        <v>0</v>
      </c>
      <c r="J79" s="192" t="str">
        <f>IF(I112=0,"",I79/I112*100)</f>
        <v/>
      </c>
    </row>
    <row r="80" spans="1:10" ht="36.75" customHeight="1">
      <c r="A80" s="181"/>
      <c r="B80" s="186" t="s">
        <v>111</v>
      </c>
      <c r="C80" s="187" t="s">
        <v>112</v>
      </c>
      <c r="D80" s="188"/>
      <c r="E80" s="188"/>
      <c r="F80" s="195" t="s">
        <v>24</v>
      </c>
      <c r="G80" s="196"/>
      <c r="H80" s="196"/>
      <c r="I80" s="196">
        <f>'01 19_01_01 Pol'!G158</f>
        <v>0</v>
      </c>
      <c r="J80" s="192" t="str">
        <f>IF(I112=0,"",I80/I112*100)</f>
        <v/>
      </c>
    </row>
    <row r="81" spans="1:10" ht="36.75" customHeight="1">
      <c r="A81" s="181"/>
      <c r="B81" s="186" t="s">
        <v>113</v>
      </c>
      <c r="C81" s="187" t="s">
        <v>114</v>
      </c>
      <c r="D81" s="188"/>
      <c r="E81" s="188"/>
      <c r="F81" s="195" t="s">
        <v>24</v>
      </c>
      <c r="G81" s="196"/>
      <c r="H81" s="196"/>
      <c r="I81" s="196">
        <f>'01 19_01_01 Pol'!G182</f>
        <v>0</v>
      </c>
      <c r="J81" s="192" t="str">
        <f>IF(I112=0,"",I81/I112*100)</f>
        <v/>
      </c>
    </row>
    <row r="82" spans="1:10" ht="36.75" customHeight="1">
      <c r="A82" s="181"/>
      <c r="B82" s="186" t="s">
        <v>115</v>
      </c>
      <c r="C82" s="187" t="s">
        <v>116</v>
      </c>
      <c r="D82" s="188"/>
      <c r="E82" s="188"/>
      <c r="F82" s="195" t="s">
        <v>24</v>
      </c>
      <c r="G82" s="196"/>
      <c r="H82" s="196"/>
      <c r="I82" s="196">
        <f>'01 19_01_01 Pol'!G199</f>
        <v>0</v>
      </c>
      <c r="J82" s="192" t="str">
        <f>IF(I112=0,"",I82/I112*100)</f>
        <v/>
      </c>
    </row>
    <row r="83" spans="1:10" ht="36.75" customHeight="1">
      <c r="A83" s="181"/>
      <c r="B83" s="186" t="s">
        <v>117</v>
      </c>
      <c r="C83" s="187" t="s">
        <v>118</v>
      </c>
      <c r="D83" s="188"/>
      <c r="E83" s="188"/>
      <c r="F83" s="195" t="s">
        <v>24</v>
      </c>
      <c r="G83" s="196"/>
      <c r="H83" s="196"/>
      <c r="I83" s="196">
        <f>'01 19_01_01 Pol'!G203</f>
        <v>0</v>
      </c>
      <c r="J83" s="192" t="str">
        <f>IF(I112=0,"",I83/I112*100)</f>
        <v/>
      </c>
    </row>
    <row r="84" spans="1:10" ht="36.75" customHeight="1">
      <c r="A84" s="181"/>
      <c r="B84" s="186" t="s">
        <v>119</v>
      </c>
      <c r="C84" s="187" t="s">
        <v>120</v>
      </c>
      <c r="D84" s="188"/>
      <c r="E84" s="188"/>
      <c r="F84" s="195" t="s">
        <v>24</v>
      </c>
      <c r="G84" s="196"/>
      <c r="H84" s="196"/>
      <c r="I84" s="196">
        <f>'05 19_01_05 Pol'!G34</f>
        <v>0</v>
      </c>
      <c r="J84" s="192" t="str">
        <f>IF(I112=0,"",I84/I112*100)</f>
        <v/>
      </c>
    </row>
    <row r="85" spans="1:10" ht="36.75" customHeight="1">
      <c r="A85" s="181"/>
      <c r="B85" s="186" t="s">
        <v>121</v>
      </c>
      <c r="C85" s="187" t="s">
        <v>122</v>
      </c>
      <c r="D85" s="188"/>
      <c r="E85" s="188"/>
      <c r="F85" s="195" t="s">
        <v>24</v>
      </c>
      <c r="G85" s="196"/>
      <c r="H85" s="196"/>
      <c r="I85" s="196">
        <f>'01 19_01_01 Pol'!G212</f>
        <v>0</v>
      </c>
      <c r="J85" s="192" t="str">
        <f>IF(I112=0,"",I85/I112*100)</f>
        <v/>
      </c>
    </row>
    <row r="86" spans="1:10" ht="36.75" customHeight="1">
      <c r="A86" s="181"/>
      <c r="B86" s="186" t="s">
        <v>123</v>
      </c>
      <c r="C86" s="187" t="s">
        <v>124</v>
      </c>
      <c r="D86" s="188"/>
      <c r="E86" s="188"/>
      <c r="F86" s="195" t="s">
        <v>24</v>
      </c>
      <c r="G86" s="196"/>
      <c r="H86" s="196"/>
      <c r="I86" s="196">
        <f>'01 19_01_01 Pol'!G222</f>
        <v>0</v>
      </c>
      <c r="J86" s="192" t="str">
        <f>IF(I112=0,"",I86/I112*100)</f>
        <v/>
      </c>
    </row>
    <row r="87" spans="1:10" ht="36.75" customHeight="1">
      <c r="A87" s="181"/>
      <c r="B87" s="186" t="s">
        <v>125</v>
      </c>
      <c r="C87" s="187" t="s">
        <v>126</v>
      </c>
      <c r="D87" s="188"/>
      <c r="E87" s="188"/>
      <c r="F87" s="195" t="s">
        <v>24</v>
      </c>
      <c r="G87" s="196"/>
      <c r="H87" s="196"/>
      <c r="I87" s="196">
        <f>'04 19_01_04 Pol'!G127+'05 19_01_05 Pol'!G47+'06 19_01_06 Pol'!G77</f>
        <v>0</v>
      </c>
      <c r="J87" s="192" t="str">
        <f>IF(I112=0,"",I87/I112*100)</f>
        <v/>
      </c>
    </row>
    <row r="88" spans="1:10" ht="36.75" customHeight="1">
      <c r="A88" s="181"/>
      <c r="B88" s="186" t="s">
        <v>127</v>
      </c>
      <c r="C88" s="187" t="s">
        <v>128</v>
      </c>
      <c r="D88" s="188"/>
      <c r="E88" s="188"/>
      <c r="F88" s="195" t="s">
        <v>24</v>
      </c>
      <c r="G88" s="196"/>
      <c r="H88" s="196"/>
      <c r="I88" s="196">
        <f>'01 19_01_01 Pol'!G226+'03 19_01_03 Pol'!G37+'04 19_01_04 Pol'!G173+'05 19_01_05 Pol'!G61+'06 19_01_06 Pol'!G98</f>
        <v>0</v>
      </c>
      <c r="J88" s="192" t="str">
        <f>IF(I112=0,"",I88/I112*100)</f>
        <v/>
      </c>
    </row>
    <row r="89" spans="1:10" ht="36.75" customHeight="1">
      <c r="A89" s="181"/>
      <c r="B89" s="186" t="s">
        <v>129</v>
      </c>
      <c r="C89" s="187" t="s">
        <v>130</v>
      </c>
      <c r="D89" s="188"/>
      <c r="E89" s="188"/>
      <c r="F89" s="195" t="s">
        <v>25</v>
      </c>
      <c r="G89" s="196"/>
      <c r="H89" s="196"/>
      <c r="I89" s="196">
        <f>'01 19_01_01 Pol'!G229</f>
        <v>0</v>
      </c>
      <c r="J89" s="192" t="str">
        <f>IF(I112=0,"",I89/I112*100)</f>
        <v/>
      </c>
    </row>
    <row r="90" spans="1:10" ht="36.75" customHeight="1">
      <c r="A90" s="181"/>
      <c r="B90" s="186" t="s">
        <v>131</v>
      </c>
      <c r="C90" s="187" t="s">
        <v>132</v>
      </c>
      <c r="D90" s="188"/>
      <c r="E90" s="188"/>
      <c r="F90" s="195" t="s">
        <v>25</v>
      </c>
      <c r="G90" s="196"/>
      <c r="H90" s="196"/>
      <c r="I90" s="196">
        <f>'01 19_01_01 Pol'!G242</f>
        <v>0</v>
      </c>
      <c r="J90" s="192" t="str">
        <f>IF(I112=0,"",I90/I112*100)</f>
        <v/>
      </c>
    </row>
    <row r="91" spans="1:10" ht="36.75" customHeight="1">
      <c r="A91" s="181"/>
      <c r="B91" s="186" t="s">
        <v>133</v>
      </c>
      <c r="C91" s="187" t="s">
        <v>134</v>
      </c>
      <c r="D91" s="188"/>
      <c r="E91" s="188"/>
      <c r="F91" s="195" t="s">
        <v>25</v>
      </c>
      <c r="G91" s="196"/>
      <c r="H91" s="196"/>
      <c r="I91" s="196">
        <f>'01 19_01_01 Pol'!G267</f>
        <v>0</v>
      </c>
      <c r="J91" s="192" t="str">
        <f>IF(I112=0,"",I91/I112*100)</f>
        <v/>
      </c>
    </row>
    <row r="92" spans="1:10" ht="36.75" customHeight="1">
      <c r="A92" s="181"/>
      <c r="B92" s="186" t="s">
        <v>135</v>
      </c>
      <c r="C92" s="187" t="s">
        <v>136</v>
      </c>
      <c r="D92" s="188"/>
      <c r="E92" s="188"/>
      <c r="F92" s="195" t="s">
        <v>25</v>
      </c>
      <c r="G92" s="196"/>
      <c r="H92" s="196"/>
      <c r="I92" s="196">
        <f>'01 19_01_01 Pol'!G284</f>
        <v>0</v>
      </c>
      <c r="J92" s="192" t="str">
        <f>IF(I112=0,"",I92/I112*100)</f>
        <v/>
      </c>
    </row>
    <row r="93" spans="1:10" ht="36.75" customHeight="1">
      <c r="A93" s="181"/>
      <c r="B93" s="186" t="s">
        <v>137</v>
      </c>
      <c r="C93" s="187" t="s">
        <v>138</v>
      </c>
      <c r="D93" s="188"/>
      <c r="E93" s="188"/>
      <c r="F93" s="195" t="s">
        <v>25</v>
      </c>
      <c r="G93" s="196"/>
      <c r="H93" s="196"/>
      <c r="I93" s="196">
        <f>'01 19_01_01 Pol'!G340</f>
        <v>0</v>
      </c>
      <c r="J93" s="192" t="str">
        <f>IF(I112=0,"",I93/I112*100)</f>
        <v/>
      </c>
    </row>
    <row r="94" spans="1:10" ht="36.75" customHeight="1">
      <c r="A94" s="181"/>
      <c r="B94" s="186" t="s">
        <v>139</v>
      </c>
      <c r="C94" s="187" t="s">
        <v>140</v>
      </c>
      <c r="D94" s="188"/>
      <c r="E94" s="188"/>
      <c r="F94" s="195" t="s">
        <v>25</v>
      </c>
      <c r="G94" s="196"/>
      <c r="H94" s="196"/>
      <c r="I94" s="196">
        <f>'01 19_01_01 Pol'!G384</f>
        <v>0</v>
      </c>
      <c r="J94" s="192" t="str">
        <f>IF(I112=0,"",I94/I112*100)</f>
        <v/>
      </c>
    </row>
    <row r="95" spans="1:10" ht="36.75" customHeight="1">
      <c r="A95" s="181"/>
      <c r="B95" s="186" t="s">
        <v>141</v>
      </c>
      <c r="C95" s="187" t="s">
        <v>142</v>
      </c>
      <c r="D95" s="188"/>
      <c r="E95" s="188"/>
      <c r="F95" s="195" t="s">
        <v>25</v>
      </c>
      <c r="G95" s="196"/>
      <c r="H95" s="196"/>
      <c r="I95" s="196">
        <f>'01 19_01_01 Pol'!G409</f>
        <v>0</v>
      </c>
      <c r="J95" s="192" t="str">
        <f>IF(I112=0,"",I95/I112*100)</f>
        <v/>
      </c>
    </row>
    <row r="96" spans="1:10" ht="36.75" customHeight="1">
      <c r="A96" s="181"/>
      <c r="B96" s="186" t="s">
        <v>143</v>
      </c>
      <c r="C96" s="187" t="s">
        <v>144</v>
      </c>
      <c r="D96" s="188"/>
      <c r="E96" s="188"/>
      <c r="F96" s="195" t="s">
        <v>25</v>
      </c>
      <c r="G96" s="196"/>
      <c r="H96" s="196"/>
      <c r="I96" s="196">
        <f>'01 19_01_01 Pol'!G460</f>
        <v>0</v>
      </c>
      <c r="J96" s="192" t="str">
        <f>IF(I112=0,"",I96/I112*100)</f>
        <v/>
      </c>
    </row>
    <row r="97" spans="1:10" ht="36.75" customHeight="1">
      <c r="A97" s="181"/>
      <c r="B97" s="186" t="s">
        <v>145</v>
      </c>
      <c r="C97" s="187" t="s">
        <v>146</v>
      </c>
      <c r="D97" s="188"/>
      <c r="E97" s="188"/>
      <c r="F97" s="195" t="s">
        <v>25</v>
      </c>
      <c r="G97" s="196"/>
      <c r="H97" s="196"/>
      <c r="I97" s="196">
        <f>'01 19_01_01 Pol'!G532</f>
        <v>0</v>
      </c>
      <c r="J97" s="192" t="str">
        <f>IF(I112=0,"",I97/I112*100)</f>
        <v/>
      </c>
    </row>
    <row r="98" spans="1:10" ht="36.75" customHeight="1">
      <c r="A98" s="181"/>
      <c r="B98" s="186" t="s">
        <v>147</v>
      </c>
      <c r="C98" s="187" t="s">
        <v>148</v>
      </c>
      <c r="D98" s="188"/>
      <c r="E98" s="188"/>
      <c r="F98" s="195" t="s">
        <v>25</v>
      </c>
      <c r="G98" s="196"/>
      <c r="H98" s="196"/>
      <c r="I98" s="196">
        <f>'01 19_01_01 Pol'!G542</f>
        <v>0</v>
      </c>
      <c r="J98" s="192" t="str">
        <f>IF(I112=0,"",I98/I112*100)</f>
        <v/>
      </c>
    </row>
    <row r="99" spans="1:10" ht="36.75" customHeight="1">
      <c r="A99" s="181"/>
      <c r="B99" s="186" t="s">
        <v>149</v>
      </c>
      <c r="C99" s="187" t="s">
        <v>150</v>
      </c>
      <c r="D99" s="188"/>
      <c r="E99" s="188"/>
      <c r="F99" s="195" t="s">
        <v>25</v>
      </c>
      <c r="G99" s="196"/>
      <c r="H99" s="196"/>
      <c r="I99" s="196">
        <f>'01 19_01_01 Pol'!G558</f>
        <v>0</v>
      </c>
      <c r="J99" s="192" t="str">
        <f>IF(I112=0,"",I99/I112*100)</f>
        <v/>
      </c>
    </row>
    <row r="100" spans="1:10" ht="36.75" customHeight="1">
      <c r="A100" s="181"/>
      <c r="B100" s="186" t="s">
        <v>151</v>
      </c>
      <c r="C100" s="187" t="s">
        <v>152</v>
      </c>
      <c r="D100" s="188"/>
      <c r="E100" s="188"/>
      <c r="F100" s="195" t="s">
        <v>25</v>
      </c>
      <c r="G100" s="196"/>
      <c r="H100" s="196"/>
      <c r="I100" s="196">
        <f>'01 19_01_01 Pol'!G605</f>
        <v>0</v>
      </c>
      <c r="J100" s="192" t="str">
        <f>IF(I112=0,"",I100/I112*100)</f>
        <v/>
      </c>
    </row>
    <row r="101" spans="1:10" ht="36.75" customHeight="1">
      <c r="A101" s="181"/>
      <c r="B101" s="186" t="s">
        <v>153</v>
      </c>
      <c r="C101" s="187" t="s">
        <v>154</v>
      </c>
      <c r="D101" s="188"/>
      <c r="E101" s="188"/>
      <c r="F101" s="195" t="s">
        <v>25</v>
      </c>
      <c r="G101" s="196"/>
      <c r="H101" s="196"/>
      <c r="I101" s="196">
        <f>'01 19_01_01 Pol'!G639</f>
        <v>0</v>
      </c>
      <c r="J101" s="192" t="str">
        <f>IF(I112=0,"",I101/I112*100)</f>
        <v/>
      </c>
    </row>
    <row r="102" spans="1:10" ht="36.75" customHeight="1">
      <c r="A102" s="181"/>
      <c r="B102" s="186" t="s">
        <v>155</v>
      </c>
      <c r="C102" s="187" t="s">
        <v>156</v>
      </c>
      <c r="D102" s="188"/>
      <c r="E102" s="188"/>
      <c r="F102" s="195" t="s">
        <v>25</v>
      </c>
      <c r="G102" s="196"/>
      <c r="H102" s="196"/>
      <c r="I102" s="196">
        <f>'01 19_01_01 Pol'!G650</f>
        <v>0</v>
      </c>
      <c r="J102" s="192" t="str">
        <f>IF(I112=0,"",I102/I112*100)</f>
        <v/>
      </c>
    </row>
    <row r="103" spans="1:10" ht="36.75" customHeight="1">
      <c r="A103" s="181"/>
      <c r="B103" s="186" t="s">
        <v>157</v>
      </c>
      <c r="C103" s="187" t="s">
        <v>158</v>
      </c>
      <c r="D103" s="188"/>
      <c r="E103" s="188"/>
      <c r="F103" s="195" t="s">
        <v>25</v>
      </c>
      <c r="G103" s="196"/>
      <c r="H103" s="196"/>
      <c r="I103" s="196">
        <f>'01 19_01_01 Pol'!G663</f>
        <v>0</v>
      </c>
      <c r="J103" s="192" t="str">
        <f>IF(I112=0,"",I103/I112*100)</f>
        <v/>
      </c>
    </row>
    <row r="104" spans="1:10" ht="36.75" customHeight="1">
      <c r="A104" s="181"/>
      <c r="B104" s="186" t="s">
        <v>159</v>
      </c>
      <c r="C104" s="187" t="s">
        <v>160</v>
      </c>
      <c r="D104" s="188"/>
      <c r="E104" s="188"/>
      <c r="F104" s="195" t="s">
        <v>25</v>
      </c>
      <c r="G104" s="196"/>
      <c r="H104" s="196"/>
      <c r="I104" s="196">
        <f>'01 19_01_01 Pol'!G665</f>
        <v>0</v>
      </c>
      <c r="J104" s="192" t="str">
        <f>IF(I112=0,"",I104/I112*100)</f>
        <v/>
      </c>
    </row>
    <row r="105" spans="1:10" ht="36.75" customHeight="1">
      <c r="A105" s="181"/>
      <c r="B105" s="186" t="s">
        <v>161</v>
      </c>
      <c r="C105" s="187" t="s">
        <v>162</v>
      </c>
      <c r="D105" s="188"/>
      <c r="E105" s="188"/>
      <c r="F105" s="195" t="s">
        <v>25</v>
      </c>
      <c r="G105" s="196"/>
      <c r="H105" s="196"/>
      <c r="I105" s="196">
        <f>'02 19_01_02 Pol'!G8</f>
        <v>0</v>
      </c>
      <c r="J105" s="192" t="str">
        <f>IF(I112=0,"",I105/I112*100)</f>
        <v/>
      </c>
    </row>
    <row r="106" spans="1:10" ht="36.75" customHeight="1">
      <c r="A106" s="181"/>
      <c r="B106" s="186" t="s">
        <v>163</v>
      </c>
      <c r="C106" s="187" t="s">
        <v>164</v>
      </c>
      <c r="D106" s="188"/>
      <c r="E106" s="188"/>
      <c r="F106" s="195" t="s">
        <v>25</v>
      </c>
      <c r="G106" s="196"/>
      <c r="H106" s="196"/>
      <c r="I106" s="196">
        <f>'01 19_01_01 Pol'!G669</f>
        <v>0</v>
      </c>
      <c r="J106" s="192" t="str">
        <f>IF(I112=0,"",I106/I112*100)</f>
        <v/>
      </c>
    </row>
    <row r="107" spans="1:10" ht="36.75" customHeight="1">
      <c r="A107" s="181"/>
      <c r="B107" s="186" t="s">
        <v>165</v>
      </c>
      <c r="C107" s="187" t="s">
        <v>166</v>
      </c>
      <c r="D107" s="188"/>
      <c r="E107" s="188"/>
      <c r="F107" s="195" t="s">
        <v>26</v>
      </c>
      <c r="G107" s="196"/>
      <c r="H107" s="196"/>
      <c r="I107" s="196">
        <f>'01 19_01_01 Pol'!G714</f>
        <v>0</v>
      </c>
      <c r="J107" s="192" t="str">
        <f>IF(I112=0,"",I107/I112*100)</f>
        <v/>
      </c>
    </row>
    <row r="108" spans="1:10" ht="36.75" customHeight="1">
      <c r="A108" s="181"/>
      <c r="B108" s="186" t="s">
        <v>167</v>
      </c>
      <c r="C108" s="187" t="s">
        <v>168</v>
      </c>
      <c r="D108" s="188"/>
      <c r="E108" s="188"/>
      <c r="F108" s="195" t="s">
        <v>26</v>
      </c>
      <c r="G108" s="196"/>
      <c r="H108" s="196"/>
      <c r="I108" s="196">
        <f>'01 19_01_01 Pol'!G797</f>
        <v>0</v>
      </c>
      <c r="J108" s="192" t="str">
        <f>IF(I112=0,"",I108/I112*100)</f>
        <v/>
      </c>
    </row>
    <row r="109" spans="1:10" ht="36.75" customHeight="1">
      <c r="A109" s="181"/>
      <c r="B109" s="186" t="s">
        <v>169</v>
      </c>
      <c r="C109" s="187" t="s">
        <v>170</v>
      </c>
      <c r="D109" s="188"/>
      <c r="E109" s="188"/>
      <c r="F109" s="195" t="s">
        <v>26</v>
      </c>
      <c r="G109" s="196"/>
      <c r="H109" s="196"/>
      <c r="I109" s="196">
        <f>'01 19_01_01 Pol'!G838</f>
        <v>0</v>
      </c>
      <c r="J109" s="192" t="str">
        <f>IF(I112=0,"",I109/I112*100)</f>
        <v/>
      </c>
    </row>
    <row r="110" spans="1:10" ht="36.75" customHeight="1">
      <c r="A110" s="181"/>
      <c r="B110" s="186" t="s">
        <v>171</v>
      </c>
      <c r="C110" s="187" t="s">
        <v>172</v>
      </c>
      <c r="D110" s="188"/>
      <c r="E110" s="188"/>
      <c r="F110" s="195" t="s">
        <v>26</v>
      </c>
      <c r="G110" s="196"/>
      <c r="H110" s="196"/>
      <c r="I110" s="196">
        <f>'01 19_01_01 Pol'!G878</f>
        <v>0</v>
      </c>
      <c r="J110" s="192" t="str">
        <f>IF(I112=0,"",I110/I112*100)</f>
        <v/>
      </c>
    </row>
    <row r="111" spans="1:10" ht="36.75" customHeight="1">
      <c r="A111" s="181"/>
      <c r="B111" s="186" t="s">
        <v>173</v>
      </c>
      <c r="C111" s="187" t="s">
        <v>27</v>
      </c>
      <c r="D111" s="188"/>
      <c r="E111" s="188"/>
      <c r="F111" s="195" t="s">
        <v>173</v>
      </c>
      <c r="G111" s="196"/>
      <c r="H111" s="196"/>
      <c r="I111" s="196">
        <f>'01 19_01_01 Pol'!G880+'02 19_01_02 Pol'!G25+'03 19_01_03 Pol'!G40+'04 19_01_04 Pol'!G177+'05 19_01_05 Pol'!G64+'06 19_01_06 Pol'!G101</f>
        <v>0</v>
      </c>
      <c r="J111" s="192" t="str">
        <f>IF(I112=0,"",I111/I112*100)</f>
        <v/>
      </c>
    </row>
    <row r="112" spans="1:10" ht="25.5" customHeight="1">
      <c r="A112" s="182"/>
      <c r="B112" s="189" t="s">
        <v>1</v>
      </c>
      <c r="C112" s="190"/>
      <c r="D112" s="191"/>
      <c r="E112" s="191"/>
      <c r="F112" s="197"/>
      <c r="G112" s="198"/>
      <c r="H112" s="198"/>
      <c r="I112" s="198">
        <f>SUM(I73:I111)</f>
        <v>0</v>
      </c>
      <c r="J112" s="193">
        <f>SUM(J73:J111)</f>
        <v>0</v>
      </c>
    </row>
    <row r="113" spans="6:10">
      <c r="F113" s="135"/>
      <c r="G113" s="135"/>
      <c r="H113" s="135"/>
      <c r="I113" s="135"/>
      <c r="J113" s="194"/>
    </row>
    <row r="114" spans="6:10">
      <c r="F114" s="135"/>
      <c r="G114" s="135"/>
      <c r="H114" s="135"/>
      <c r="I114" s="135"/>
      <c r="J114" s="194"/>
    </row>
    <row r="115" spans="6:10">
      <c r="F115" s="135"/>
      <c r="G115" s="135"/>
      <c r="H115" s="135"/>
      <c r="I115" s="135"/>
      <c r="J115" s="194"/>
    </row>
  </sheetData>
  <sheetProtection password="918B"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108:E108"/>
    <mergeCell ref="C109:E109"/>
    <mergeCell ref="C110:E110"/>
    <mergeCell ref="C111:E111"/>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4" t="s">
        <v>6</v>
      </c>
      <c r="B1" s="104"/>
      <c r="C1" s="105"/>
      <c r="D1" s="104"/>
      <c r="E1" s="104"/>
      <c r="F1" s="104"/>
      <c r="G1" s="104"/>
    </row>
    <row r="2" spans="1:7" ht="24.95" customHeight="1">
      <c r="A2" s="50" t="s">
        <v>7</v>
      </c>
      <c r="B2" s="49"/>
      <c r="C2" s="106"/>
      <c r="D2" s="106"/>
      <c r="E2" s="106"/>
      <c r="F2" s="106"/>
      <c r="G2" s="107"/>
    </row>
    <row r="3" spans="1:7" ht="24.95" customHeight="1">
      <c r="A3" s="50" t="s">
        <v>8</v>
      </c>
      <c r="B3" s="49"/>
      <c r="C3" s="106"/>
      <c r="D3" s="106"/>
      <c r="E3" s="106"/>
      <c r="F3" s="106"/>
      <c r="G3" s="107"/>
    </row>
    <row r="4" spans="1:7" ht="24.95" customHeight="1">
      <c r="A4" s="50" t="s">
        <v>9</v>
      </c>
      <c r="B4" s="49"/>
      <c r="C4" s="106"/>
      <c r="D4" s="106"/>
      <c r="E4" s="106"/>
      <c r="F4" s="106"/>
      <c r="G4" s="107"/>
    </row>
    <row r="5" spans="1:7">
      <c r="B5" s="4"/>
      <c r="C5" s="5"/>
      <c r="D5" s="6"/>
    </row>
  </sheetData>
  <sheetProtection password="918B"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53</v>
      </c>
      <c r="C3" s="204" t="s">
        <v>54</v>
      </c>
      <c r="D3" s="202"/>
      <c r="E3" s="202"/>
      <c r="F3" s="202"/>
      <c r="G3" s="203"/>
      <c r="AC3" s="179" t="s">
        <v>177</v>
      </c>
      <c r="AG3" t="s">
        <v>178</v>
      </c>
    </row>
    <row r="4" spans="1:60" ht="24.95" customHeight="1">
      <c r="A4" s="205" t="s">
        <v>9</v>
      </c>
      <c r="B4" s="206" t="s">
        <v>55</v>
      </c>
      <c r="C4" s="207" t="s">
        <v>56</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97</v>
      </c>
      <c r="C8" s="251" t="s">
        <v>98</v>
      </c>
      <c r="D8" s="229"/>
      <c r="E8" s="230"/>
      <c r="F8" s="231"/>
      <c r="G8" s="231">
        <f>SUMIF(AG9:AG37,"&lt;&gt;NOR",G9:G37)</f>
        <v>0</v>
      </c>
      <c r="H8" s="231"/>
      <c r="I8" s="231">
        <f>SUM(I9:I37)</f>
        <v>0</v>
      </c>
      <c r="J8" s="231"/>
      <c r="K8" s="231">
        <f>SUM(K9:K37)</f>
        <v>0</v>
      </c>
      <c r="L8" s="231"/>
      <c r="M8" s="231">
        <f>SUM(M9:M37)</f>
        <v>0</v>
      </c>
      <c r="N8" s="230"/>
      <c r="O8" s="230">
        <f>SUM(O9:O37)</f>
        <v>139.76999999999998</v>
      </c>
      <c r="P8" s="230"/>
      <c r="Q8" s="230">
        <f>SUM(Q9:Q37)</f>
        <v>0</v>
      </c>
      <c r="R8" s="231"/>
      <c r="S8" s="231"/>
      <c r="T8" s="232"/>
      <c r="U8" s="226"/>
      <c r="V8" s="226">
        <f>SUM(V9:V37)</f>
        <v>1192.3399999999997</v>
      </c>
      <c r="W8" s="226"/>
      <c r="X8" s="226"/>
      <c r="Y8" s="226"/>
      <c r="AG8" t="s">
        <v>203</v>
      </c>
    </row>
    <row r="9" spans="1:60" outlineLevel="1">
      <c r="A9" s="234">
        <v>1</v>
      </c>
      <c r="B9" s="235" t="s">
        <v>204</v>
      </c>
      <c r="C9" s="252" t="s">
        <v>205</v>
      </c>
      <c r="D9" s="236" t="s">
        <v>206</v>
      </c>
      <c r="E9" s="237">
        <v>80.316500000000005</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207</v>
      </c>
      <c r="S9" s="239" t="s">
        <v>208</v>
      </c>
      <c r="T9" s="240" t="s">
        <v>208</v>
      </c>
      <c r="U9" s="225">
        <v>0.36799999999999999</v>
      </c>
      <c r="V9" s="225">
        <f>ROUND(E9*U9,2)</f>
        <v>29.56</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c r="A10" s="222"/>
      <c r="B10" s="223"/>
      <c r="C10" s="253" t="s">
        <v>212</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213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34">
        <v>2</v>
      </c>
      <c r="B11" s="235" t="s">
        <v>214</v>
      </c>
      <c r="C11" s="252" t="s">
        <v>215</v>
      </c>
      <c r="D11" s="236" t="s">
        <v>206</v>
      </c>
      <c r="E11" s="237">
        <v>80.316500000000005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207</v>
      </c>
      <c r="S11" s="239" t="s">
        <v>208</v>
      </c>
      <c r="T11" s="240" t="s">
        <v>208</v>
      </c>
      <c r="U11" s="225">
        <v>5.8000000000000003E-2</v>
      </c>
      <c r="V11" s="225">
        <f>ROUND(E11*U11,2)</f>
        <v>4.66</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c r="A12" s="222"/>
      <c r="B12" s="223"/>
      <c r="C12" s="253" t="s">
        <v>212</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213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3</v>
      </c>
      <c r="B13" s="235" t="s">
        <v>216</v>
      </c>
      <c r="C13" s="252" t="s">
        <v>217</v>
      </c>
      <c r="D13" s="236" t="s">
        <v>206</v>
      </c>
      <c r="E13" s="237">
        <v>18.593</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207</v>
      </c>
      <c r="S13" s="239" t="s">
        <v>208</v>
      </c>
      <c r="T13" s="240" t="s">
        <v>208</v>
      </c>
      <c r="U13" s="225">
        <v>18.041</v>
      </c>
      <c r="V13" s="225">
        <f>ROUND(E13*U13,2)</f>
        <v>335.44</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2">
      <c r="A14" s="222"/>
      <c r="B14" s="223"/>
      <c r="C14" s="253" t="s">
        <v>218</v>
      </c>
      <c r="D14" s="241"/>
      <c r="E14" s="241"/>
      <c r="F14" s="241"/>
      <c r="G14" s="241"/>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213</v>
      </c>
      <c r="AH14" s="215"/>
      <c r="AI14" s="215"/>
      <c r="AJ14" s="215"/>
      <c r="AK14" s="215"/>
      <c r="AL14" s="215"/>
      <c r="AM14" s="215"/>
      <c r="AN14" s="215"/>
      <c r="AO14" s="215"/>
      <c r="AP14" s="215"/>
      <c r="AQ14" s="215"/>
      <c r="AR14" s="215"/>
      <c r="AS14" s="215"/>
      <c r="AT14" s="215"/>
      <c r="AU14" s="215"/>
      <c r="AV14" s="215"/>
      <c r="AW14" s="215"/>
      <c r="AX14" s="215"/>
      <c r="AY14" s="215"/>
      <c r="AZ14" s="215"/>
      <c r="BA14" s="242" t="str">
        <f>C14</f>
        <v>zapažených i nezapažených s urovnáním dna do předepsaného profilu a spádu, s přehozením výkopku na přilehlém terénu na vzdálenost do 3 m od podélné osy rýhy nebo s naložením výkopku na dopravní prostředek.</v>
      </c>
      <c r="BB14" s="215"/>
      <c r="BC14" s="215"/>
      <c r="BD14" s="215"/>
      <c r="BE14" s="215"/>
      <c r="BF14" s="215"/>
      <c r="BG14" s="215"/>
      <c r="BH14" s="215"/>
    </row>
    <row r="15" spans="1:60" outlineLevel="1">
      <c r="A15" s="234">
        <v>4</v>
      </c>
      <c r="B15" s="235" t="s">
        <v>219</v>
      </c>
      <c r="C15" s="252" t="s">
        <v>220</v>
      </c>
      <c r="D15" s="236" t="s">
        <v>206</v>
      </c>
      <c r="E15" s="237">
        <v>499.60863000000001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207</v>
      </c>
      <c r="S15" s="239" t="s">
        <v>208</v>
      </c>
      <c r="T15" s="240" t="s">
        <v>208</v>
      </c>
      <c r="U15" s="225">
        <v>0.2</v>
      </c>
      <c r="V15" s="225">
        <f>ROUND(E15*U15,2)</f>
        <v>99.92</v>
      </c>
      <c r="W15" s="225"/>
      <c r="X15" s="225" t="s">
        <v>209</v>
      </c>
      <c r="Y15" s="225" t="s">
        <v>210</v>
      </c>
      <c r="Z15" s="215"/>
      <c r="AA15" s="215"/>
      <c r="AB15" s="215"/>
      <c r="AC15" s="215"/>
      <c r="AD15" s="215"/>
      <c r="AE15" s="215"/>
      <c r="AF15" s="215"/>
      <c r="AG15" s="215" t="s">
        <v>211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33.75" outlineLevel="2">
      <c r="A16" s="222"/>
      <c r="B16" s="223"/>
      <c r="C16" s="253" t="s">
        <v>221</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213</v>
      </c>
      <c r="AH16" s="215"/>
      <c r="AI16" s="215"/>
      <c r="AJ16" s="215"/>
      <c r="AK16" s="215"/>
      <c r="AL16" s="215"/>
      <c r="AM16" s="215"/>
      <c r="AN16" s="215"/>
      <c r="AO16" s="215"/>
      <c r="AP16" s="215"/>
      <c r="AQ16" s="215"/>
      <c r="AR16" s="215"/>
      <c r="AS16" s="215"/>
      <c r="AT16" s="215"/>
      <c r="AU16" s="215"/>
      <c r="AV16" s="215"/>
      <c r="AW16" s="215"/>
      <c r="AX16" s="215"/>
      <c r="AY16" s="215"/>
      <c r="AZ16" s="215"/>
      <c r="BA16" s="242"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15"/>
      <c r="BC16" s="215"/>
      <c r="BD16" s="215"/>
      <c r="BE16" s="215"/>
      <c r="BF16" s="215"/>
      <c r="BG16" s="215"/>
      <c r="BH16" s="215"/>
    </row>
    <row r="17" spans="1:60" outlineLevel="1">
      <c r="A17" s="234">
        <v>5</v>
      </c>
      <c r="B17" s="235" t="s">
        <v>222</v>
      </c>
      <c r="C17" s="252" t="s">
        <v>223</v>
      </c>
      <c r="D17" s="236" t="s">
        <v>206</v>
      </c>
      <c r="E17" s="237">
        <v>499.60863000000001</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207</v>
      </c>
      <c r="S17" s="239" t="s">
        <v>208</v>
      </c>
      <c r="T17" s="240" t="s">
        <v>208</v>
      </c>
      <c r="U17" s="225">
        <v>8.4000000000000005E-2</v>
      </c>
      <c r="V17" s="225">
        <f>ROUND(E17*U17,2)</f>
        <v>41.97</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33.75" outlineLevel="2">
      <c r="A18" s="222"/>
      <c r="B18" s="223"/>
      <c r="C18" s="253" t="s">
        <v>221</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213</v>
      </c>
      <c r="AH18" s="215"/>
      <c r="AI18" s="215"/>
      <c r="AJ18" s="215"/>
      <c r="AK18" s="215"/>
      <c r="AL18" s="215"/>
      <c r="AM18" s="215"/>
      <c r="AN18" s="215"/>
      <c r="AO18" s="215"/>
      <c r="AP18" s="215"/>
      <c r="AQ18" s="215"/>
      <c r="AR18" s="215"/>
      <c r="AS18" s="215"/>
      <c r="AT18" s="215"/>
      <c r="AU18" s="215"/>
      <c r="AV18" s="215"/>
      <c r="AW18" s="215"/>
      <c r="AX18" s="215"/>
      <c r="AY18" s="215"/>
      <c r="AZ18" s="215"/>
      <c r="BA18" s="242" t="str">
        <f>C18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8" s="215"/>
      <c r="BC18" s="215"/>
      <c r="BD18" s="215"/>
      <c r="BE18" s="215"/>
      <c r="BF18" s="215"/>
      <c r="BG18" s="215"/>
      <c r="BH18" s="215"/>
    </row>
    <row r="19" spans="1:60" ht="22.5" outlineLevel="1">
      <c r="A19" s="234">
        <v>6</v>
      </c>
      <c r="B19" s="235" t="s">
        <v>224</v>
      </c>
      <c r="C19" s="252" t="s">
        <v>225</v>
      </c>
      <c r="D19" s="236" t="s">
        <v>206</v>
      </c>
      <c r="E19" s="237">
        <v>10.35</v>
      </c>
      <c r="F19" s="238"/>
      <c r="G19" s="239">
        <f>ROUND(E19*F19,2)</f>
        <v>0</v>
      </c>
      <c r="H19" s="238"/>
      <c r="I19" s="239">
        <f>ROUND(E19*H19,2)</f>
        <v>0</v>
      </c>
      <c r="J19" s="238"/>
      <c r="K19" s="239">
        <f>ROUND(E19*J19,2)</f>
        <v>0</v>
      </c>
      <c r="L19" s="239">
        <v>21</v>
      </c>
      <c r="M19" s="239">
        <f>G19*(1+L19/100)</f>
        <v>0</v>
      </c>
      <c r="N19" s="237">
        <v>1.9220000000000001E-2</v>
      </c>
      <c r="O19" s="237">
        <f>ROUND(E19*N19,2)</f>
        <v>0.2</v>
      </c>
      <c r="P19" s="237">
        <v>0</v>
      </c>
      <c r="Q19" s="237">
        <f>ROUND(E19*P19,2)</f>
        <v>0</v>
      </c>
      <c r="R19" s="239" t="s">
        <v>207</v>
      </c>
      <c r="S19" s="239" t="s">
        <v>208</v>
      </c>
      <c r="T19" s="240" t="s">
        <v>208</v>
      </c>
      <c r="U19" s="225">
        <v>1.5863</v>
      </c>
      <c r="V19" s="225">
        <f>ROUND(E19*U19,2)</f>
        <v>16.420000000000002</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33.75" outlineLevel="2">
      <c r="A20" s="222"/>
      <c r="B20" s="223"/>
      <c r="C20" s="253" t="s">
        <v>221</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213</v>
      </c>
      <c r="AH20" s="215"/>
      <c r="AI20" s="215"/>
      <c r="AJ20" s="215"/>
      <c r="AK20" s="215"/>
      <c r="AL20" s="215"/>
      <c r="AM20" s="215"/>
      <c r="AN20" s="215"/>
      <c r="AO20" s="215"/>
      <c r="AP20" s="215"/>
      <c r="AQ20" s="215"/>
      <c r="AR20" s="215"/>
      <c r="AS20" s="215"/>
      <c r="AT20" s="215"/>
      <c r="AU20" s="215"/>
      <c r="AV20" s="215"/>
      <c r="AW20" s="215"/>
      <c r="AX20" s="215"/>
      <c r="AY20" s="215"/>
      <c r="AZ20" s="215"/>
      <c r="BA20" s="242"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5"/>
      <c r="BC20" s="215"/>
      <c r="BD20" s="215"/>
      <c r="BE20" s="215"/>
      <c r="BF20" s="215"/>
      <c r="BG20" s="215"/>
      <c r="BH20" s="215"/>
    </row>
    <row r="21" spans="1:60" ht="22.5" outlineLevel="1">
      <c r="A21" s="234">
        <v>7</v>
      </c>
      <c r="B21" s="235" t="s">
        <v>226</v>
      </c>
      <c r="C21" s="252" t="s">
        <v>227</v>
      </c>
      <c r="D21" s="236" t="s">
        <v>228</v>
      </c>
      <c r="E21" s="237">
        <v>400.4</v>
      </c>
      <c r="F21" s="238"/>
      <c r="G21" s="239">
        <f>ROUND(E21*F21,2)</f>
        <v>0</v>
      </c>
      <c r="H21" s="238"/>
      <c r="I21" s="239">
        <f>ROUND(E21*H21,2)</f>
        <v>0</v>
      </c>
      <c r="J21" s="238"/>
      <c r="K21" s="239">
        <f>ROUND(E21*J21,2)</f>
        <v>0</v>
      </c>
      <c r="L21" s="239">
        <v>21</v>
      </c>
      <c r="M21" s="239">
        <f>G21*(1+L21/100)</f>
        <v>0</v>
      </c>
      <c r="N21" s="237">
        <v>8.5999999999999998E-4</v>
      </c>
      <c r="O21" s="237">
        <f>ROUND(E21*N21,2)</f>
        <v>0.34</v>
      </c>
      <c r="P21" s="237">
        <v>0</v>
      </c>
      <c r="Q21" s="237">
        <f>ROUND(E21*P21,2)</f>
        <v>0</v>
      </c>
      <c r="R21" s="239" t="s">
        <v>207</v>
      </c>
      <c r="S21" s="239" t="s">
        <v>208</v>
      </c>
      <c r="T21" s="240" t="s">
        <v>208</v>
      </c>
      <c r="U21" s="225">
        <v>0.47899999999999998</v>
      </c>
      <c r="V21" s="225">
        <f>ROUND(E21*U21,2)</f>
        <v>191.79</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c r="A22" s="222"/>
      <c r="B22" s="223"/>
      <c r="C22" s="253" t="s">
        <v>229</v>
      </c>
      <c r="D22" s="241"/>
      <c r="E22" s="241"/>
      <c r="F22" s="241"/>
      <c r="G22" s="241"/>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213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4">
        <v>8</v>
      </c>
      <c r="B23" s="235" t="s">
        <v>230</v>
      </c>
      <c r="C23" s="252" t="s">
        <v>231</v>
      </c>
      <c r="D23" s="236" t="s">
        <v>228</v>
      </c>
      <c r="E23" s="237">
        <v>400.4</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t="s">
        <v>207</v>
      </c>
      <c r="S23" s="239" t="s">
        <v>208</v>
      </c>
      <c r="T23" s="240" t="s">
        <v>208</v>
      </c>
      <c r="U23" s="225">
        <v>0.32700000000000001</v>
      </c>
      <c r="V23" s="225">
        <f>ROUND(E23*U23,2)</f>
        <v>130.93</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c r="A24" s="222"/>
      <c r="B24" s="223"/>
      <c r="C24" s="253" t="s">
        <v>232</v>
      </c>
      <c r="D24" s="241"/>
      <c r="E24" s="241"/>
      <c r="F24" s="241"/>
      <c r="G24" s="241"/>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213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4">
        <v>9</v>
      </c>
      <c r="B25" s="235" t="s">
        <v>233</v>
      </c>
      <c r="C25" s="252" t="s">
        <v>234</v>
      </c>
      <c r="D25" s="236" t="s">
        <v>206</v>
      </c>
      <c r="E25" s="237">
        <v>579.92512999999997</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207</v>
      </c>
      <c r="S25" s="239" t="s">
        <v>208</v>
      </c>
      <c r="T25" s="240" t="s">
        <v>208</v>
      </c>
      <c r="U25" s="225">
        <v>8.6999999999999994E-2</v>
      </c>
      <c r="V25" s="225">
        <f>ROUND(E25*U25,2)</f>
        <v>50.45</v>
      </c>
      <c r="W25" s="225"/>
      <c r="X25" s="225" t="s">
        <v>209</v>
      </c>
      <c r="Y25" s="225" t="s">
        <v>210</v>
      </c>
      <c r="Z25" s="215"/>
      <c r="AA25" s="215"/>
      <c r="AB25" s="215"/>
      <c r="AC25" s="215"/>
      <c r="AD25" s="215"/>
      <c r="AE25" s="215"/>
      <c r="AF25" s="215"/>
      <c r="AG25" s="215" t="s">
        <v>211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c r="A26" s="222"/>
      <c r="B26" s="223"/>
      <c r="C26" s="253" t="s">
        <v>235</v>
      </c>
      <c r="D26" s="241"/>
      <c r="E26" s="241"/>
      <c r="F26" s="241"/>
      <c r="G26" s="241"/>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213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10</v>
      </c>
      <c r="B27" s="235" t="s">
        <v>236</v>
      </c>
      <c r="C27" s="252" t="s">
        <v>237</v>
      </c>
      <c r="D27" s="236" t="s">
        <v>206</v>
      </c>
      <c r="E27" s="237">
        <v>28.943000000000001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207</v>
      </c>
      <c r="S27" s="239" t="s">
        <v>208</v>
      </c>
      <c r="T27" s="240" t="s">
        <v>208</v>
      </c>
      <c r="U27" s="225">
        <v>0.126</v>
      </c>
      <c r="V27" s="225">
        <f>ROUND(E27*U27,2)</f>
        <v>3.65</v>
      </c>
      <c r="W27" s="225"/>
      <c r="X27" s="225" t="s">
        <v>209</v>
      </c>
      <c r="Y27" s="225" t="s">
        <v>210</v>
      </c>
      <c r="Z27" s="215"/>
      <c r="AA27" s="215"/>
      <c r="AB27" s="215"/>
      <c r="AC27" s="215"/>
      <c r="AD27" s="215"/>
      <c r="AE27" s="215"/>
      <c r="AF27" s="215"/>
      <c r="AG27" s="215" t="s">
        <v>211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c r="A28" s="222"/>
      <c r="B28" s="223"/>
      <c r="C28" s="253" t="s">
        <v>235</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213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34">
        <v>11</v>
      </c>
      <c r="B29" s="235" t="s">
        <v>238</v>
      </c>
      <c r="C29" s="252" t="s">
        <v>239</v>
      </c>
      <c r="D29" s="236" t="s">
        <v>206</v>
      </c>
      <c r="E29" s="237">
        <v>71.345669999999998</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207</v>
      </c>
      <c r="S29" s="239" t="s">
        <v>208</v>
      </c>
      <c r="T29" s="240" t="s">
        <v>208</v>
      </c>
      <c r="U29" s="225">
        <v>1.0999999999999999E-2</v>
      </c>
      <c r="V29" s="225">
        <f>ROUND(E29*U29,2)</f>
        <v>0.78</v>
      </c>
      <c r="W29" s="225"/>
      <c r="X29" s="225" t="s">
        <v>209</v>
      </c>
      <c r="Y29" s="225" t="s">
        <v>210</v>
      </c>
      <c r="Z29" s="215"/>
      <c r="AA29" s="215"/>
      <c r="AB29" s="215"/>
      <c r="AC29" s="215"/>
      <c r="AD29" s="215"/>
      <c r="AE29" s="215"/>
      <c r="AF29" s="215"/>
      <c r="AG29" s="215" t="s">
        <v>211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c r="A30" s="222"/>
      <c r="B30" s="223"/>
      <c r="C30" s="253" t="s">
        <v>235</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213</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43">
        <v>12</v>
      </c>
      <c r="B31" s="244" t="s">
        <v>240</v>
      </c>
      <c r="C31" s="254" t="s">
        <v>241</v>
      </c>
      <c r="D31" s="245" t="s">
        <v>206</v>
      </c>
      <c r="E31" s="246">
        <v>71.345669999999998</v>
      </c>
      <c r="F31" s="247"/>
      <c r="G31" s="248">
        <f>ROUND(E31*F31,2)</f>
        <v>0</v>
      </c>
      <c r="H31" s="247"/>
      <c r="I31" s="248">
        <f>ROUND(E31*H31,2)</f>
        <v>0</v>
      </c>
      <c r="J31" s="247"/>
      <c r="K31" s="248">
        <f>ROUND(E31*J31,2)</f>
        <v>0</v>
      </c>
      <c r="L31" s="248">
        <v>21</v>
      </c>
      <c r="M31" s="248">
        <f>G31*(1+L31/100)</f>
        <v>0</v>
      </c>
      <c r="N31" s="246">
        <v>0</v>
      </c>
      <c r="O31" s="246">
        <f>ROUND(E31*N31,2)</f>
        <v>0</v>
      </c>
      <c r="P31" s="246">
        <v>0</v>
      </c>
      <c r="Q31" s="246">
        <f>ROUND(E31*P31,2)</f>
        <v>0</v>
      </c>
      <c r="R31" s="248" t="s">
        <v>207</v>
      </c>
      <c r="S31" s="248" t="s">
        <v>208</v>
      </c>
      <c r="T31" s="249" t="s">
        <v>208</v>
      </c>
      <c r="U31" s="225">
        <v>0.65200000000000002</v>
      </c>
      <c r="V31" s="225">
        <f>ROUND(E31*U31,2)</f>
        <v>46.52</v>
      </c>
      <c r="W31" s="225"/>
      <c r="X31" s="225" t="s">
        <v>209</v>
      </c>
      <c r="Y31" s="225" t="s">
        <v>210</v>
      </c>
      <c r="Z31" s="215"/>
      <c r="AA31" s="215"/>
      <c r="AB31" s="215"/>
      <c r="AC31" s="215"/>
      <c r="AD31" s="215"/>
      <c r="AE31" s="215"/>
      <c r="AF31" s="215"/>
      <c r="AG31" s="215" t="s">
        <v>211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43">
        <v>13</v>
      </c>
      <c r="B32" s="244" t="s">
        <v>242</v>
      </c>
      <c r="C32" s="254" t="s">
        <v>243</v>
      </c>
      <c r="D32" s="245" t="s">
        <v>206</v>
      </c>
      <c r="E32" s="246">
        <v>71.345669999999998</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t="s">
        <v>207</v>
      </c>
      <c r="S32" s="248" t="s">
        <v>208</v>
      </c>
      <c r="T32" s="249" t="s">
        <v>208</v>
      </c>
      <c r="U32" s="225">
        <v>8.9999999999999993E-3</v>
      </c>
      <c r="V32" s="225">
        <f>ROUND(E32*U32,2)</f>
        <v>0.64</v>
      </c>
      <c r="W32" s="225"/>
      <c r="X32" s="225" t="s">
        <v>209</v>
      </c>
      <c r="Y32" s="225" t="s">
        <v>210</v>
      </c>
      <c r="Z32" s="215"/>
      <c r="AA32" s="215"/>
      <c r="AB32" s="215"/>
      <c r="AC32" s="215"/>
      <c r="AD32" s="215"/>
      <c r="AE32" s="215"/>
      <c r="AF32" s="215"/>
      <c r="AG32" s="215" t="s">
        <v>211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14</v>
      </c>
      <c r="B33" s="235" t="s">
        <v>244</v>
      </c>
      <c r="C33" s="252" t="s">
        <v>245</v>
      </c>
      <c r="D33" s="236" t="s">
        <v>206</v>
      </c>
      <c r="E33" s="237">
        <v>542.70345999999995</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207</v>
      </c>
      <c r="S33" s="239" t="s">
        <v>208</v>
      </c>
      <c r="T33" s="240" t="s">
        <v>208</v>
      </c>
      <c r="U33" s="225">
        <v>0.20200000000000001</v>
      </c>
      <c r="V33" s="225">
        <f>ROUND(E33*U33,2)</f>
        <v>109.63</v>
      </c>
      <c r="W33" s="225"/>
      <c r="X33" s="225" t="s">
        <v>209</v>
      </c>
      <c r="Y33" s="225" t="s">
        <v>210</v>
      </c>
      <c r="Z33" s="215"/>
      <c r="AA33" s="215"/>
      <c r="AB33" s="215"/>
      <c r="AC33" s="215"/>
      <c r="AD33" s="215"/>
      <c r="AE33" s="215"/>
      <c r="AF33" s="215"/>
      <c r="AG33" s="215" t="s">
        <v>211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c r="A34" s="222"/>
      <c r="B34" s="223"/>
      <c r="C34" s="253" t="s">
        <v>246</v>
      </c>
      <c r="D34" s="241"/>
      <c r="E34" s="241"/>
      <c r="F34" s="241"/>
      <c r="G34" s="241"/>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213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34">
        <v>15</v>
      </c>
      <c r="B35" s="235" t="s">
        <v>247</v>
      </c>
      <c r="C35" s="252" t="s">
        <v>248</v>
      </c>
      <c r="D35" s="236" t="s">
        <v>206</v>
      </c>
      <c r="E35" s="237">
        <v>81.900000000000006</v>
      </c>
      <c r="F35" s="238"/>
      <c r="G35" s="239">
        <f>ROUND(E35*F35,2)</f>
        <v>0</v>
      </c>
      <c r="H35" s="238"/>
      <c r="I35" s="239">
        <f>ROUND(E35*H35,2)</f>
        <v>0</v>
      </c>
      <c r="J35" s="238"/>
      <c r="K35" s="239">
        <f>ROUND(E35*J35,2)</f>
        <v>0</v>
      </c>
      <c r="L35" s="239">
        <v>21</v>
      </c>
      <c r="M35" s="239">
        <f>G35*(1+L35/100)</f>
        <v>0</v>
      </c>
      <c r="N35" s="237">
        <v>1.7</v>
      </c>
      <c r="O35" s="237">
        <f>ROUND(E35*N35,2)</f>
        <v>139.22999999999999</v>
      </c>
      <c r="P35" s="237">
        <v>0</v>
      </c>
      <c r="Q35" s="237">
        <f>ROUND(E35*P35,2)</f>
        <v>0</v>
      </c>
      <c r="R35" s="239" t="s">
        <v>207</v>
      </c>
      <c r="S35" s="239" t="s">
        <v>208</v>
      </c>
      <c r="T35" s="240" t="s">
        <v>208</v>
      </c>
      <c r="U35" s="225">
        <v>1.587</v>
      </c>
      <c r="V35" s="225">
        <f>ROUND(E35*U35,2)</f>
        <v>129.97999999999999</v>
      </c>
      <c r="W35" s="225"/>
      <c r="X35" s="225" t="s">
        <v>209</v>
      </c>
      <c r="Y35" s="225" t="s">
        <v>210</v>
      </c>
      <c r="Z35" s="215"/>
      <c r="AA35" s="215"/>
      <c r="AB35" s="215"/>
      <c r="AC35" s="215"/>
      <c r="AD35" s="215"/>
      <c r="AE35" s="215"/>
      <c r="AF35" s="215"/>
      <c r="AG35" s="215" t="s">
        <v>211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2">
      <c r="A36" s="222"/>
      <c r="B36" s="223"/>
      <c r="C36" s="253" t="s">
        <v>249</v>
      </c>
      <c r="D36" s="241"/>
      <c r="E36" s="241"/>
      <c r="F36" s="241"/>
      <c r="G36" s="241"/>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213</v>
      </c>
      <c r="AH36" s="215"/>
      <c r="AI36" s="215"/>
      <c r="AJ36" s="215"/>
      <c r="AK36" s="215"/>
      <c r="AL36" s="215"/>
      <c r="AM36" s="215"/>
      <c r="AN36" s="215"/>
      <c r="AO36" s="215"/>
      <c r="AP36" s="215"/>
      <c r="AQ36" s="215"/>
      <c r="AR36" s="215"/>
      <c r="AS36" s="215"/>
      <c r="AT36" s="215"/>
      <c r="AU36" s="215"/>
      <c r="AV36" s="215"/>
      <c r="AW36" s="215"/>
      <c r="AX36" s="215"/>
      <c r="AY36" s="215"/>
      <c r="AZ36" s="215"/>
      <c r="BA36" s="242" t="str">
        <f>C36</f>
        <v>sypaninou z vhodných hornin tř. 1 - 4 nebo materiálem připraveným podél výkopu ve vzdálenosti do 3 m od jeho kraje, pro jakoukoliv hloubku výkopu a jakoukoliv míru zhutnění,</v>
      </c>
      <c r="BB36" s="215"/>
      <c r="BC36" s="215"/>
      <c r="BD36" s="215"/>
      <c r="BE36" s="215"/>
      <c r="BF36" s="215"/>
      <c r="BG36" s="215"/>
      <c r="BH36" s="215"/>
    </row>
    <row r="37" spans="1:60" outlineLevel="1">
      <c r="A37" s="243">
        <v>16</v>
      </c>
      <c r="B37" s="244" t="s">
        <v>250</v>
      </c>
      <c r="C37" s="254" t="s">
        <v>251</v>
      </c>
      <c r="D37" s="245" t="s">
        <v>206</v>
      </c>
      <c r="E37" s="246">
        <v>71.345669999999998</v>
      </c>
      <c r="F37" s="247"/>
      <c r="G37" s="248">
        <f>ROUND(E37*F37,2)</f>
        <v>0</v>
      </c>
      <c r="H37" s="247"/>
      <c r="I37" s="248">
        <f>ROUND(E37*H37,2)</f>
        <v>0</v>
      </c>
      <c r="J37" s="247"/>
      <c r="K37" s="248">
        <f>ROUND(E37*J37,2)</f>
        <v>0</v>
      </c>
      <c r="L37" s="248">
        <v>21</v>
      </c>
      <c r="M37" s="248">
        <f>G37*(1+L37/100)</f>
        <v>0</v>
      </c>
      <c r="N37" s="246">
        <v>0</v>
      </c>
      <c r="O37" s="246">
        <f>ROUND(E37*N37,2)</f>
        <v>0</v>
      </c>
      <c r="P37" s="246">
        <v>0</v>
      </c>
      <c r="Q37" s="246">
        <f>ROUND(E37*P37,2)</f>
        <v>0</v>
      </c>
      <c r="R37" s="248" t="s">
        <v>207</v>
      </c>
      <c r="S37" s="248" t="s">
        <v>208</v>
      </c>
      <c r="T37" s="249" t="s">
        <v>208</v>
      </c>
      <c r="U37" s="225">
        <v>0</v>
      </c>
      <c r="V37" s="225">
        <f>ROUND(E37*U37,2)</f>
        <v>0</v>
      </c>
      <c r="W37" s="225"/>
      <c r="X37" s="225" t="s">
        <v>209</v>
      </c>
      <c r="Y37" s="225" t="s">
        <v>210</v>
      </c>
      <c r="Z37" s="215"/>
      <c r="AA37" s="215"/>
      <c r="AB37" s="215"/>
      <c r="AC37" s="215"/>
      <c r="AD37" s="215"/>
      <c r="AE37" s="215"/>
      <c r="AF37" s="215"/>
      <c r="AG37" s="215" t="s">
        <v>211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c r="A38" s="227" t="s">
        <v>202</v>
      </c>
      <c r="B38" s="228" t="s">
        <v>101</v>
      </c>
      <c r="C38" s="251" t="s">
        <v>102</v>
      </c>
      <c r="D38" s="229"/>
      <c r="E38" s="230"/>
      <c r="F38" s="231"/>
      <c r="G38" s="231">
        <f>SUMIF(AG39:AG76,"&lt;&gt;NOR",G39:G76)</f>
        <v>0</v>
      </c>
      <c r="H38" s="231"/>
      <c r="I38" s="231">
        <f>SUM(I39:I76)</f>
        <v>0</v>
      </c>
      <c r="J38" s="231"/>
      <c r="K38" s="231">
        <f>SUM(K39:K76)</f>
        <v>0</v>
      </c>
      <c r="L38" s="231"/>
      <c r="M38" s="231">
        <f>SUM(M39:M76)</f>
        <v>0</v>
      </c>
      <c r="N38" s="230"/>
      <c r="O38" s="230">
        <f>SUM(O39:O76)</f>
        <v>516.91000000000008</v>
      </c>
      <c r="P38" s="230"/>
      <c r="Q38" s="230">
        <f>SUM(Q39:Q76)</f>
        <v>0</v>
      </c>
      <c r="R38" s="231"/>
      <c r="S38" s="231"/>
      <c r="T38" s="232"/>
      <c r="U38" s="226"/>
      <c r="V38" s="226">
        <f>SUM(V39:V76)</f>
        <v>927.24</v>
      </c>
      <c r="W38" s="226"/>
      <c r="X38" s="226"/>
      <c r="Y38" s="226"/>
      <c r="AG38" t="s">
        <v>203</v>
      </c>
    </row>
    <row r="39" spans="1:60" outlineLevel="1">
      <c r="A39" s="234">
        <v>17</v>
      </c>
      <c r="B39" s="235" t="s">
        <v>252</v>
      </c>
      <c r="C39" s="252" t="s">
        <v>253</v>
      </c>
      <c r="D39" s="236" t="s">
        <v>206</v>
      </c>
      <c r="E39" s="237">
        <v>61.66</v>
      </c>
      <c r="F39" s="238"/>
      <c r="G39" s="239">
        <f>ROUND(E39*F39,2)</f>
        <v>0</v>
      </c>
      <c r="H39" s="238"/>
      <c r="I39" s="239">
        <f>ROUND(E39*H39,2)</f>
        <v>0</v>
      </c>
      <c r="J39" s="238"/>
      <c r="K39" s="239">
        <f>ROUND(E39*J39,2)</f>
        <v>0</v>
      </c>
      <c r="L39" s="239">
        <v>21</v>
      </c>
      <c r="M39" s="239">
        <f>G39*(1+L39/100)</f>
        <v>0</v>
      </c>
      <c r="N39" s="237">
        <v>2.5249999999999999</v>
      </c>
      <c r="O39" s="237">
        <f>ROUND(E39*N39,2)</f>
        <v>155.69</v>
      </c>
      <c r="P39" s="237">
        <v>0</v>
      </c>
      <c r="Q39" s="237">
        <f>ROUND(E39*P39,2)</f>
        <v>0</v>
      </c>
      <c r="R39" s="239" t="s">
        <v>254</v>
      </c>
      <c r="S39" s="239" t="s">
        <v>208</v>
      </c>
      <c r="T39" s="240" t="s">
        <v>208</v>
      </c>
      <c r="U39" s="225">
        <v>0.48</v>
      </c>
      <c r="V39" s="225">
        <f>ROUND(E39*U39,2)</f>
        <v>29.6</v>
      </c>
      <c r="W39" s="225"/>
      <c r="X39" s="225" t="s">
        <v>209</v>
      </c>
      <c r="Y39" s="225" t="s">
        <v>210</v>
      </c>
      <c r="Z39" s="215"/>
      <c r="AA39" s="215"/>
      <c r="AB39" s="215"/>
      <c r="AC39" s="215"/>
      <c r="AD39" s="215"/>
      <c r="AE39" s="215"/>
      <c r="AF39" s="215"/>
      <c r="AG39" s="215" t="s">
        <v>211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c r="A40" s="222"/>
      <c r="B40" s="223"/>
      <c r="C40" s="253" t="s">
        <v>255</v>
      </c>
      <c r="D40" s="241"/>
      <c r="E40" s="241"/>
      <c r="F40" s="241"/>
      <c r="G40" s="241"/>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213</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34">
        <v>18</v>
      </c>
      <c r="B41" s="235" t="s">
        <v>256</v>
      </c>
      <c r="C41" s="252" t="s">
        <v>257</v>
      </c>
      <c r="D41" s="236" t="s">
        <v>228</v>
      </c>
      <c r="E41" s="237">
        <v>25.202000000000002</v>
      </c>
      <c r="F41" s="238"/>
      <c r="G41" s="239">
        <f>ROUND(E41*F41,2)</f>
        <v>0</v>
      </c>
      <c r="H41" s="238"/>
      <c r="I41" s="239">
        <f>ROUND(E41*H41,2)</f>
        <v>0</v>
      </c>
      <c r="J41" s="238"/>
      <c r="K41" s="239">
        <f>ROUND(E41*J41,2)</f>
        <v>0</v>
      </c>
      <c r="L41" s="239">
        <v>21</v>
      </c>
      <c r="M41" s="239">
        <f>G41*(1+L41/100)</f>
        <v>0</v>
      </c>
      <c r="N41" s="237">
        <v>3.9199999999999999E-2</v>
      </c>
      <c r="O41" s="237">
        <f>ROUND(E41*N41,2)</f>
        <v>0.99</v>
      </c>
      <c r="P41" s="237">
        <v>0</v>
      </c>
      <c r="Q41" s="237">
        <f>ROUND(E41*P41,2)</f>
        <v>0</v>
      </c>
      <c r="R41" s="239" t="s">
        <v>254</v>
      </c>
      <c r="S41" s="239" t="s">
        <v>208</v>
      </c>
      <c r="T41" s="240" t="s">
        <v>208</v>
      </c>
      <c r="U41" s="225">
        <v>1.6</v>
      </c>
      <c r="V41" s="225">
        <f>ROUND(E41*U41,2)</f>
        <v>40.32</v>
      </c>
      <c r="W41" s="225"/>
      <c r="X41" s="225" t="s">
        <v>209</v>
      </c>
      <c r="Y41" s="225" t="s">
        <v>210</v>
      </c>
      <c r="Z41" s="215"/>
      <c r="AA41" s="215"/>
      <c r="AB41" s="215"/>
      <c r="AC41" s="215"/>
      <c r="AD41" s="215"/>
      <c r="AE41" s="215"/>
      <c r="AF41" s="215"/>
      <c r="AG41" s="215" t="s">
        <v>211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2">
      <c r="A42" s="222"/>
      <c r="B42" s="223"/>
      <c r="C42" s="253" t="s">
        <v>258</v>
      </c>
      <c r="D42" s="241"/>
      <c r="E42" s="241"/>
      <c r="F42" s="241"/>
      <c r="G42" s="241"/>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213</v>
      </c>
      <c r="AH42" s="215"/>
      <c r="AI42" s="215"/>
      <c r="AJ42" s="215"/>
      <c r="AK42" s="215"/>
      <c r="AL42" s="215"/>
      <c r="AM42" s="215"/>
      <c r="AN42" s="215"/>
      <c r="AO42" s="215"/>
      <c r="AP42" s="215"/>
      <c r="AQ42" s="215"/>
      <c r="AR42" s="215"/>
      <c r="AS42" s="215"/>
      <c r="AT42" s="215"/>
      <c r="AU42" s="215"/>
      <c r="AV42" s="215"/>
      <c r="AW42" s="215"/>
      <c r="AX42" s="215"/>
      <c r="AY42" s="215"/>
      <c r="AZ42" s="215"/>
      <c r="BA42" s="242" t="str">
        <f>C42</f>
        <v>svislé nebo šikmé (odkloněné) , půdorysně přímé nebo zalomené, stěn základových desek ve volných nebo zapažených jámách, rýhách, šachtách, včetně případných vzpěr,</v>
      </c>
      <c r="BB42" s="215"/>
      <c r="BC42" s="215"/>
      <c r="BD42" s="215"/>
      <c r="BE42" s="215"/>
      <c r="BF42" s="215"/>
      <c r="BG42" s="215"/>
      <c r="BH42" s="215"/>
    </row>
    <row r="43" spans="1:60" outlineLevel="1">
      <c r="A43" s="234">
        <v>19</v>
      </c>
      <c r="B43" s="235" t="s">
        <v>259</v>
      </c>
      <c r="C43" s="252" t="s">
        <v>260</v>
      </c>
      <c r="D43" s="236" t="s">
        <v>228</v>
      </c>
      <c r="E43" s="237">
        <v>25.202000000000002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254</v>
      </c>
      <c r="S43" s="239" t="s">
        <v>208</v>
      </c>
      <c r="T43" s="240" t="s">
        <v>208</v>
      </c>
      <c r="U43" s="225">
        <v>0.32</v>
      </c>
      <c r="V43" s="225">
        <f>ROUND(E43*U43,2)</f>
        <v>8.06</v>
      </c>
      <c r="W43" s="225"/>
      <c r="X43" s="225" t="s">
        <v>209</v>
      </c>
      <c r="Y43" s="225" t="s">
        <v>210</v>
      </c>
      <c r="Z43" s="215"/>
      <c r="AA43" s="215"/>
      <c r="AB43" s="215"/>
      <c r="AC43" s="215"/>
      <c r="AD43" s="215"/>
      <c r="AE43" s="215"/>
      <c r="AF43" s="215"/>
      <c r="AG43" s="215" t="s">
        <v>211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2">
      <c r="A44" s="222"/>
      <c r="B44" s="223"/>
      <c r="C44" s="253" t="s">
        <v>258</v>
      </c>
      <c r="D44" s="241"/>
      <c r="E44" s="241"/>
      <c r="F44" s="241"/>
      <c r="G44" s="241"/>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213</v>
      </c>
      <c r="AH44" s="215"/>
      <c r="AI44" s="215"/>
      <c r="AJ44" s="215"/>
      <c r="AK44" s="215"/>
      <c r="AL44" s="215"/>
      <c r="AM44" s="215"/>
      <c r="AN44" s="215"/>
      <c r="AO44" s="215"/>
      <c r="AP44" s="215"/>
      <c r="AQ44" s="215"/>
      <c r="AR44" s="215"/>
      <c r="AS44" s="215"/>
      <c r="AT44" s="215"/>
      <c r="AU44" s="215"/>
      <c r="AV44" s="215"/>
      <c r="AW44" s="215"/>
      <c r="AX44" s="215"/>
      <c r="AY44" s="215"/>
      <c r="AZ44" s="215"/>
      <c r="BA44" s="242" t="str">
        <f>C44</f>
        <v>svislé nebo šikmé (odkloněné) , půdorysně přímé nebo zalomené, stěn základových desek ve volných nebo zapažených jámách, rýhách, šachtách, včetně případných vzpěr,</v>
      </c>
      <c r="BB44" s="215"/>
      <c r="BC44" s="215"/>
      <c r="BD44" s="215"/>
      <c r="BE44" s="215"/>
      <c r="BF44" s="215"/>
      <c r="BG44" s="215"/>
      <c r="BH44" s="215"/>
    </row>
    <row r="45" spans="1:60" outlineLevel="1">
      <c r="A45" s="234">
        <v>20</v>
      </c>
      <c r="B45" s="235" t="s">
        <v>261</v>
      </c>
      <c r="C45" s="252" t="s">
        <v>262</v>
      </c>
      <c r="D45" s="236" t="s">
        <v>263</v>
      </c>
      <c r="E45" s="237">
        <v>0.61140000000000005</v>
      </c>
      <c r="F45" s="238"/>
      <c r="G45" s="239">
        <f>ROUND(E45*F45,2)</f>
        <v>0</v>
      </c>
      <c r="H45" s="238"/>
      <c r="I45" s="239">
        <f>ROUND(E45*H45,2)</f>
        <v>0</v>
      </c>
      <c r="J45" s="238"/>
      <c r="K45" s="239">
        <f>ROUND(E45*J45,2)</f>
        <v>0</v>
      </c>
      <c r="L45" s="239">
        <v>21</v>
      </c>
      <c r="M45" s="239">
        <f>G45*(1+L45/100)</f>
        <v>0</v>
      </c>
      <c r="N45" s="237">
        <v>1.0217400000000001</v>
      </c>
      <c r="O45" s="237">
        <f>ROUND(E45*N45,2)</f>
        <v>0.62</v>
      </c>
      <c r="P45" s="237">
        <v>0</v>
      </c>
      <c r="Q45" s="237">
        <f>ROUND(E45*P45,2)</f>
        <v>0</v>
      </c>
      <c r="R45" s="239" t="s">
        <v>254</v>
      </c>
      <c r="S45" s="239" t="s">
        <v>208</v>
      </c>
      <c r="T45" s="240" t="s">
        <v>208</v>
      </c>
      <c r="U45" s="225">
        <v>23.530999999999999</v>
      </c>
      <c r="V45" s="225">
        <f>ROUND(E45*U45,2)</f>
        <v>14.39</v>
      </c>
      <c r="W45" s="225"/>
      <c r="X45" s="225" t="s">
        <v>209</v>
      </c>
      <c r="Y45" s="225" t="s">
        <v>210</v>
      </c>
      <c r="Z45" s="215"/>
      <c r="AA45" s="215"/>
      <c r="AB45" s="215"/>
      <c r="AC45" s="215"/>
      <c r="AD45" s="215"/>
      <c r="AE45" s="215"/>
      <c r="AF45" s="215"/>
      <c r="AG45" s="215" t="s">
        <v>211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2">
      <c r="A46" s="222"/>
      <c r="B46" s="223"/>
      <c r="C46" s="253" t="s">
        <v>264</v>
      </c>
      <c r="D46" s="241"/>
      <c r="E46" s="241"/>
      <c r="F46" s="241"/>
      <c r="G46" s="241"/>
      <c r="H46" s="225"/>
      <c r="I46" s="225"/>
      <c r="J46" s="225"/>
      <c r="K46" s="225"/>
      <c r="L46" s="225"/>
      <c r="M46" s="225"/>
      <c r="N46" s="224"/>
      <c r="O46" s="224"/>
      <c r="P46" s="224"/>
      <c r="Q46" s="224"/>
      <c r="R46" s="225"/>
      <c r="S46" s="225"/>
      <c r="T46" s="225"/>
      <c r="U46" s="225"/>
      <c r="V46" s="225"/>
      <c r="W46" s="225"/>
      <c r="X46" s="225"/>
      <c r="Y46" s="225"/>
      <c r="Z46" s="215"/>
      <c r="AA46" s="215"/>
      <c r="AB46" s="215"/>
      <c r="AC46" s="215"/>
      <c r="AD46" s="215"/>
      <c r="AE46" s="215"/>
      <c r="AF46" s="215"/>
      <c r="AG46" s="215" t="s">
        <v>213</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3">
        <v>21</v>
      </c>
      <c r="B47" s="244" t="s">
        <v>265</v>
      </c>
      <c r="C47" s="254" t="s">
        <v>266</v>
      </c>
      <c r="D47" s="245" t="s">
        <v>206</v>
      </c>
      <c r="E47" s="246">
        <v>69.431399999999996</v>
      </c>
      <c r="F47" s="247"/>
      <c r="G47" s="248">
        <f>ROUND(E47*F47,2)</f>
        <v>0</v>
      </c>
      <c r="H47" s="247"/>
      <c r="I47" s="248">
        <f>ROUND(E47*H47,2)</f>
        <v>0</v>
      </c>
      <c r="J47" s="247"/>
      <c r="K47" s="248">
        <f>ROUND(E47*J47,2)</f>
        <v>0</v>
      </c>
      <c r="L47" s="248">
        <v>21</v>
      </c>
      <c r="M47" s="248">
        <f>G47*(1+L47/100)</f>
        <v>0</v>
      </c>
      <c r="N47" s="246">
        <v>2.5249999999999999</v>
      </c>
      <c r="O47" s="246">
        <f>ROUND(E47*N47,2)</f>
        <v>175.31</v>
      </c>
      <c r="P47" s="246">
        <v>0</v>
      </c>
      <c r="Q47" s="246">
        <f>ROUND(E47*P47,2)</f>
        <v>0</v>
      </c>
      <c r="R47" s="248" t="s">
        <v>254</v>
      </c>
      <c r="S47" s="248" t="s">
        <v>208</v>
      </c>
      <c r="T47" s="249" t="s">
        <v>208</v>
      </c>
      <c r="U47" s="225">
        <v>0.47699999999999998</v>
      </c>
      <c r="V47" s="225">
        <f>ROUND(E47*U47,2)</f>
        <v>33.119999999999997</v>
      </c>
      <c r="W47" s="225"/>
      <c r="X47" s="225" t="s">
        <v>209</v>
      </c>
      <c r="Y47" s="225" t="s">
        <v>210</v>
      </c>
      <c r="Z47" s="215"/>
      <c r="AA47" s="215"/>
      <c r="AB47" s="215"/>
      <c r="AC47" s="215"/>
      <c r="AD47" s="215"/>
      <c r="AE47" s="215"/>
      <c r="AF47" s="215"/>
      <c r="AG47" s="215" t="s">
        <v>211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34">
        <v>22</v>
      </c>
      <c r="B48" s="235" t="s">
        <v>267</v>
      </c>
      <c r="C48" s="252" t="s">
        <v>268</v>
      </c>
      <c r="D48" s="236" t="s">
        <v>206</v>
      </c>
      <c r="E48" s="237">
        <v>23.8385</v>
      </c>
      <c r="F48" s="238"/>
      <c r="G48" s="239">
        <f>ROUND(E48*F48,2)</f>
        <v>0</v>
      </c>
      <c r="H48" s="238"/>
      <c r="I48" s="239">
        <f>ROUND(E48*H48,2)</f>
        <v>0</v>
      </c>
      <c r="J48" s="238"/>
      <c r="K48" s="239">
        <f>ROUND(E48*J48,2)</f>
        <v>0</v>
      </c>
      <c r="L48" s="239">
        <v>21</v>
      </c>
      <c r="M48" s="239">
        <f>G48*(1+L48/100)</f>
        <v>0</v>
      </c>
      <c r="N48" s="237">
        <v>2.5249999999999999</v>
      </c>
      <c r="O48" s="237">
        <f>ROUND(E48*N48,2)</f>
        <v>60.19</v>
      </c>
      <c r="P48" s="237">
        <v>0</v>
      </c>
      <c r="Q48" s="237">
        <f>ROUND(E48*P48,2)</f>
        <v>0</v>
      </c>
      <c r="R48" s="239" t="s">
        <v>254</v>
      </c>
      <c r="S48" s="239" t="s">
        <v>208</v>
      </c>
      <c r="T48" s="240" t="s">
        <v>208</v>
      </c>
      <c r="U48" s="225">
        <v>0.48</v>
      </c>
      <c r="V48" s="225">
        <f>ROUND(E48*U48,2)</f>
        <v>11.44</v>
      </c>
      <c r="W48" s="225"/>
      <c r="X48" s="225" t="s">
        <v>209</v>
      </c>
      <c r="Y48" s="225" t="s">
        <v>210</v>
      </c>
      <c r="Z48" s="215"/>
      <c r="AA48" s="215"/>
      <c r="AB48" s="215"/>
      <c r="AC48" s="215"/>
      <c r="AD48" s="215"/>
      <c r="AE48" s="215"/>
      <c r="AF48" s="215"/>
      <c r="AG48" s="215" t="s">
        <v>211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c r="A49" s="222"/>
      <c r="B49" s="223"/>
      <c r="C49" s="253" t="s">
        <v>269</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213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34">
        <v>23</v>
      </c>
      <c r="B50" s="235" t="s">
        <v>270</v>
      </c>
      <c r="C50" s="252" t="s">
        <v>271</v>
      </c>
      <c r="D50" s="236" t="s">
        <v>228</v>
      </c>
      <c r="E50" s="237">
        <v>368.96699999999998</v>
      </c>
      <c r="F50" s="238"/>
      <c r="G50" s="239">
        <f>ROUND(E50*F50,2)</f>
        <v>0</v>
      </c>
      <c r="H50" s="238"/>
      <c r="I50" s="239">
        <f>ROUND(E50*H50,2)</f>
        <v>0</v>
      </c>
      <c r="J50" s="238"/>
      <c r="K50" s="239">
        <f>ROUND(E50*J50,2)</f>
        <v>0</v>
      </c>
      <c r="L50" s="239">
        <v>21</v>
      </c>
      <c r="M50" s="239">
        <f>G50*(1+L50/100)</f>
        <v>0</v>
      </c>
      <c r="N50" s="237">
        <v>3.916E-2</v>
      </c>
      <c r="O50" s="237">
        <f>ROUND(E50*N50,2)</f>
        <v>14.45</v>
      </c>
      <c r="P50" s="237">
        <v>0</v>
      </c>
      <c r="Q50" s="237">
        <f>ROUND(E50*P50,2)</f>
        <v>0</v>
      </c>
      <c r="R50" s="239" t="s">
        <v>254</v>
      </c>
      <c r="S50" s="239" t="s">
        <v>208</v>
      </c>
      <c r="T50" s="240" t="s">
        <v>208</v>
      </c>
      <c r="U50" s="225">
        <v>1.05</v>
      </c>
      <c r="V50" s="225">
        <f>ROUND(E50*U50,2)</f>
        <v>387.42</v>
      </c>
      <c r="W50" s="225"/>
      <c r="X50" s="225" t="s">
        <v>209</v>
      </c>
      <c r="Y50" s="225" t="s">
        <v>210</v>
      </c>
      <c r="Z50" s="215"/>
      <c r="AA50" s="215"/>
      <c r="AB50" s="215"/>
      <c r="AC50" s="215"/>
      <c r="AD50" s="215"/>
      <c r="AE50" s="215"/>
      <c r="AF50" s="215"/>
      <c r="AG50" s="215" t="s">
        <v>211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2">
      <c r="A51" s="222"/>
      <c r="B51" s="223"/>
      <c r="C51" s="253" t="s">
        <v>272</v>
      </c>
      <c r="D51" s="241"/>
      <c r="E51" s="241"/>
      <c r="F51" s="241"/>
      <c r="G51" s="241"/>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213</v>
      </c>
      <c r="AH51" s="215"/>
      <c r="AI51" s="215"/>
      <c r="AJ51" s="215"/>
      <c r="AK51" s="215"/>
      <c r="AL51" s="215"/>
      <c r="AM51" s="215"/>
      <c r="AN51" s="215"/>
      <c r="AO51" s="215"/>
      <c r="AP51" s="215"/>
      <c r="AQ51" s="215"/>
      <c r="AR51" s="215"/>
      <c r="AS51" s="215"/>
      <c r="AT51" s="215"/>
      <c r="AU51" s="215"/>
      <c r="AV51" s="215"/>
      <c r="AW51" s="215"/>
      <c r="AX51" s="215"/>
      <c r="AY51" s="215"/>
      <c r="AZ51" s="215"/>
      <c r="BA51" s="242" t="str">
        <f>C51</f>
        <v>svislé nebo šikmé (odkloněné), půdorysně přímé nebo zalomené, stěn základových pasů ve volných nebo zapažených jámách, rýhách, šachtách, včetně případných vzpěr,</v>
      </c>
      <c r="BB51" s="215"/>
      <c r="BC51" s="215"/>
      <c r="BD51" s="215"/>
      <c r="BE51" s="215"/>
      <c r="BF51" s="215"/>
      <c r="BG51" s="215"/>
      <c r="BH51" s="215"/>
    </row>
    <row r="52" spans="1:60" outlineLevel="1">
      <c r="A52" s="234">
        <v>24</v>
      </c>
      <c r="B52" s="235" t="s">
        <v>273</v>
      </c>
      <c r="C52" s="252" t="s">
        <v>274</v>
      </c>
      <c r="D52" s="236" t="s">
        <v>228</v>
      </c>
      <c r="E52" s="237">
        <v>368.96699999999998</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254</v>
      </c>
      <c r="S52" s="239" t="s">
        <v>208</v>
      </c>
      <c r="T52" s="240" t="s">
        <v>208</v>
      </c>
      <c r="U52" s="225">
        <v>0.32</v>
      </c>
      <c r="V52" s="225">
        <f>ROUND(E52*U52,2)</f>
        <v>118.07</v>
      </c>
      <c r="W52" s="225"/>
      <c r="X52" s="225" t="s">
        <v>209</v>
      </c>
      <c r="Y52" s="225" t="s">
        <v>210</v>
      </c>
      <c r="Z52" s="215"/>
      <c r="AA52" s="215"/>
      <c r="AB52" s="215"/>
      <c r="AC52" s="215"/>
      <c r="AD52" s="215"/>
      <c r="AE52" s="215"/>
      <c r="AF52" s="215"/>
      <c r="AG52" s="215" t="s">
        <v>211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2">
      <c r="A53" s="222"/>
      <c r="B53" s="223"/>
      <c r="C53" s="253" t="s">
        <v>272</v>
      </c>
      <c r="D53" s="241"/>
      <c r="E53" s="241"/>
      <c r="F53" s="241"/>
      <c r="G53" s="241"/>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213</v>
      </c>
      <c r="AH53" s="215"/>
      <c r="AI53" s="215"/>
      <c r="AJ53" s="215"/>
      <c r="AK53" s="215"/>
      <c r="AL53" s="215"/>
      <c r="AM53" s="215"/>
      <c r="AN53" s="215"/>
      <c r="AO53" s="215"/>
      <c r="AP53" s="215"/>
      <c r="AQ53" s="215"/>
      <c r="AR53" s="215"/>
      <c r="AS53" s="215"/>
      <c r="AT53" s="215"/>
      <c r="AU53" s="215"/>
      <c r="AV53" s="215"/>
      <c r="AW53" s="215"/>
      <c r="AX53" s="215"/>
      <c r="AY53" s="215"/>
      <c r="AZ53" s="215"/>
      <c r="BA53" s="242" t="str">
        <f>C53</f>
        <v>svislé nebo šikmé (odkloněné), půdorysně přímé nebo zalomené, stěn základových pasů ve volných nebo zapažených jámách, rýhách, šachtách, včetně případných vzpěr,</v>
      </c>
      <c r="BB53" s="215"/>
      <c r="BC53" s="215"/>
      <c r="BD53" s="215"/>
      <c r="BE53" s="215"/>
      <c r="BF53" s="215"/>
      <c r="BG53" s="215"/>
      <c r="BH53" s="215"/>
    </row>
    <row r="54" spans="1:60" ht="22.5" outlineLevel="1">
      <c r="A54" s="234">
        <v>25</v>
      </c>
      <c r="B54" s="235" t="s">
        <v>275</v>
      </c>
      <c r="C54" s="252" t="s">
        <v>276</v>
      </c>
      <c r="D54" s="236" t="s">
        <v>277</v>
      </c>
      <c r="E54" s="237">
        <v>19</v>
      </c>
      <c r="F54" s="238"/>
      <c r="G54" s="239">
        <f>ROUND(E54*F54,2)</f>
        <v>0</v>
      </c>
      <c r="H54" s="238"/>
      <c r="I54" s="239">
        <f>ROUND(E54*H54,2)</f>
        <v>0</v>
      </c>
      <c r="J54" s="238"/>
      <c r="K54" s="239">
        <f>ROUND(E54*J54,2)</f>
        <v>0</v>
      </c>
      <c r="L54" s="239">
        <v>21</v>
      </c>
      <c r="M54" s="239">
        <f>G54*(1+L54/100)</f>
        <v>0</v>
      </c>
      <c r="N54" s="237">
        <v>3.0899999999999999E-3</v>
      </c>
      <c r="O54" s="237">
        <f>ROUND(E54*N54,2)</f>
        <v>0.06</v>
      </c>
      <c r="P54" s="237">
        <v>0</v>
      </c>
      <c r="Q54" s="237">
        <f>ROUND(E54*P54,2)</f>
        <v>0</v>
      </c>
      <c r="R54" s="239" t="s">
        <v>278</v>
      </c>
      <c r="S54" s="239" t="s">
        <v>208</v>
      </c>
      <c r="T54" s="240" t="s">
        <v>208</v>
      </c>
      <c r="U54" s="225">
        <v>0.55400000000000005</v>
      </c>
      <c r="V54" s="225">
        <f>ROUND(E54*U54,2)</f>
        <v>10.53</v>
      </c>
      <c r="W54" s="225"/>
      <c r="X54" s="225" t="s">
        <v>209</v>
      </c>
      <c r="Y54" s="225" t="s">
        <v>210</v>
      </c>
      <c r="Z54" s="215"/>
      <c r="AA54" s="215"/>
      <c r="AB54" s="215"/>
      <c r="AC54" s="215"/>
      <c r="AD54" s="215"/>
      <c r="AE54" s="215"/>
      <c r="AF54" s="215"/>
      <c r="AG54" s="215" t="s">
        <v>211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c r="A55" s="222"/>
      <c r="B55" s="223"/>
      <c r="C55" s="253" t="s">
        <v>279</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213</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3">
        <v>26</v>
      </c>
      <c r="B56" s="244" t="s">
        <v>280</v>
      </c>
      <c r="C56" s="254" t="s">
        <v>281</v>
      </c>
      <c r="D56" s="245" t="s">
        <v>263</v>
      </c>
      <c r="E56" s="246">
        <v>1.73305</v>
      </c>
      <c r="F56" s="247"/>
      <c r="G56" s="248">
        <f>ROUND(E56*F56,2)</f>
        <v>0</v>
      </c>
      <c r="H56" s="247"/>
      <c r="I56" s="248">
        <f>ROUND(E56*H56,2)</f>
        <v>0</v>
      </c>
      <c r="J56" s="247"/>
      <c r="K56" s="248">
        <f>ROUND(E56*J56,2)</f>
        <v>0</v>
      </c>
      <c r="L56" s="248">
        <v>21</v>
      </c>
      <c r="M56" s="248">
        <f>G56*(1+L56/100)</f>
        <v>0</v>
      </c>
      <c r="N56" s="246">
        <v>1.0211600000000001</v>
      </c>
      <c r="O56" s="246">
        <f>ROUND(E56*N56,2)</f>
        <v>1.77</v>
      </c>
      <c r="P56" s="246">
        <v>0</v>
      </c>
      <c r="Q56" s="246">
        <f>ROUND(E56*P56,2)</f>
        <v>0</v>
      </c>
      <c r="R56" s="248" t="s">
        <v>254</v>
      </c>
      <c r="S56" s="248" t="s">
        <v>208</v>
      </c>
      <c r="T56" s="249" t="s">
        <v>208</v>
      </c>
      <c r="U56" s="225">
        <v>23.530999999999999</v>
      </c>
      <c r="V56" s="225">
        <f>ROUND(E56*U56,2)</f>
        <v>40.78</v>
      </c>
      <c r="W56" s="225"/>
      <c r="X56" s="225" t="s">
        <v>209</v>
      </c>
      <c r="Y56" s="225" t="s">
        <v>210</v>
      </c>
      <c r="Z56" s="215"/>
      <c r="AA56" s="215"/>
      <c r="AB56" s="215"/>
      <c r="AC56" s="215"/>
      <c r="AD56" s="215"/>
      <c r="AE56" s="215"/>
      <c r="AF56" s="215"/>
      <c r="AG56" s="215" t="s">
        <v>211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4">
        <v>27</v>
      </c>
      <c r="B57" s="235" t="s">
        <v>282</v>
      </c>
      <c r="C57" s="252" t="s">
        <v>283</v>
      </c>
      <c r="D57" s="236" t="s">
        <v>206</v>
      </c>
      <c r="E57" s="237">
        <v>2.952</v>
      </c>
      <c r="F57" s="238"/>
      <c r="G57" s="239">
        <f>ROUND(E57*F57,2)</f>
        <v>0</v>
      </c>
      <c r="H57" s="238"/>
      <c r="I57" s="239">
        <f>ROUND(E57*H57,2)</f>
        <v>0</v>
      </c>
      <c r="J57" s="238"/>
      <c r="K57" s="239">
        <f>ROUND(E57*J57,2)</f>
        <v>0</v>
      </c>
      <c r="L57" s="239">
        <v>21</v>
      </c>
      <c r="M57" s="239">
        <f>G57*(1+L57/100)</f>
        <v>0</v>
      </c>
      <c r="N57" s="237">
        <v>2.5249999999999999</v>
      </c>
      <c r="O57" s="237">
        <f>ROUND(E57*N57,2)</f>
        <v>7.45</v>
      </c>
      <c r="P57" s="237">
        <v>0</v>
      </c>
      <c r="Q57" s="237">
        <f>ROUND(E57*P57,2)</f>
        <v>0</v>
      </c>
      <c r="R57" s="239" t="s">
        <v>254</v>
      </c>
      <c r="S57" s="239" t="s">
        <v>208</v>
      </c>
      <c r="T57" s="240" t="s">
        <v>208</v>
      </c>
      <c r="U57" s="225">
        <v>0.48</v>
      </c>
      <c r="V57" s="225">
        <f>ROUND(E57*U57,2)</f>
        <v>1.42</v>
      </c>
      <c r="W57" s="225"/>
      <c r="X57" s="225" t="s">
        <v>209</v>
      </c>
      <c r="Y57" s="225" t="s">
        <v>210</v>
      </c>
      <c r="Z57" s="215"/>
      <c r="AA57" s="215"/>
      <c r="AB57" s="215"/>
      <c r="AC57" s="215"/>
      <c r="AD57" s="215"/>
      <c r="AE57" s="215"/>
      <c r="AF57" s="215"/>
      <c r="AG57" s="215" t="s">
        <v>211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2">
      <c r="A58" s="222"/>
      <c r="B58" s="223"/>
      <c r="C58" s="253" t="s">
        <v>255</v>
      </c>
      <c r="D58" s="241"/>
      <c r="E58" s="241"/>
      <c r="F58" s="241"/>
      <c r="G58" s="241"/>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213</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28</v>
      </c>
      <c r="B59" s="235" t="s">
        <v>284</v>
      </c>
      <c r="C59" s="252" t="s">
        <v>285</v>
      </c>
      <c r="D59" s="236" t="s">
        <v>228</v>
      </c>
      <c r="E59" s="237">
        <v>10.68</v>
      </c>
      <c r="F59" s="238"/>
      <c r="G59" s="239">
        <f>ROUND(E59*F59,2)</f>
        <v>0</v>
      </c>
      <c r="H59" s="238"/>
      <c r="I59" s="239">
        <f>ROUND(E59*H59,2)</f>
        <v>0</v>
      </c>
      <c r="J59" s="238"/>
      <c r="K59" s="239">
        <f>ROUND(E59*J59,2)</f>
        <v>0</v>
      </c>
      <c r="L59" s="239">
        <v>21</v>
      </c>
      <c r="M59" s="239">
        <f>G59*(1+L59/100)</f>
        <v>0</v>
      </c>
      <c r="N59" s="237">
        <v>3.9199999999999999E-2</v>
      </c>
      <c r="O59" s="237">
        <f>ROUND(E59*N59,2)</f>
        <v>0.42</v>
      </c>
      <c r="P59" s="237">
        <v>0</v>
      </c>
      <c r="Q59" s="237">
        <f>ROUND(E59*P59,2)</f>
        <v>0</v>
      </c>
      <c r="R59" s="239" t="s">
        <v>254</v>
      </c>
      <c r="S59" s="239" t="s">
        <v>208</v>
      </c>
      <c r="T59" s="240" t="s">
        <v>208</v>
      </c>
      <c r="U59" s="225">
        <v>1.05</v>
      </c>
      <c r="V59" s="225">
        <f>ROUND(E59*U59,2)</f>
        <v>11.21</v>
      </c>
      <c r="W59" s="225"/>
      <c r="X59" s="225" t="s">
        <v>209</v>
      </c>
      <c r="Y59" s="225" t="s">
        <v>210</v>
      </c>
      <c r="Z59" s="215"/>
      <c r="AA59" s="215"/>
      <c r="AB59" s="215"/>
      <c r="AC59" s="215"/>
      <c r="AD59" s="215"/>
      <c r="AE59" s="215"/>
      <c r="AF59" s="215"/>
      <c r="AG59" s="215" t="s">
        <v>211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2">
      <c r="A60" s="222"/>
      <c r="B60" s="223"/>
      <c r="C60" s="253" t="s">
        <v>286</v>
      </c>
      <c r="D60" s="241"/>
      <c r="E60" s="241"/>
      <c r="F60" s="241"/>
      <c r="G60" s="241"/>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213</v>
      </c>
      <c r="AH60" s="215"/>
      <c r="AI60" s="215"/>
      <c r="AJ60" s="215"/>
      <c r="AK60" s="215"/>
      <c r="AL60" s="215"/>
      <c r="AM60" s="215"/>
      <c r="AN60" s="215"/>
      <c r="AO60" s="215"/>
      <c r="AP60" s="215"/>
      <c r="AQ60" s="215"/>
      <c r="AR60" s="215"/>
      <c r="AS60" s="215"/>
      <c r="AT60" s="215"/>
      <c r="AU60" s="215"/>
      <c r="AV60" s="215"/>
      <c r="AW60" s="215"/>
      <c r="AX60" s="215"/>
      <c r="AY60" s="215"/>
      <c r="AZ60" s="215"/>
      <c r="BA60" s="242" t="str">
        <f>C60</f>
        <v>bednění svislé nebo šikmé (odkloněné), půdorysně přímé nebo zalomené, stěn základových patek ve volných nebo zapažených jámách, rýhách, šachtách, včetně případných vzpěr,</v>
      </c>
      <c r="BB60" s="215"/>
      <c r="BC60" s="215"/>
      <c r="BD60" s="215"/>
      <c r="BE60" s="215"/>
      <c r="BF60" s="215"/>
      <c r="BG60" s="215"/>
      <c r="BH60" s="215"/>
    </row>
    <row r="61" spans="1:60" outlineLevel="1">
      <c r="A61" s="234">
        <v>29</v>
      </c>
      <c r="B61" s="235" t="s">
        <v>287</v>
      </c>
      <c r="C61" s="252" t="s">
        <v>288</v>
      </c>
      <c r="D61" s="236" t="s">
        <v>228</v>
      </c>
      <c r="E61" s="237">
        <v>10.68</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t="s">
        <v>254</v>
      </c>
      <c r="S61" s="239" t="s">
        <v>208</v>
      </c>
      <c r="T61" s="240" t="s">
        <v>208</v>
      </c>
      <c r="U61" s="225">
        <v>0.32</v>
      </c>
      <c r="V61" s="225">
        <f>ROUND(E61*U61,2)</f>
        <v>3.42</v>
      </c>
      <c r="W61" s="225"/>
      <c r="X61" s="225" t="s">
        <v>209</v>
      </c>
      <c r="Y61" s="225" t="s">
        <v>210</v>
      </c>
      <c r="Z61" s="215"/>
      <c r="AA61" s="215"/>
      <c r="AB61" s="215"/>
      <c r="AC61" s="215"/>
      <c r="AD61" s="215"/>
      <c r="AE61" s="215"/>
      <c r="AF61" s="215"/>
      <c r="AG61" s="215" t="s">
        <v>211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2">
      <c r="A62" s="222"/>
      <c r="B62" s="223"/>
      <c r="C62" s="253" t="s">
        <v>286</v>
      </c>
      <c r="D62" s="241"/>
      <c r="E62" s="241"/>
      <c r="F62" s="241"/>
      <c r="G62" s="241"/>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213</v>
      </c>
      <c r="AH62" s="215"/>
      <c r="AI62" s="215"/>
      <c r="AJ62" s="215"/>
      <c r="AK62" s="215"/>
      <c r="AL62" s="215"/>
      <c r="AM62" s="215"/>
      <c r="AN62" s="215"/>
      <c r="AO62" s="215"/>
      <c r="AP62" s="215"/>
      <c r="AQ62" s="215"/>
      <c r="AR62" s="215"/>
      <c r="AS62" s="215"/>
      <c r="AT62" s="215"/>
      <c r="AU62" s="215"/>
      <c r="AV62" s="215"/>
      <c r="AW62" s="215"/>
      <c r="AX62" s="215"/>
      <c r="AY62" s="215"/>
      <c r="AZ62" s="215"/>
      <c r="BA62" s="242" t="str">
        <f>C62</f>
        <v>bednění svislé nebo šikmé (odkloněné), půdorysně přímé nebo zalomené, stěn základových patek ve volných nebo zapažených jámách, rýhách, šachtách, včetně případných vzpěr,</v>
      </c>
      <c r="BB62" s="215"/>
      <c r="BC62" s="215"/>
      <c r="BD62" s="215"/>
      <c r="BE62" s="215"/>
      <c r="BF62" s="215"/>
      <c r="BG62" s="215"/>
      <c r="BH62" s="215"/>
    </row>
    <row r="63" spans="1:60" outlineLevel="1">
      <c r="A63" s="234">
        <v>30</v>
      </c>
      <c r="B63" s="235" t="s">
        <v>289</v>
      </c>
      <c r="C63" s="252" t="s">
        <v>290</v>
      </c>
      <c r="D63" s="236" t="s">
        <v>263</v>
      </c>
      <c r="E63" s="237">
        <v>0.35424</v>
      </c>
      <c r="F63" s="238"/>
      <c r="G63" s="239">
        <f>ROUND(E63*F63,2)</f>
        <v>0</v>
      </c>
      <c r="H63" s="238"/>
      <c r="I63" s="239">
        <f>ROUND(E63*H63,2)</f>
        <v>0</v>
      </c>
      <c r="J63" s="238"/>
      <c r="K63" s="239">
        <f>ROUND(E63*J63,2)</f>
        <v>0</v>
      </c>
      <c r="L63" s="239">
        <v>21</v>
      </c>
      <c r="M63" s="239">
        <f>G63*(1+L63/100)</f>
        <v>0</v>
      </c>
      <c r="N63" s="237">
        <v>1.0211600000000001</v>
      </c>
      <c r="O63" s="237">
        <f>ROUND(E63*N63,2)</f>
        <v>0.36</v>
      </c>
      <c r="P63" s="237">
        <v>0</v>
      </c>
      <c r="Q63" s="237">
        <f>ROUND(E63*P63,2)</f>
        <v>0</v>
      </c>
      <c r="R63" s="239" t="s">
        <v>254</v>
      </c>
      <c r="S63" s="239" t="s">
        <v>208</v>
      </c>
      <c r="T63" s="240" t="s">
        <v>208</v>
      </c>
      <c r="U63" s="225">
        <v>23.530999999999999</v>
      </c>
      <c r="V63" s="225">
        <f>ROUND(E63*U63,2)</f>
        <v>8.34</v>
      </c>
      <c r="W63" s="225"/>
      <c r="X63" s="225" t="s">
        <v>209</v>
      </c>
      <c r="Y63" s="225" t="s">
        <v>210</v>
      </c>
      <c r="Z63" s="215"/>
      <c r="AA63" s="215"/>
      <c r="AB63" s="215"/>
      <c r="AC63" s="215"/>
      <c r="AD63" s="215"/>
      <c r="AE63" s="215"/>
      <c r="AF63" s="215"/>
      <c r="AG63" s="215" t="s">
        <v>211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c r="A64" s="222"/>
      <c r="B64" s="223"/>
      <c r="C64" s="253" t="s">
        <v>264</v>
      </c>
      <c r="D64" s="241"/>
      <c r="E64" s="241"/>
      <c r="F64" s="241"/>
      <c r="G64" s="241"/>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213</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34">
        <v>31</v>
      </c>
      <c r="B65" s="235" t="s">
        <v>291</v>
      </c>
      <c r="C65" s="252" t="s">
        <v>292</v>
      </c>
      <c r="D65" s="236" t="s">
        <v>206</v>
      </c>
      <c r="E65" s="237">
        <v>14.28112</v>
      </c>
      <c r="F65" s="238"/>
      <c r="G65" s="239">
        <f>ROUND(E65*F65,2)</f>
        <v>0</v>
      </c>
      <c r="H65" s="238"/>
      <c r="I65" s="239">
        <f>ROUND(E65*H65,2)</f>
        <v>0</v>
      </c>
      <c r="J65" s="238"/>
      <c r="K65" s="239">
        <f>ROUND(E65*J65,2)</f>
        <v>0</v>
      </c>
      <c r="L65" s="239">
        <v>21</v>
      </c>
      <c r="M65" s="239">
        <f>G65*(1+L65/100)</f>
        <v>0</v>
      </c>
      <c r="N65" s="237">
        <v>2.5249999999999999</v>
      </c>
      <c r="O65" s="237">
        <f>ROUND(E65*N65,2)</f>
        <v>36.06</v>
      </c>
      <c r="P65" s="237">
        <v>0</v>
      </c>
      <c r="Q65" s="237">
        <f>ROUND(E65*P65,2)</f>
        <v>0</v>
      </c>
      <c r="R65" s="239" t="s">
        <v>254</v>
      </c>
      <c r="S65" s="239" t="s">
        <v>208</v>
      </c>
      <c r="T65" s="240" t="s">
        <v>208</v>
      </c>
      <c r="U65" s="225">
        <v>0.59899999999999998</v>
      </c>
      <c r="V65" s="225">
        <f>ROUND(E65*U65,2)</f>
        <v>8.5500000000000007</v>
      </c>
      <c r="W65" s="225"/>
      <c r="X65" s="225" t="s">
        <v>209</v>
      </c>
      <c r="Y65" s="225" t="s">
        <v>210</v>
      </c>
      <c r="Z65" s="215"/>
      <c r="AA65" s="215"/>
      <c r="AB65" s="215"/>
      <c r="AC65" s="215"/>
      <c r="AD65" s="215"/>
      <c r="AE65" s="215"/>
      <c r="AF65" s="215"/>
      <c r="AG65" s="215" t="s">
        <v>211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c r="A66" s="222"/>
      <c r="B66" s="223"/>
      <c r="C66" s="253" t="s">
        <v>293</v>
      </c>
      <c r="D66" s="241"/>
      <c r="E66" s="241"/>
      <c r="F66" s="241"/>
      <c r="G66" s="241"/>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213</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34">
        <v>32</v>
      </c>
      <c r="B67" s="235" t="s">
        <v>294</v>
      </c>
      <c r="C67" s="252" t="s">
        <v>295</v>
      </c>
      <c r="D67" s="236" t="s">
        <v>228</v>
      </c>
      <c r="E67" s="237">
        <v>95.207499999999996</v>
      </c>
      <c r="F67" s="238"/>
      <c r="G67" s="239">
        <f>ROUND(E67*F67,2)</f>
        <v>0</v>
      </c>
      <c r="H67" s="238"/>
      <c r="I67" s="239">
        <f>ROUND(E67*H67,2)</f>
        <v>0</v>
      </c>
      <c r="J67" s="238"/>
      <c r="K67" s="239">
        <f>ROUND(E67*J67,2)</f>
        <v>0</v>
      </c>
      <c r="L67" s="239">
        <v>21</v>
      </c>
      <c r="M67" s="239">
        <f>G67*(1+L67/100)</f>
        <v>0</v>
      </c>
      <c r="N67" s="237">
        <v>3.9309999999999998E-2</v>
      </c>
      <c r="O67" s="237">
        <f>ROUND(E67*N67,2)</f>
        <v>3.74</v>
      </c>
      <c r="P67" s="237">
        <v>0</v>
      </c>
      <c r="Q67" s="237">
        <f>ROUND(E67*P67,2)</f>
        <v>0</v>
      </c>
      <c r="R67" s="239" t="s">
        <v>254</v>
      </c>
      <c r="S67" s="239" t="s">
        <v>208</v>
      </c>
      <c r="T67" s="240" t="s">
        <v>208</v>
      </c>
      <c r="U67" s="225">
        <v>0.65</v>
      </c>
      <c r="V67" s="225">
        <f>ROUND(E67*U67,2)</f>
        <v>61.88</v>
      </c>
      <c r="W67" s="225"/>
      <c r="X67" s="225" t="s">
        <v>209</v>
      </c>
      <c r="Y67" s="225" t="s">
        <v>210</v>
      </c>
      <c r="Z67" s="215"/>
      <c r="AA67" s="215"/>
      <c r="AB67" s="215"/>
      <c r="AC67" s="215"/>
      <c r="AD67" s="215"/>
      <c r="AE67" s="215"/>
      <c r="AF67" s="215"/>
      <c r="AG67" s="215" t="s">
        <v>211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2">
      <c r="A68" s="222"/>
      <c r="B68" s="223"/>
      <c r="C68" s="253" t="s">
        <v>296</v>
      </c>
      <c r="D68" s="241"/>
      <c r="E68" s="241"/>
      <c r="F68" s="241"/>
      <c r="G68" s="241"/>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213</v>
      </c>
      <c r="AH68" s="215"/>
      <c r="AI68" s="215"/>
      <c r="AJ68" s="215"/>
      <c r="AK68" s="215"/>
      <c r="AL68" s="215"/>
      <c r="AM68" s="215"/>
      <c r="AN68" s="215"/>
      <c r="AO68" s="215"/>
      <c r="AP68" s="215"/>
      <c r="AQ68" s="215"/>
      <c r="AR68" s="215"/>
      <c r="AS68" s="215"/>
      <c r="AT68" s="215"/>
      <c r="AU68" s="215"/>
      <c r="AV68" s="215"/>
      <c r="AW68" s="215"/>
      <c r="AX68" s="215"/>
      <c r="AY68" s="215"/>
      <c r="AZ68" s="215"/>
      <c r="BA68" s="242" t="str">
        <f>C68</f>
        <v>bednění svislé nebo šikmé (odkloněné), půdorysně přímé nebo zalomené základových zdí ve volných nebo zapažených jámách, rýhách, šachtách, včetně případných vzpěr,</v>
      </c>
      <c r="BB68" s="215"/>
      <c r="BC68" s="215"/>
      <c r="BD68" s="215"/>
      <c r="BE68" s="215"/>
      <c r="BF68" s="215"/>
      <c r="BG68" s="215"/>
      <c r="BH68" s="215"/>
    </row>
    <row r="69" spans="1:60" outlineLevel="1">
      <c r="A69" s="234">
        <v>33</v>
      </c>
      <c r="B69" s="235" t="s">
        <v>297</v>
      </c>
      <c r="C69" s="252" t="s">
        <v>298</v>
      </c>
      <c r="D69" s="236" t="s">
        <v>228</v>
      </c>
      <c r="E69" s="237">
        <v>95.207499999999996</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t="s">
        <v>254</v>
      </c>
      <c r="S69" s="239" t="s">
        <v>208</v>
      </c>
      <c r="T69" s="240" t="s">
        <v>208</v>
      </c>
      <c r="U69" s="225">
        <v>0.35</v>
      </c>
      <c r="V69" s="225">
        <f>ROUND(E69*U69,2)</f>
        <v>33.32</v>
      </c>
      <c r="W69" s="225"/>
      <c r="X69" s="225" t="s">
        <v>209</v>
      </c>
      <c r="Y69" s="225" t="s">
        <v>210</v>
      </c>
      <c r="Z69" s="215"/>
      <c r="AA69" s="215"/>
      <c r="AB69" s="215"/>
      <c r="AC69" s="215"/>
      <c r="AD69" s="215"/>
      <c r="AE69" s="215"/>
      <c r="AF69" s="215"/>
      <c r="AG69" s="215" t="s">
        <v>211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2.5" outlineLevel="2">
      <c r="A70" s="222"/>
      <c r="B70" s="223"/>
      <c r="C70" s="253" t="s">
        <v>296</v>
      </c>
      <c r="D70" s="241"/>
      <c r="E70" s="241"/>
      <c r="F70" s="241"/>
      <c r="G70" s="241"/>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213</v>
      </c>
      <c r="AH70" s="215"/>
      <c r="AI70" s="215"/>
      <c r="AJ70" s="215"/>
      <c r="AK70" s="215"/>
      <c r="AL70" s="215"/>
      <c r="AM70" s="215"/>
      <c r="AN70" s="215"/>
      <c r="AO70" s="215"/>
      <c r="AP70" s="215"/>
      <c r="AQ70" s="215"/>
      <c r="AR70" s="215"/>
      <c r="AS70" s="215"/>
      <c r="AT70" s="215"/>
      <c r="AU70" s="215"/>
      <c r="AV70" s="215"/>
      <c r="AW70" s="215"/>
      <c r="AX70" s="215"/>
      <c r="AY70" s="215"/>
      <c r="AZ70" s="215"/>
      <c r="BA70" s="242" t="str">
        <f>C70</f>
        <v>bednění svislé nebo šikmé (odkloněné), půdorysně přímé nebo zalomené základových zdí ve volných nebo zapažených jámách, rýhách, šachtách, včetně případných vzpěr,</v>
      </c>
      <c r="BB70" s="215"/>
      <c r="BC70" s="215"/>
      <c r="BD70" s="215"/>
      <c r="BE70" s="215"/>
      <c r="BF70" s="215"/>
      <c r="BG70" s="215"/>
      <c r="BH70" s="215"/>
    </row>
    <row r="71" spans="1:60" outlineLevel="1">
      <c r="A71" s="234">
        <v>34</v>
      </c>
      <c r="B71" s="235" t="s">
        <v>299</v>
      </c>
      <c r="C71" s="252" t="s">
        <v>300</v>
      </c>
      <c r="D71" s="236" t="s">
        <v>263</v>
      </c>
      <c r="E71" s="237">
        <v>1.5709200000000001</v>
      </c>
      <c r="F71" s="238"/>
      <c r="G71" s="239">
        <f>ROUND(E71*F71,2)</f>
        <v>0</v>
      </c>
      <c r="H71" s="238"/>
      <c r="I71" s="239">
        <f>ROUND(E71*H71,2)</f>
        <v>0</v>
      </c>
      <c r="J71" s="238"/>
      <c r="K71" s="239">
        <f>ROUND(E71*J71,2)</f>
        <v>0</v>
      </c>
      <c r="L71" s="239">
        <v>21</v>
      </c>
      <c r="M71" s="239">
        <f>G71*(1+L71/100)</f>
        <v>0</v>
      </c>
      <c r="N71" s="237">
        <v>1.0210999999999999</v>
      </c>
      <c r="O71" s="237">
        <f>ROUND(E71*N71,2)</f>
        <v>1.6</v>
      </c>
      <c r="P71" s="237">
        <v>0</v>
      </c>
      <c r="Q71" s="237">
        <f>ROUND(E71*P71,2)</f>
        <v>0</v>
      </c>
      <c r="R71" s="239" t="s">
        <v>254</v>
      </c>
      <c r="S71" s="239" t="s">
        <v>208</v>
      </c>
      <c r="T71" s="240" t="s">
        <v>208</v>
      </c>
      <c r="U71" s="225">
        <v>29.292000000000002</v>
      </c>
      <c r="V71" s="225">
        <f>ROUND(E71*U71,2)</f>
        <v>46.02</v>
      </c>
      <c r="W71" s="225"/>
      <c r="X71" s="225" t="s">
        <v>209</v>
      </c>
      <c r="Y71" s="225" t="s">
        <v>210</v>
      </c>
      <c r="Z71" s="215"/>
      <c r="AA71" s="215"/>
      <c r="AB71" s="215"/>
      <c r="AC71" s="215"/>
      <c r="AD71" s="215"/>
      <c r="AE71" s="215"/>
      <c r="AF71" s="215"/>
      <c r="AG71" s="215" t="s">
        <v>211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c r="A72" s="222"/>
      <c r="B72" s="223"/>
      <c r="C72" s="253" t="s">
        <v>264</v>
      </c>
      <c r="D72" s="241"/>
      <c r="E72" s="241"/>
      <c r="F72" s="241"/>
      <c r="G72" s="241"/>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213</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34">
        <v>35</v>
      </c>
      <c r="B73" s="235" t="s">
        <v>301</v>
      </c>
      <c r="C73" s="252" t="s">
        <v>302</v>
      </c>
      <c r="D73" s="236" t="s">
        <v>206</v>
      </c>
      <c r="E73" s="237">
        <v>22.602499999999999</v>
      </c>
      <c r="F73" s="238"/>
      <c r="G73" s="239">
        <f>ROUND(E73*F73,2)</f>
        <v>0</v>
      </c>
      <c r="H73" s="238"/>
      <c r="I73" s="239">
        <f>ROUND(E73*H73,2)</f>
        <v>0</v>
      </c>
      <c r="J73" s="238"/>
      <c r="K73" s="239">
        <f>ROUND(E73*J73,2)</f>
        <v>0</v>
      </c>
      <c r="L73" s="239">
        <v>21</v>
      </c>
      <c r="M73" s="239">
        <f>G73*(1+L73/100)</f>
        <v>0</v>
      </c>
      <c r="N73" s="237">
        <v>2.5249999999999999</v>
      </c>
      <c r="O73" s="237">
        <f>ROUND(E73*N73,2)</f>
        <v>57.07</v>
      </c>
      <c r="P73" s="237">
        <v>0</v>
      </c>
      <c r="Q73" s="237">
        <f>ROUND(E73*P73,2)</f>
        <v>0</v>
      </c>
      <c r="R73" s="239" t="s">
        <v>254</v>
      </c>
      <c r="S73" s="239" t="s">
        <v>208</v>
      </c>
      <c r="T73" s="240" t="s">
        <v>208</v>
      </c>
      <c r="U73" s="225">
        <v>2.58</v>
      </c>
      <c r="V73" s="225">
        <f>ROUND(E73*U73,2)</f>
        <v>58.31</v>
      </c>
      <c r="W73" s="225"/>
      <c r="X73" s="225" t="s">
        <v>209</v>
      </c>
      <c r="Y73" s="225" t="s">
        <v>210</v>
      </c>
      <c r="Z73" s="215"/>
      <c r="AA73" s="215"/>
      <c r="AB73" s="215"/>
      <c r="AC73" s="215"/>
      <c r="AD73" s="215"/>
      <c r="AE73" s="215"/>
      <c r="AF73" s="215"/>
      <c r="AG73" s="215" t="s">
        <v>211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c r="A74" s="222"/>
      <c r="B74" s="223"/>
      <c r="C74" s="253" t="s">
        <v>303</v>
      </c>
      <c r="D74" s="241"/>
      <c r="E74" s="241"/>
      <c r="F74" s="241"/>
      <c r="G74" s="241"/>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213</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34">
        <v>36</v>
      </c>
      <c r="B75" s="235" t="s">
        <v>304</v>
      </c>
      <c r="C75" s="252" t="s">
        <v>305</v>
      </c>
      <c r="D75" s="236" t="s">
        <v>206</v>
      </c>
      <c r="E75" s="237">
        <v>0.44850000000000001</v>
      </c>
      <c r="F75" s="238"/>
      <c r="G75" s="239">
        <f>ROUND(E75*F75,2)</f>
        <v>0</v>
      </c>
      <c r="H75" s="238"/>
      <c r="I75" s="239">
        <f>ROUND(E75*H75,2)</f>
        <v>0</v>
      </c>
      <c r="J75" s="238"/>
      <c r="K75" s="239">
        <f>ROUND(E75*J75,2)</f>
        <v>0</v>
      </c>
      <c r="L75" s="239">
        <v>21</v>
      </c>
      <c r="M75" s="239">
        <f>G75*(1+L75/100)</f>
        <v>0</v>
      </c>
      <c r="N75" s="237">
        <v>2.5249999999999999</v>
      </c>
      <c r="O75" s="237">
        <f>ROUND(E75*N75,2)</f>
        <v>1.1299999999999999</v>
      </c>
      <c r="P75" s="237">
        <v>0</v>
      </c>
      <c r="Q75" s="237">
        <f>ROUND(E75*P75,2)</f>
        <v>0</v>
      </c>
      <c r="R75" s="239" t="s">
        <v>254</v>
      </c>
      <c r="S75" s="239" t="s">
        <v>208</v>
      </c>
      <c r="T75" s="240" t="s">
        <v>208</v>
      </c>
      <c r="U75" s="225">
        <v>2.3170000000000002</v>
      </c>
      <c r="V75" s="225">
        <f>ROUND(E75*U75,2)</f>
        <v>1.04</v>
      </c>
      <c r="W75" s="225"/>
      <c r="X75" s="225" t="s">
        <v>209</v>
      </c>
      <c r="Y75" s="225" t="s">
        <v>210</v>
      </c>
      <c r="Z75" s="215"/>
      <c r="AA75" s="215"/>
      <c r="AB75" s="215"/>
      <c r="AC75" s="215"/>
      <c r="AD75" s="215"/>
      <c r="AE75" s="215"/>
      <c r="AF75" s="215"/>
      <c r="AG75" s="215" t="s">
        <v>211</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c r="A76" s="222"/>
      <c r="B76" s="223"/>
      <c r="C76" s="253" t="s">
        <v>303</v>
      </c>
      <c r="D76" s="241"/>
      <c r="E76" s="241"/>
      <c r="F76" s="241"/>
      <c r="G76" s="241"/>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213</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c r="A77" s="227" t="s">
        <v>202</v>
      </c>
      <c r="B77" s="228" t="s">
        <v>103</v>
      </c>
      <c r="C77" s="251" t="s">
        <v>104</v>
      </c>
      <c r="D77" s="229"/>
      <c r="E77" s="230"/>
      <c r="F77" s="231"/>
      <c r="G77" s="231">
        <f>SUMIF(AG78:AG118,"&lt;&gt;NOR",G78:G118)</f>
        <v>0</v>
      </c>
      <c r="H77" s="231"/>
      <c r="I77" s="231">
        <f>SUM(I78:I118)</f>
        <v>0</v>
      </c>
      <c r="J77" s="231"/>
      <c r="K77" s="231">
        <f>SUM(K78:K118)</f>
        <v>0</v>
      </c>
      <c r="L77" s="231"/>
      <c r="M77" s="231">
        <f>SUM(M78:M118)</f>
        <v>0</v>
      </c>
      <c r="N77" s="230"/>
      <c r="O77" s="230">
        <f>SUM(O78:O118)</f>
        <v>282.99</v>
      </c>
      <c r="P77" s="230"/>
      <c r="Q77" s="230">
        <f>SUM(Q78:Q118)</f>
        <v>0</v>
      </c>
      <c r="R77" s="231"/>
      <c r="S77" s="231"/>
      <c r="T77" s="232"/>
      <c r="U77" s="226"/>
      <c r="V77" s="226">
        <f>SUM(V78:V118)</f>
        <v>1189.2899999999997</v>
      </c>
      <c r="W77" s="226"/>
      <c r="X77" s="226"/>
      <c r="Y77" s="226"/>
      <c r="AG77" t="s">
        <v>203</v>
      </c>
    </row>
    <row r="78" spans="1:60" ht="33.75" outlineLevel="1">
      <c r="A78" s="243">
        <v>37</v>
      </c>
      <c r="B78" s="244" t="s">
        <v>306</v>
      </c>
      <c r="C78" s="254" t="s">
        <v>307</v>
      </c>
      <c r="D78" s="245" t="s">
        <v>228</v>
      </c>
      <c r="E78" s="246">
        <v>312.73925000000003</v>
      </c>
      <c r="F78" s="247"/>
      <c r="G78" s="248">
        <f>ROUND(E78*F78,2)</f>
        <v>0</v>
      </c>
      <c r="H78" s="247"/>
      <c r="I78" s="248">
        <f>ROUND(E78*H78,2)</f>
        <v>0</v>
      </c>
      <c r="J78" s="247"/>
      <c r="K78" s="248">
        <f>ROUND(E78*J78,2)</f>
        <v>0</v>
      </c>
      <c r="L78" s="248">
        <v>21</v>
      </c>
      <c r="M78" s="248">
        <f>G78*(1+L78/100)</f>
        <v>0</v>
      </c>
      <c r="N78" s="246">
        <v>0.30586000000000002</v>
      </c>
      <c r="O78" s="246">
        <f>ROUND(E78*N78,2)</f>
        <v>95.65</v>
      </c>
      <c r="P78" s="246">
        <v>0</v>
      </c>
      <c r="Q78" s="246">
        <f>ROUND(E78*P78,2)</f>
        <v>0</v>
      </c>
      <c r="R78" s="248" t="s">
        <v>254</v>
      </c>
      <c r="S78" s="248" t="s">
        <v>208</v>
      </c>
      <c r="T78" s="249" t="s">
        <v>208</v>
      </c>
      <c r="U78" s="225">
        <v>0.91500000000000004</v>
      </c>
      <c r="V78" s="225">
        <f>ROUND(E78*U78,2)</f>
        <v>286.16000000000003</v>
      </c>
      <c r="W78" s="225"/>
      <c r="X78" s="225" t="s">
        <v>209</v>
      </c>
      <c r="Y78" s="225" t="s">
        <v>210</v>
      </c>
      <c r="Z78" s="215"/>
      <c r="AA78" s="215"/>
      <c r="AB78" s="215"/>
      <c r="AC78" s="215"/>
      <c r="AD78" s="215"/>
      <c r="AE78" s="215"/>
      <c r="AF78" s="215"/>
      <c r="AG78" s="215" t="s">
        <v>211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33.75" outlineLevel="1">
      <c r="A79" s="243">
        <v>38</v>
      </c>
      <c r="B79" s="244" t="s">
        <v>308</v>
      </c>
      <c r="C79" s="254" t="s">
        <v>309</v>
      </c>
      <c r="D79" s="245" t="s">
        <v>228</v>
      </c>
      <c r="E79" s="246">
        <v>122.83125</v>
      </c>
      <c r="F79" s="247"/>
      <c r="G79" s="248">
        <f>ROUND(E79*F79,2)</f>
        <v>0</v>
      </c>
      <c r="H79" s="247"/>
      <c r="I79" s="248">
        <f>ROUND(E79*H79,2)</f>
        <v>0</v>
      </c>
      <c r="J79" s="247"/>
      <c r="K79" s="248">
        <f>ROUND(E79*J79,2)</f>
        <v>0</v>
      </c>
      <c r="L79" s="248">
        <v>21</v>
      </c>
      <c r="M79" s="248">
        <f>G79*(1+L79/100)</f>
        <v>0</v>
      </c>
      <c r="N79" s="246">
        <v>0.34794999999999998</v>
      </c>
      <c r="O79" s="246">
        <f>ROUND(E79*N79,2)</f>
        <v>42.74</v>
      </c>
      <c r="P79" s="246">
        <v>0</v>
      </c>
      <c r="Q79" s="246">
        <f>ROUND(E79*P79,2)</f>
        <v>0</v>
      </c>
      <c r="R79" s="248" t="s">
        <v>254</v>
      </c>
      <c r="S79" s="248" t="s">
        <v>208</v>
      </c>
      <c r="T79" s="249" t="s">
        <v>208</v>
      </c>
      <c r="U79" s="225">
        <v>1.0204</v>
      </c>
      <c r="V79" s="225">
        <f>ROUND(E79*U79,2)</f>
        <v>125.34</v>
      </c>
      <c r="W79" s="225"/>
      <c r="X79" s="225" t="s">
        <v>209</v>
      </c>
      <c r="Y79" s="225" t="s">
        <v>210</v>
      </c>
      <c r="Z79" s="215"/>
      <c r="AA79" s="215"/>
      <c r="AB79" s="215"/>
      <c r="AC79" s="215"/>
      <c r="AD79" s="215"/>
      <c r="AE79" s="215"/>
      <c r="AF79" s="215"/>
      <c r="AG79" s="215" t="s">
        <v>211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34">
        <v>39</v>
      </c>
      <c r="B80" s="235" t="s">
        <v>310</v>
      </c>
      <c r="C80" s="252" t="s">
        <v>311</v>
      </c>
      <c r="D80" s="236" t="s">
        <v>206</v>
      </c>
      <c r="E80" s="237">
        <v>5.6554099999999998</v>
      </c>
      <c r="F80" s="238"/>
      <c r="G80" s="239">
        <f>ROUND(E80*F80,2)</f>
        <v>0</v>
      </c>
      <c r="H80" s="238"/>
      <c r="I80" s="239">
        <f>ROUND(E80*H80,2)</f>
        <v>0</v>
      </c>
      <c r="J80" s="238"/>
      <c r="K80" s="239">
        <f>ROUND(E80*J80,2)</f>
        <v>0</v>
      </c>
      <c r="L80" s="239">
        <v>21</v>
      </c>
      <c r="M80" s="239">
        <f>G80*(1+L80/100)</f>
        <v>0</v>
      </c>
      <c r="N80" s="237">
        <v>2.5276700000000001</v>
      </c>
      <c r="O80" s="237">
        <f>ROUND(E80*N80,2)</f>
        <v>14.3</v>
      </c>
      <c r="P80" s="237">
        <v>0</v>
      </c>
      <c r="Q80" s="237">
        <f>ROUND(E80*P80,2)</f>
        <v>0</v>
      </c>
      <c r="R80" s="239" t="s">
        <v>254</v>
      </c>
      <c r="S80" s="239" t="s">
        <v>208</v>
      </c>
      <c r="T80" s="240" t="s">
        <v>208</v>
      </c>
      <c r="U80" s="225">
        <v>1.093</v>
      </c>
      <c r="V80" s="225">
        <f>ROUND(E80*U80,2)</f>
        <v>6.18</v>
      </c>
      <c r="W80" s="225"/>
      <c r="X80" s="225" t="s">
        <v>209</v>
      </c>
      <c r="Y80" s="225" t="s">
        <v>210</v>
      </c>
      <c r="Z80" s="215"/>
      <c r="AA80" s="215"/>
      <c r="AB80" s="215"/>
      <c r="AC80" s="215"/>
      <c r="AD80" s="215"/>
      <c r="AE80" s="215"/>
      <c r="AF80" s="215"/>
      <c r="AG80" s="215" t="s">
        <v>211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22.5" outlineLevel="2">
      <c r="A81" s="222"/>
      <c r="B81" s="223"/>
      <c r="C81" s="253" t="s">
        <v>312</v>
      </c>
      <c r="D81" s="241"/>
      <c r="E81" s="241"/>
      <c r="F81" s="241"/>
      <c r="G81" s="241"/>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213</v>
      </c>
      <c r="AH81" s="215"/>
      <c r="AI81" s="215"/>
      <c r="AJ81" s="215"/>
      <c r="AK81" s="215"/>
      <c r="AL81" s="215"/>
      <c r="AM81" s="215"/>
      <c r="AN81" s="215"/>
      <c r="AO81" s="215"/>
      <c r="AP81" s="215"/>
      <c r="AQ81" s="215"/>
      <c r="AR81" s="215"/>
      <c r="AS81" s="215"/>
      <c r="AT81" s="215"/>
      <c r="AU81" s="215"/>
      <c r="AV81" s="215"/>
      <c r="AW81" s="215"/>
      <c r="AX81" s="215"/>
      <c r="AY81" s="215"/>
      <c r="AZ81" s="215"/>
      <c r="BA81" s="242" t="str">
        <f>C81</f>
        <v>nosných, výplňových, obkladových, půdních, štítových, poprsních apod. (bez výztuže), s pomocným lešením o výšce podlahy do 1900 mm a pro zatížení 1,5 kPa,</v>
      </c>
      <c r="BB81" s="215"/>
      <c r="BC81" s="215"/>
      <c r="BD81" s="215"/>
      <c r="BE81" s="215"/>
      <c r="BF81" s="215"/>
      <c r="BG81" s="215"/>
      <c r="BH81" s="215"/>
    </row>
    <row r="82" spans="1:60" ht="22.5" outlineLevel="1">
      <c r="A82" s="234">
        <v>40</v>
      </c>
      <c r="B82" s="235" t="s">
        <v>313</v>
      </c>
      <c r="C82" s="252" t="s">
        <v>314</v>
      </c>
      <c r="D82" s="236" t="s">
        <v>206</v>
      </c>
      <c r="E82" s="237">
        <v>16.156700000000001</v>
      </c>
      <c r="F82" s="238"/>
      <c r="G82" s="239">
        <f>ROUND(E82*F82,2)</f>
        <v>0</v>
      </c>
      <c r="H82" s="238"/>
      <c r="I82" s="239">
        <f>ROUND(E82*H82,2)</f>
        <v>0</v>
      </c>
      <c r="J82" s="238"/>
      <c r="K82" s="239">
        <f>ROUND(E82*J82,2)</f>
        <v>0</v>
      </c>
      <c r="L82" s="239">
        <v>21</v>
      </c>
      <c r="M82" s="239">
        <f>G82*(1+L82/100)</f>
        <v>0</v>
      </c>
      <c r="N82" s="237">
        <v>2.5301300000000002</v>
      </c>
      <c r="O82" s="237">
        <f>ROUND(E82*N82,2)</f>
        <v>40.880000000000003</v>
      </c>
      <c r="P82" s="237">
        <v>0</v>
      </c>
      <c r="Q82" s="237">
        <f>ROUND(E82*P82,2)</f>
        <v>0</v>
      </c>
      <c r="R82" s="239" t="s">
        <v>254</v>
      </c>
      <c r="S82" s="239" t="s">
        <v>208</v>
      </c>
      <c r="T82" s="240" t="s">
        <v>208</v>
      </c>
      <c r="U82" s="225">
        <v>1.212</v>
      </c>
      <c r="V82" s="225">
        <f>ROUND(E82*U82,2)</f>
        <v>19.579999999999998</v>
      </c>
      <c r="W82" s="225"/>
      <c r="X82" s="225" t="s">
        <v>209</v>
      </c>
      <c r="Y82" s="225" t="s">
        <v>210</v>
      </c>
      <c r="Z82" s="215"/>
      <c r="AA82" s="215"/>
      <c r="AB82" s="215"/>
      <c r="AC82" s="215"/>
      <c r="AD82" s="215"/>
      <c r="AE82" s="215"/>
      <c r="AF82" s="215"/>
      <c r="AG82" s="215" t="s">
        <v>211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2">
      <c r="A83" s="222"/>
      <c r="B83" s="223"/>
      <c r="C83" s="253" t="s">
        <v>312</v>
      </c>
      <c r="D83" s="241"/>
      <c r="E83" s="241"/>
      <c r="F83" s="241"/>
      <c r="G83" s="241"/>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213</v>
      </c>
      <c r="AH83" s="215"/>
      <c r="AI83" s="215"/>
      <c r="AJ83" s="215"/>
      <c r="AK83" s="215"/>
      <c r="AL83" s="215"/>
      <c r="AM83" s="215"/>
      <c r="AN83" s="215"/>
      <c r="AO83" s="215"/>
      <c r="AP83" s="215"/>
      <c r="AQ83" s="215"/>
      <c r="AR83" s="215"/>
      <c r="AS83" s="215"/>
      <c r="AT83" s="215"/>
      <c r="AU83" s="215"/>
      <c r="AV83" s="215"/>
      <c r="AW83" s="215"/>
      <c r="AX83" s="215"/>
      <c r="AY83" s="215"/>
      <c r="AZ83" s="215"/>
      <c r="BA83" s="242" t="str">
        <f>C83</f>
        <v>nosných, výplňových, obkladových, půdních, štítových, poprsních apod. (bez výztuže), s pomocným lešením o výšce podlahy do 1900 mm a pro zatížení 1,5 kPa,</v>
      </c>
      <c r="BB83" s="215"/>
      <c r="BC83" s="215"/>
      <c r="BD83" s="215"/>
      <c r="BE83" s="215"/>
      <c r="BF83" s="215"/>
      <c r="BG83" s="215"/>
      <c r="BH83" s="215"/>
    </row>
    <row r="84" spans="1:60" ht="22.5" outlineLevel="1">
      <c r="A84" s="234">
        <v>41</v>
      </c>
      <c r="B84" s="235" t="s">
        <v>315</v>
      </c>
      <c r="C84" s="252" t="s">
        <v>316</v>
      </c>
      <c r="D84" s="236" t="s">
        <v>228</v>
      </c>
      <c r="E84" s="237">
        <v>191.0856</v>
      </c>
      <c r="F84" s="238"/>
      <c r="G84" s="239">
        <f>ROUND(E84*F84,2)</f>
        <v>0</v>
      </c>
      <c r="H84" s="238"/>
      <c r="I84" s="239">
        <f>ROUND(E84*H84,2)</f>
        <v>0</v>
      </c>
      <c r="J84" s="238"/>
      <c r="K84" s="239">
        <f>ROUND(E84*J84,2)</f>
        <v>0</v>
      </c>
      <c r="L84" s="239">
        <v>21</v>
      </c>
      <c r="M84" s="239">
        <f>G84*(1+L84/100)</f>
        <v>0</v>
      </c>
      <c r="N84" s="237">
        <v>3.9309999999999998E-2</v>
      </c>
      <c r="O84" s="237">
        <f>ROUND(E84*N84,2)</f>
        <v>7.51</v>
      </c>
      <c r="P84" s="237">
        <v>0</v>
      </c>
      <c r="Q84" s="237">
        <f>ROUND(E84*P84,2)</f>
        <v>0</v>
      </c>
      <c r="R84" s="239" t="s">
        <v>254</v>
      </c>
      <c r="S84" s="239" t="s">
        <v>208</v>
      </c>
      <c r="T84" s="240" t="s">
        <v>208</v>
      </c>
      <c r="U84" s="225">
        <v>0.66781000000000001</v>
      </c>
      <c r="V84" s="225">
        <f>ROUND(E84*U84,2)</f>
        <v>127.61</v>
      </c>
      <c r="W84" s="225"/>
      <c r="X84" s="225" t="s">
        <v>209</v>
      </c>
      <c r="Y84" s="225" t="s">
        <v>210</v>
      </c>
      <c r="Z84" s="215"/>
      <c r="AA84" s="215"/>
      <c r="AB84" s="215"/>
      <c r="AC84" s="215"/>
      <c r="AD84" s="215"/>
      <c r="AE84" s="215"/>
      <c r="AF84" s="215"/>
      <c r="AG84" s="215" t="s">
        <v>211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2">
      <c r="A85" s="222"/>
      <c r="B85" s="223"/>
      <c r="C85" s="253" t="s">
        <v>317</v>
      </c>
      <c r="D85" s="241"/>
      <c r="E85" s="241"/>
      <c r="F85" s="241"/>
      <c r="G85" s="241"/>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213</v>
      </c>
      <c r="AH85" s="215"/>
      <c r="AI85" s="215"/>
      <c r="AJ85" s="215"/>
      <c r="AK85" s="215"/>
      <c r="AL85" s="215"/>
      <c r="AM85" s="215"/>
      <c r="AN85" s="215"/>
      <c r="AO85" s="215"/>
      <c r="AP85" s="215"/>
      <c r="AQ85" s="215"/>
      <c r="AR85" s="215"/>
      <c r="AS85" s="215"/>
      <c r="AT85" s="215"/>
      <c r="AU85" s="215"/>
      <c r="AV85" s="215"/>
      <c r="AW85" s="215"/>
      <c r="AX85" s="215"/>
      <c r="AY85" s="215"/>
      <c r="AZ85" s="215"/>
      <c r="BA85" s="242" t="str">
        <f>C85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5" s="215"/>
      <c r="BC85" s="215"/>
      <c r="BD85" s="215"/>
      <c r="BE85" s="215"/>
      <c r="BF85" s="215"/>
      <c r="BG85" s="215"/>
      <c r="BH85" s="215"/>
    </row>
    <row r="86" spans="1:60" ht="22.5" outlineLevel="1">
      <c r="A86" s="234">
        <v>42</v>
      </c>
      <c r="B86" s="235" t="s">
        <v>318</v>
      </c>
      <c r="C86" s="252" t="s">
        <v>319</v>
      </c>
      <c r="D86" s="236" t="s">
        <v>228</v>
      </c>
      <c r="E86" s="237">
        <v>191.0856</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t="s">
        <v>254</v>
      </c>
      <c r="S86" s="239" t="s">
        <v>208</v>
      </c>
      <c r="T86" s="240" t="s">
        <v>208</v>
      </c>
      <c r="U86" s="225">
        <v>0.33073999999999998</v>
      </c>
      <c r="V86" s="225">
        <f>ROUND(E86*U86,2)</f>
        <v>63.2</v>
      </c>
      <c r="W86" s="225"/>
      <c r="X86" s="225" t="s">
        <v>209</v>
      </c>
      <c r="Y86" s="225" t="s">
        <v>210</v>
      </c>
      <c r="Z86" s="215"/>
      <c r="AA86" s="215"/>
      <c r="AB86" s="215"/>
      <c r="AC86" s="215"/>
      <c r="AD86" s="215"/>
      <c r="AE86" s="215"/>
      <c r="AF86" s="215"/>
      <c r="AG86" s="215" t="s">
        <v>211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2">
      <c r="A87" s="222"/>
      <c r="B87" s="223"/>
      <c r="C87" s="253" t="s">
        <v>317</v>
      </c>
      <c r="D87" s="241"/>
      <c r="E87" s="241"/>
      <c r="F87" s="241"/>
      <c r="G87" s="241"/>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213</v>
      </c>
      <c r="AH87" s="215"/>
      <c r="AI87" s="215"/>
      <c r="AJ87" s="215"/>
      <c r="AK87" s="215"/>
      <c r="AL87" s="215"/>
      <c r="AM87" s="215"/>
      <c r="AN87" s="215"/>
      <c r="AO87" s="215"/>
      <c r="AP87" s="215"/>
      <c r="AQ87" s="215"/>
      <c r="AR87" s="215"/>
      <c r="AS87" s="215"/>
      <c r="AT87" s="215"/>
      <c r="AU87" s="215"/>
      <c r="AV87" s="215"/>
      <c r="AW87" s="215"/>
      <c r="AX87" s="215"/>
      <c r="AY87" s="215"/>
      <c r="AZ87" s="215"/>
      <c r="BA87" s="242" t="str">
        <f>C87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7" s="215"/>
      <c r="BC87" s="215"/>
      <c r="BD87" s="215"/>
      <c r="BE87" s="215"/>
      <c r="BF87" s="215"/>
      <c r="BG87" s="215"/>
      <c r="BH87" s="215"/>
    </row>
    <row r="88" spans="1:60" outlineLevel="1">
      <c r="A88" s="234">
        <v>43</v>
      </c>
      <c r="B88" s="235" t="s">
        <v>320</v>
      </c>
      <c r="C88" s="252" t="s">
        <v>321</v>
      </c>
      <c r="D88" s="236" t="s">
        <v>263</v>
      </c>
      <c r="E88" s="237">
        <v>2.7871199999999998</v>
      </c>
      <c r="F88" s="238"/>
      <c r="G88" s="239">
        <f>ROUND(E88*F88,2)</f>
        <v>0</v>
      </c>
      <c r="H88" s="238"/>
      <c r="I88" s="239">
        <f>ROUND(E88*H88,2)</f>
        <v>0</v>
      </c>
      <c r="J88" s="238"/>
      <c r="K88" s="239">
        <f>ROUND(E88*J88,2)</f>
        <v>0</v>
      </c>
      <c r="L88" s="239">
        <v>21</v>
      </c>
      <c r="M88" s="239">
        <f>G88*(1+L88/100)</f>
        <v>0</v>
      </c>
      <c r="N88" s="237">
        <v>1.0202899999999999</v>
      </c>
      <c r="O88" s="237">
        <f>ROUND(E88*N88,2)</f>
        <v>2.84</v>
      </c>
      <c r="P88" s="237">
        <v>0</v>
      </c>
      <c r="Q88" s="237">
        <f>ROUND(E88*P88,2)</f>
        <v>0</v>
      </c>
      <c r="R88" s="239" t="s">
        <v>254</v>
      </c>
      <c r="S88" s="239" t="s">
        <v>208</v>
      </c>
      <c r="T88" s="240" t="s">
        <v>208</v>
      </c>
      <c r="U88" s="225">
        <v>25.271000000000001</v>
      </c>
      <c r="V88" s="225">
        <f>ROUND(E88*U88,2)</f>
        <v>70.430000000000007</v>
      </c>
      <c r="W88" s="225"/>
      <c r="X88" s="225" t="s">
        <v>209</v>
      </c>
      <c r="Y88" s="225" t="s">
        <v>210</v>
      </c>
      <c r="Z88" s="215"/>
      <c r="AA88" s="215"/>
      <c r="AB88" s="215"/>
      <c r="AC88" s="215"/>
      <c r="AD88" s="215"/>
      <c r="AE88" s="215"/>
      <c r="AF88" s="215"/>
      <c r="AG88" s="215" t="s">
        <v>211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c r="A89" s="222"/>
      <c r="B89" s="223"/>
      <c r="C89" s="253" t="s">
        <v>264</v>
      </c>
      <c r="D89" s="241"/>
      <c r="E89" s="241"/>
      <c r="F89" s="241"/>
      <c r="G89" s="241"/>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213</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44</v>
      </c>
      <c r="B90" s="244" t="s">
        <v>322</v>
      </c>
      <c r="C90" s="254" t="s">
        <v>323</v>
      </c>
      <c r="D90" s="245" t="s">
        <v>277</v>
      </c>
      <c r="E90" s="246">
        <v>1</v>
      </c>
      <c r="F90" s="247"/>
      <c r="G90" s="248">
        <f>ROUND(E90*F90,2)</f>
        <v>0</v>
      </c>
      <c r="H90" s="247"/>
      <c r="I90" s="248">
        <f>ROUND(E90*H90,2)</f>
        <v>0</v>
      </c>
      <c r="J90" s="247"/>
      <c r="K90" s="248">
        <f>ROUND(E90*J90,2)</f>
        <v>0</v>
      </c>
      <c r="L90" s="248">
        <v>21</v>
      </c>
      <c r="M90" s="248">
        <f>G90*(1+L90/100)</f>
        <v>0</v>
      </c>
      <c r="N90" s="246">
        <v>5.5050000000000002E-2</v>
      </c>
      <c r="O90" s="246">
        <f>ROUND(E90*N90,2)</f>
        <v>0.06</v>
      </c>
      <c r="P90" s="246">
        <v>0</v>
      </c>
      <c r="Q90" s="246">
        <f>ROUND(E90*P90,2)</f>
        <v>0</v>
      </c>
      <c r="R90" s="248" t="s">
        <v>254</v>
      </c>
      <c r="S90" s="248" t="s">
        <v>208</v>
      </c>
      <c r="T90" s="249" t="s">
        <v>208</v>
      </c>
      <c r="U90" s="225">
        <v>0.24199999999999999</v>
      </c>
      <c r="V90" s="225">
        <f>ROUND(E90*U90,2)</f>
        <v>0.24</v>
      </c>
      <c r="W90" s="225"/>
      <c r="X90" s="225" t="s">
        <v>209</v>
      </c>
      <c r="Y90" s="225" t="s">
        <v>210</v>
      </c>
      <c r="Z90" s="215"/>
      <c r="AA90" s="215"/>
      <c r="AB90" s="215"/>
      <c r="AC90" s="215"/>
      <c r="AD90" s="215"/>
      <c r="AE90" s="215"/>
      <c r="AF90" s="215"/>
      <c r="AG90" s="215" t="s">
        <v>211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43">
        <v>45</v>
      </c>
      <c r="B91" s="244" t="s">
        <v>324</v>
      </c>
      <c r="C91" s="254" t="s">
        <v>325</v>
      </c>
      <c r="D91" s="245" t="s">
        <v>277</v>
      </c>
      <c r="E91" s="246">
        <v>16</v>
      </c>
      <c r="F91" s="247"/>
      <c r="G91" s="248">
        <f>ROUND(E91*F91,2)</f>
        <v>0</v>
      </c>
      <c r="H91" s="247"/>
      <c r="I91" s="248">
        <f>ROUND(E91*H91,2)</f>
        <v>0</v>
      </c>
      <c r="J91" s="247"/>
      <c r="K91" s="248">
        <f>ROUND(E91*J91,2)</f>
        <v>0</v>
      </c>
      <c r="L91" s="248">
        <v>21</v>
      </c>
      <c r="M91" s="248">
        <f>G91*(1+L91/100)</f>
        <v>0</v>
      </c>
      <c r="N91" s="246">
        <v>2.2880000000000001E-2</v>
      </c>
      <c r="O91" s="246">
        <f>ROUND(E91*N91,2)</f>
        <v>0.37</v>
      </c>
      <c r="P91" s="246">
        <v>0</v>
      </c>
      <c r="Q91" s="246">
        <f>ROUND(E91*P91,2)</f>
        <v>0</v>
      </c>
      <c r="R91" s="248" t="s">
        <v>254</v>
      </c>
      <c r="S91" s="248" t="s">
        <v>208</v>
      </c>
      <c r="T91" s="249" t="s">
        <v>208</v>
      </c>
      <c r="U91" s="225">
        <v>0.3175</v>
      </c>
      <c r="V91" s="225">
        <f>ROUND(E91*U91,2)</f>
        <v>5.08</v>
      </c>
      <c r="W91" s="225"/>
      <c r="X91" s="225" t="s">
        <v>209</v>
      </c>
      <c r="Y91" s="225" t="s">
        <v>210</v>
      </c>
      <c r="Z91" s="215"/>
      <c r="AA91" s="215"/>
      <c r="AB91" s="215"/>
      <c r="AC91" s="215"/>
      <c r="AD91" s="215"/>
      <c r="AE91" s="215"/>
      <c r="AF91" s="215"/>
      <c r="AG91" s="215" t="s">
        <v>211</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43">
        <v>46</v>
      </c>
      <c r="B92" s="244" t="s">
        <v>326</v>
      </c>
      <c r="C92" s="254" t="s">
        <v>327</v>
      </c>
      <c r="D92" s="245" t="s">
        <v>277</v>
      </c>
      <c r="E92" s="246">
        <v>18</v>
      </c>
      <c r="F92" s="247"/>
      <c r="G92" s="248">
        <f>ROUND(E92*F92,2)</f>
        <v>0</v>
      </c>
      <c r="H92" s="247"/>
      <c r="I92" s="248">
        <f>ROUND(E92*H92,2)</f>
        <v>0</v>
      </c>
      <c r="J92" s="247"/>
      <c r="K92" s="248">
        <f>ROUND(E92*J92,2)</f>
        <v>0</v>
      </c>
      <c r="L92" s="248">
        <v>21</v>
      </c>
      <c r="M92" s="248">
        <f>G92*(1+L92/100)</f>
        <v>0</v>
      </c>
      <c r="N92" s="246">
        <v>3.637E-2</v>
      </c>
      <c r="O92" s="246">
        <f>ROUND(E92*N92,2)</f>
        <v>0.65</v>
      </c>
      <c r="P92" s="246">
        <v>0</v>
      </c>
      <c r="Q92" s="246">
        <f>ROUND(E92*P92,2)</f>
        <v>0</v>
      </c>
      <c r="R92" s="248" t="s">
        <v>254</v>
      </c>
      <c r="S92" s="248" t="s">
        <v>208</v>
      </c>
      <c r="T92" s="249" t="s">
        <v>208</v>
      </c>
      <c r="U92" s="225">
        <v>0.245</v>
      </c>
      <c r="V92" s="225">
        <f>ROUND(E92*U92,2)</f>
        <v>4.41</v>
      </c>
      <c r="W92" s="225"/>
      <c r="X92" s="225" t="s">
        <v>209</v>
      </c>
      <c r="Y92" s="225" t="s">
        <v>210</v>
      </c>
      <c r="Z92" s="215"/>
      <c r="AA92" s="215"/>
      <c r="AB92" s="215"/>
      <c r="AC92" s="215"/>
      <c r="AD92" s="215"/>
      <c r="AE92" s="215"/>
      <c r="AF92" s="215"/>
      <c r="AG92" s="215" t="s">
        <v>211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2.5" outlineLevel="1">
      <c r="A93" s="243">
        <v>47</v>
      </c>
      <c r="B93" s="244" t="s">
        <v>328</v>
      </c>
      <c r="C93" s="254" t="s">
        <v>329</v>
      </c>
      <c r="D93" s="245" t="s">
        <v>277</v>
      </c>
      <c r="E93" s="246">
        <v>63</v>
      </c>
      <c r="F93" s="247"/>
      <c r="G93" s="248">
        <f>ROUND(E93*F93,2)</f>
        <v>0</v>
      </c>
      <c r="H93" s="247"/>
      <c r="I93" s="248">
        <f>ROUND(E93*H93,2)</f>
        <v>0</v>
      </c>
      <c r="J93" s="247"/>
      <c r="K93" s="248">
        <f>ROUND(E93*J93,2)</f>
        <v>0</v>
      </c>
      <c r="L93" s="248">
        <v>21</v>
      </c>
      <c r="M93" s="248">
        <f>G93*(1+L93/100)</f>
        <v>0</v>
      </c>
      <c r="N93" s="246">
        <v>4.5289999999999997E-2</v>
      </c>
      <c r="O93" s="246">
        <f>ROUND(E93*N93,2)</f>
        <v>2.85</v>
      </c>
      <c r="P93" s="246">
        <v>0</v>
      </c>
      <c r="Q93" s="246">
        <f>ROUND(E93*P93,2)</f>
        <v>0</v>
      </c>
      <c r="R93" s="248" t="s">
        <v>254</v>
      </c>
      <c r="S93" s="248" t="s">
        <v>208</v>
      </c>
      <c r="T93" s="249" t="s">
        <v>208</v>
      </c>
      <c r="U93" s="225">
        <v>0.2525</v>
      </c>
      <c r="V93" s="225">
        <f>ROUND(E93*U93,2)</f>
        <v>15.91</v>
      </c>
      <c r="W93" s="225"/>
      <c r="X93" s="225" t="s">
        <v>209</v>
      </c>
      <c r="Y93" s="225" t="s">
        <v>210</v>
      </c>
      <c r="Z93" s="215"/>
      <c r="AA93" s="215"/>
      <c r="AB93" s="215"/>
      <c r="AC93" s="215"/>
      <c r="AD93" s="215"/>
      <c r="AE93" s="215"/>
      <c r="AF93" s="215"/>
      <c r="AG93" s="215" t="s">
        <v>211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43">
        <v>48</v>
      </c>
      <c r="B94" s="244" t="s">
        <v>330</v>
      </c>
      <c r="C94" s="254" t="s">
        <v>331</v>
      </c>
      <c r="D94" s="245" t="s">
        <v>206</v>
      </c>
      <c r="E94" s="246">
        <v>12.625</v>
      </c>
      <c r="F94" s="247"/>
      <c r="G94" s="248">
        <f>ROUND(E94*F94,2)</f>
        <v>0</v>
      </c>
      <c r="H94" s="247"/>
      <c r="I94" s="248">
        <f>ROUND(E94*H94,2)</f>
        <v>0</v>
      </c>
      <c r="J94" s="247"/>
      <c r="K94" s="248">
        <f>ROUND(E94*J94,2)</f>
        <v>0</v>
      </c>
      <c r="L94" s="248">
        <v>21</v>
      </c>
      <c r="M94" s="248">
        <f>G94*(1+L94/100)</f>
        <v>0</v>
      </c>
      <c r="N94" s="246">
        <v>2.52501</v>
      </c>
      <c r="O94" s="246">
        <f>ROUND(E94*N94,2)</f>
        <v>31.88</v>
      </c>
      <c r="P94" s="246">
        <v>0</v>
      </c>
      <c r="Q94" s="246">
        <f>ROUND(E94*P94,2)</f>
        <v>0</v>
      </c>
      <c r="R94" s="248" t="s">
        <v>254</v>
      </c>
      <c r="S94" s="248" t="s">
        <v>208</v>
      </c>
      <c r="T94" s="249" t="s">
        <v>208</v>
      </c>
      <c r="U94" s="225">
        <v>1.421</v>
      </c>
      <c r="V94" s="225">
        <f>ROUND(E94*U94,2)</f>
        <v>17.940000000000001</v>
      </c>
      <c r="W94" s="225"/>
      <c r="X94" s="225" t="s">
        <v>209</v>
      </c>
      <c r="Y94" s="225" t="s">
        <v>210</v>
      </c>
      <c r="Z94" s="215"/>
      <c r="AA94" s="215"/>
      <c r="AB94" s="215"/>
      <c r="AC94" s="215"/>
      <c r="AD94" s="215"/>
      <c r="AE94" s="215"/>
      <c r="AF94" s="215"/>
      <c r="AG94" s="215" t="s">
        <v>211</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ht="33.75" outlineLevel="1">
      <c r="A95" s="243">
        <v>49</v>
      </c>
      <c r="B95" s="244" t="s">
        <v>332</v>
      </c>
      <c r="C95" s="254" t="s">
        <v>333</v>
      </c>
      <c r="D95" s="245" t="s">
        <v>228</v>
      </c>
      <c r="E95" s="246">
        <v>118.05</v>
      </c>
      <c r="F95" s="247"/>
      <c r="G95" s="248">
        <f>ROUND(E95*F95,2)</f>
        <v>0</v>
      </c>
      <c r="H95" s="247"/>
      <c r="I95" s="248">
        <f>ROUND(E95*H95,2)</f>
        <v>0</v>
      </c>
      <c r="J95" s="247"/>
      <c r="K95" s="248">
        <f>ROUND(E95*J95,2)</f>
        <v>0</v>
      </c>
      <c r="L95" s="248">
        <v>21</v>
      </c>
      <c r="M95" s="248">
        <f>G95*(1+L95/100)</f>
        <v>0</v>
      </c>
      <c r="N95" s="246">
        <v>8.8400000000000006E-3</v>
      </c>
      <c r="O95" s="246">
        <f>ROUND(E95*N95,2)</f>
        <v>1.04</v>
      </c>
      <c r="P95" s="246">
        <v>0</v>
      </c>
      <c r="Q95" s="246">
        <f>ROUND(E95*P95,2)</f>
        <v>0</v>
      </c>
      <c r="R95" s="248" t="s">
        <v>254</v>
      </c>
      <c r="S95" s="248" t="s">
        <v>208</v>
      </c>
      <c r="T95" s="249" t="s">
        <v>208</v>
      </c>
      <c r="U95" s="225">
        <v>1.179</v>
      </c>
      <c r="V95" s="225">
        <f>ROUND(E95*U95,2)</f>
        <v>139.18</v>
      </c>
      <c r="W95" s="225"/>
      <c r="X95" s="225" t="s">
        <v>209</v>
      </c>
      <c r="Y95" s="225" t="s">
        <v>210</v>
      </c>
      <c r="Z95" s="215"/>
      <c r="AA95" s="215"/>
      <c r="AB95" s="215"/>
      <c r="AC95" s="215"/>
      <c r="AD95" s="215"/>
      <c r="AE95" s="215"/>
      <c r="AF95" s="215"/>
      <c r="AG95" s="215" t="s">
        <v>211</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33.75" outlineLevel="1">
      <c r="A96" s="243">
        <v>50</v>
      </c>
      <c r="B96" s="244" t="s">
        <v>334</v>
      </c>
      <c r="C96" s="254" t="s">
        <v>335</v>
      </c>
      <c r="D96" s="245" t="s">
        <v>228</v>
      </c>
      <c r="E96" s="246">
        <v>118.05</v>
      </c>
      <c r="F96" s="247"/>
      <c r="G96" s="248">
        <f>ROUND(E96*F96,2)</f>
        <v>0</v>
      </c>
      <c r="H96" s="247"/>
      <c r="I96" s="248">
        <f>ROUND(E96*H96,2)</f>
        <v>0</v>
      </c>
      <c r="J96" s="247"/>
      <c r="K96" s="248">
        <f>ROUND(E96*J96,2)</f>
        <v>0</v>
      </c>
      <c r="L96" s="248">
        <v>21</v>
      </c>
      <c r="M96" s="248">
        <f>G96*(1+L96/100)</f>
        <v>0</v>
      </c>
      <c r="N96" s="246">
        <v>0</v>
      </c>
      <c r="O96" s="246">
        <f>ROUND(E96*N96,2)</f>
        <v>0</v>
      </c>
      <c r="P96" s="246">
        <v>0</v>
      </c>
      <c r="Q96" s="246">
        <f>ROUND(E96*P96,2)</f>
        <v>0</v>
      </c>
      <c r="R96" s="248" t="s">
        <v>254</v>
      </c>
      <c r="S96" s="248" t="s">
        <v>208</v>
      </c>
      <c r="T96" s="249" t="s">
        <v>208</v>
      </c>
      <c r="U96" s="225">
        <v>0.497</v>
      </c>
      <c r="V96" s="225">
        <f>ROUND(E96*U96,2)</f>
        <v>58.67</v>
      </c>
      <c r="W96" s="225"/>
      <c r="X96" s="225" t="s">
        <v>209</v>
      </c>
      <c r="Y96" s="225" t="s">
        <v>210</v>
      </c>
      <c r="Z96" s="215"/>
      <c r="AA96" s="215"/>
      <c r="AB96" s="215"/>
      <c r="AC96" s="215"/>
      <c r="AD96" s="215"/>
      <c r="AE96" s="215"/>
      <c r="AF96" s="215"/>
      <c r="AG96" s="215" t="s">
        <v>211</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34">
        <v>51</v>
      </c>
      <c r="B97" s="235" t="s">
        <v>336</v>
      </c>
      <c r="C97" s="252" t="s">
        <v>337</v>
      </c>
      <c r="D97" s="236" t="s">
        <v>263</v>
      </c>
      <c r="E97" s="237">
        <v>1.89375</v>
      </c>
      <c r="F97" s="238"/>
      <c r="G97" s="239">
        <f>ROUND(E97*F97,2)</f>
        <v>0</v>
      </c>
      <c r="H97" s="238"/>
      <c r="I97" s="239">
        <f>ROUND(E97*H97,2)</f>
        <v>0</v>
      </c>
      <c r="J97" s="238"/>
      <c r="K97" s="239">
        <f>ROUND(E97*J97,2)</f>
        <v>0</v>
      </c>
      <c r="L97" s="239">
        <v>21</v>
      </c>
      <c r="M97" s="239">
        <f>G97*(1+L97/100)</f>
        <v>0</v>
      </c>
      <c r="N97" s="237">
        <v>1.01292</v>
      </c>
      <c r="O97" s="237">
        <f>ROUND(E97*N97,2)</f>
        <v>1.92</v>
      </c>
      <c r="P97" s="237">
        <v>0</v>
      </c>
      <c r="Q97" s="237">
        <f>ROUND(E97*P97,2)</f>
        <v>0</v>
      </c>
      <c r="R97" s="239" t="s">
        <v>254</v>
      </c>
      <c r="S97" s="239" t="s">
        <v>208</v>
      </c>
      <c r="T97" s="240" t="s">
        <v>208</v>
      </c>
      <c r="U97" s="225">
        <v>25.812000000000001</v>
      </c>
      <c r="V97" s="225">
        <f>ROUND(E97*U97,2)</f>
        <v>48.88</v>
      </c>
      <c r="W97" s="225"/>
      <c r="X97" s="225" t="s">
        <v>209</v>
      </c>
      <c r="Y97" s="225" t="s">
        <v>210</v>
      </c>
      <c r="Z97" s="215"/>
      <c r="AA97" s="215"/>
      <c r="AB97" s="215"/>
      <c r="AC97" s="215"/>
      <c r="AD97" s="215"/>
      <c r="AE97" s="215"/>
      <c r="AF97" s="215"/>
      <c r="AG97" s="215" t="s">
        <v>211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2">
      <c r="A98" s="222"/>
      <c r="B98" s="223"/>
      <c r="C98" s="253" t="s">
        <v>264</v>
      </c>
      <c r="D98" s="241"/>
      <c r="E98" s="241"/>
      <c r="F98" s="241"/>
      <c r="G98" s="241"/>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213</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34">
        <v>52</v>
      </c>
      <c r="B99" s="235" t="s">
        <v>338</v>
      </c>
      <c r="C99" s="252" t="s">
        <v>339</v>
      </c>
      <c r="D99" s="236" t="s">
        <v>263</v>
      </c>
      <c r="E99" s="237">
        <v>1.9220000000000001E-2</v>
      </c>
      <c r="F99" s="238"/>
      <c r="G99" s="239">
        <f>ROUND(E99*F99,2)</f>
        <v>0</v>
      </c>
      <c r="H99" s="238"/>
      <c r="I99" s="239">
        <f>ROUND(E99*H99,2)</f>
        <v>0</v>
      </c>
      <c r="J99" s="238"/>
      <c r="K99" s="239">
        <f>ROUND(E99*J99,2)</f>
        <v>0</v>
      </c>
      <c r="L99" s="239">
        <v>21</v>
      </c>
      <c r="M99" s="239">
        <f>G99*(1+L99/100)</f>
        <v>0</v>
      </c>
      <c r="N99" s="237">
        <v>1.9539999999999998E-2</v>
      </c>
      <c r="O99" s="237">
        <f>ROUND(E99*N99,2)</f>
        <v>0</v>
      </c>
      <c r="P99" s="237">
        <v>0</v>
      </c>
      <c r="Q99" s="237">
        <f>ROUND(E99*P99,2)</f>
        <v>0</v>
      </c>
      <c r="R99" s="239" t="s">
        <v>254</v>
      </c>
      <c r="S99" s="239" t="s">
        <v>208</v>
      </c>
      <c r="T99" s="240" t="s">
        <v>208</v>
      </c>
      <c r="U99" s="225">
        <v>18.175000000000001</v>
      </c>
      <c r="V99" s="225">
        <f>ROUND(E99*U99,2)</f>
        <v>0.35</v>
      </c>
      <c r="W99" s="225"/>
      <c r="X99" s="225" t="s">
        <v>209</v>
      </c>
      <c r="Y99" s="225" t="s">
        <v>210</v>
      </c>
      <c r="Z99" s="215"/>
      <c r="AA99" s="215"/>
      <c r="AB99" s="215"/>
      <c r="AC99" s="215"/>
      <c r="AD99" s="215"/>
      <c r="AE99" s="215"/>
      <c r="AF99" s="215"/>
      <c r="AG99" s="215" t="s">
        <v>211</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2">
      <c r="A100" s="222"/>
      <c r="B100" s="223"/>
      <c r="C100" s="253" t="s">
        <v>340</v>
      </c>
      <c r="D100" s="241"/>
      <c r="E100" s="241"/>
      <c r="F100" s="241"/>
      <c r="G100" s="241"/>
      <c r="H100" s="225"/>
      <c r="I100" s="225"/>
      <c r="J100" s="225"/>
      <c r="K100" s="225"/>
      <c r="L100" s="225"/>
      <c r="M100" s="225"/>
      <c r="N100" s="224"/>
      <c r="O100" s="224"/>
      <c r="P100" s="224"/>
      <c r="Q100" s="224"/>
      <c r="R100" s="225"/>
      <c r="S100" s="225"/>
      <c r="T100" s="225"/>
      <c r="U100" s="225"/>
      <c r="V100" s="225"/>
      <c r="W100" s="225"/>
      <c r="X100" s="225"/>
      <c r="Y100" s="225"/>
      <c r="Z100" s="215"/>
      <c r="AA100" s="215"/>
      <c r="AB100" s="215"/>
      <c r="AC100" s="215"/>
      <c r="AD100" s="215"/>
      <c r="AE100" s="215"/>
      <c r="AF100" s="215"/>
      <c r="AG100" s="215" t="s">
        <v>213</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34">
        <v>53</v>
      </c>
      <c r="B101" s="235" t="s">
        <v>341</v>
      </c>
      <c r="C101" s="252" t="s">
        <v>342</v>
      </c>
      <c r="D101" s="236" t="s">
        <v>206</v>
      </c>
      <c r="E101" s="237">
        <v>0.82267999999999997</v>
      </c>
      <c r="F101" s="238"/>
      <c r="G101" s="239">
        <f>ROUND(E101*F101,2)</f>
        <v>0</v>
      </c>
      <c r="H101" s="238"/>
      <c r="I101" s="239">
        <f>ROUND(E101*H101,2)</f>
        <v>0</v>
      </c>
      <c r="J101" s="238"/>
      <c r="K101" s="239">
        <f>ROUND(E101*J101,2)</f>
        <v>0</v>
      </c>
      <c r="L101" s="239">
        <v>21</v>
      </c>
      <c r="M101" s="239">
        <f>G101*(1+L101/100)</f>
        <v>0</v>
      </c>
      <c r="N101" s="237">
        <v>2.53999</v>
      </c>
      <c r="O101" s="237">
        <f>ROUND(E101*N101,2)</f>
        <v>2.09</v>
      </c>
      <c r="P101" s="237">
        <v>0</v>
      </c>
      <c r="Q101" s="237">
        <f>ROUND(E101*P101,2)</f>
        <v>0</v>
      </c>
      <c r="R101" s="239" t="s">
        <v>254</v>
      </c>
      <c r="S101" s="239" t="s">
        <v>208</v>
      </c>
      <c r="T101" s="240" t="s">
        <v>208</v>
      </c>
      <c r="U101" s="225">
        <v>2.3039999999999998</v>
      </c>
      <c r="V101" s="225">
        <f>ROUND(E101*U101,2)</f>
        <v>1.9</v>
      </c>
      <c r="W101" s="225"/>
      <c r="X101" s="225" t="s">
        <v>209</v>
      </c>
      <c r="Y101" s="225" t="s">
        <v>210</v>
      </c>
      <c r="Z101" s="215"/>
      <c r="AA101" s="215"/>
      <c r="AB101" s="215"/>
      <c r="AC101" s="215"/>
      <c r="AD101" s="215"/>
      <c r="AE101" s="215"/>
      <c r="AF101" s="215"/>
      <c r="AG101" s="215" t="s">
        <v>211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2">
      <c r="A102" s="222"/>
      <c r="B102" s="223"/>
      <c r="C102" s="253" t="s">
        <v>343</v>
      </c>
      <c r="D102" s="241"/>
      <c r="E102" s="241"/>
      <c r="F102" s="241"/>
      <c r="G102" s="241"/>
      <c r="H102" s="225"/>
      <c r="I102" s="225"/>
      <c r="J102" s="225"/>
      <c r="K102" s="225"/>
      <c r="L102" s="225"/>
      <c r="M102" s="225"/>
      <c r="N102" s="224"/>
      <c r="O102" s="224"/>
      <c r="P102" s="224"/>
      <c r="Q102" s="224"/>
      <c r="R102" s="225"/>
      <c r="S102" s="225"/>
      <c r="T102" s="225"/>
      <c r="U102" s="225"/>
      <c r="V102" s="225"/>
      <c r="W102" s="225"/>
      <c r="X102" s="225"/>
      <c r="Y102" s="225"/>
      <c r="Z102" s="215"/>
      <c r="AA102" s="215"/>
      <c r="AB102" s="215"/>
      <c r="AC102" s="215"/>
      <c r="AD102" s="215"/>
      <c r="AE102" s="215"/>
      <c r="AF102" s="215"/>
      <c r="AG102" s="215" t="s">
        <v>213</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42" t="str">
        <f>C102</f>
        <v>táhel, rámových stojek, vzpěr (bez výztuže), s pomocným lešením o výšce podlahy do 1,90 m a pro zatížení do 1,5 kPa,</v>
      </c>
      <c r="BB102" s="215"/>
      <c r="BC102" s="215"/>
      <c r="BD102" s="215"/>
      <c r="BE102" s="215"/>
      <c r="BF102" s="215"/>
      <c r="BG102" s="215"/>
      <c r="BH102" s="215"/>
    </row>
    <row r="103" spans="1:60" ht="22.5" outlineLevel="1">
      <c r="A103" s="234">
        <v>54</v>
      </c>
      <c r="B103" s="235" t="s">
        <v>344</v>
      </c>
      <c r="C103" s="252" t="s">
        <v>345</v>
      </c>
      <c r="D103" s="236" t="s">
        <v>346</v>
      </c>
      <c r="E103" s="237">
        <v>6.55</v>
      </c>
      <c r="F103" s="238"/>
      <c r="G103" s="239">
        <f>ROUND(E103*F103,2)</f>
        <v>0</v>
      </c>
      <c r="H103" s="238"/>
      <c r="I103" s="239">
        <f>ROUND(E103*H103,2)</f>
        <v>0</v>
      </c>
      <c r="J103" s="238"/>
      <c r="K103" s="239">
        <f>ROUND(E103*J103,2)</f>
        <v>0</v>
      </c>
      <c r="L103" s="239">
        <v>21</v>
      </c>
      <c r="M103" s="239">
        <f>G103*(1+L103/100)</f>
        <v>0</v>
      </c>
      <c r="N103" s="237">
        <v>3.5699999999999998E-3</v>
      </c>
      <c r="O103" s="237">
        <f>ROUND(E103*N103,2)</f>
        <v>0.02</v>
      </c>
      <c r="P103" s="237">
        <v>0</v>
      </c>
      <c r="Q103" s="237">
        <f>ROUND(E103*P103,2)</f>
        <v>0</v>
      </c>
      <c r="R103" s="239" t="s">
        <v>254</v>
      </c>
      <c r="S103" s="239" t="s">
        <v>208</v>
      </c>
      <c r="T103" s="240" t="s">
        <v>208</v>
      </c>
      <c r="U103" s="225">
        <v>0.18</v>
      </c>
      <c r="V103" s="225">
        <f>ROUND(E103*U103,2)</f>
        <v>1.18</v>
      </c>
      <c r="W103" s="225"/>
      <c r="X103" s="225" t="s">
        <v>209</v>
      </c>
      <c r="Y103" s="225" t="s">
        <v>210</v>
      </c>
      <c r="Z103" s="215"/>
      <c r="AA103" s="215"/>
      <c r="AB103" s="215"/>
      <c r="AC103" s="215"/>
      <c r="AD103" s="215"/>
      <c r="AE103" s="215"/>
      <c r="AF103" s="215"/>
      <c r="AG103" s="215" t="s">
        <v>211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22.5" outlineLevel="2">
      <c r="A104" s="222"/>
      <c r="B104" s="223"/>
      <c r="C104" s="253" t="s">
        <v>347</v>
      </c>
      <c r="D104" s="241"/>
      <c r="E104" s="241"/>
      <c r="F104" s="241"/>
      <c r="G104" s="241"/>
      <c r="H104" s="225"/>
      <c r="I104" s="225"/>
      <c r="J104" s="225"/>
      <c r="K104" s="225"/>
      <c r="L104" s="225"/>
      <c r="M104" s="225"/>
      <c r="N104" s="224"/>
      <c r="O104" s="224"/>
      <c r="P104" s="224"/>
      <c r="Q104" s="224"/>
      <c r="R104" s="225"/>
      <c r="S104" s="225"/>
      <c r="T104" s="225"/>
      <c r="U104" s="225"/>
      <c r="V104" s="225"/>
      <c r="W104" s="225"/>
      <c r="X104" s="225"/>
      <c r="Y104" s="225"/>
      <c r="Z104" s="215"/>
      <c r="AA104" s="215"/>
      <c r="AB104" s="215"/>
      <c r="AC104" s="215"/>
      <c r="AD104" s="215"/>
      <c r="AE104" s="215"/>
      <c r="AF104" s="215"/>
      <c r="AG104" s="215" t="s">
        <v>213</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42" t="str">
        <f>C104</f>
        <v>(pilířů), rámových stojek, táhel nebo vzpěr svislých nebo šikmých (odkloněných) o výšce do 4 m včetně vzepření, průřezu kruhového, nebo zakřiveného,</v>
      </c>
      <c r="BB104" s="215"/>
      <c r="BC104" s="215"/>
      <c r="BD104" s="215"/>
      <c r="BE104" s="215"/>
      <c r="BF104" s="215"/>
      <c r="BG104" s="215"/>
      <c r="BH104" s="215"/>
    </row>
    <row r="105" spans="1:60" outlineLevel="1">
      <c r="A105" s="234">
        <v>55</v>
      </c>
      <c r="B105" s="235" t="s">
        <v>348</v>
      </c>
      <c r="C105" s="252" t="s">
        <v>349</v>
      </c>
      <c r="D105" s="236" t="s">
        <v>263</v>
      </c>
      <c r="E105" s="237">
        <v>0.1234</v>
      </c>
      <c r="F105" s="238"/>
      <c r="G105" s="239">
        <f>ROUND(E105*F105,2)</f>
        <v>0</v>
      </c>
      <c r="H105" s="238"/>
      <c r="I105" s="239">
        <f>ROUND(E105*H105,2)</f>
        <v>0</v>
      </c>
      <c r="J105" s="238"/>
      <c r="K105" s="239">
        <f>ROUND(E105*J105,2)</f>
        <v>0</v>
      </c>
      <c r="L105" s="239">
        <v>21</v>
      </c>
      <c r="M105" s="239">
        <f>G105*(1+L105/100)</f>
        <v>0</v>
      </c>
      <c r="N105" s="237">
        <v>1.02396</v>
      </c>
      <c r="O105" s="237">
        <f>ROUND(E105*N105,2)</f>
        <v>0.13</v>
      </c>
      <c r="P105" s="237">
        <v>0</v>
      </c>
      <c r="Q105" s="237">
        <f>ROUND(E105*P105,2)</f>
        <v>0</v>
      </c>
      <c r="R105" s="239" t="s">
        <v>254</v>
      </c>
      <c r="S105" s="239" t="s">
        <v>208</v>
      </c>
      <c r="T105" s="240" t="s">
        <v>208</v>
      </c>
      <c r="U105" s="225">
        <v>29.568000000000001</v>
      </c>
      <c r="V105" s="225">
        <f>ROUND(E105*U105,2)</f>
        <v>3.65</v>
      </c>
      <c r="W105" s="225"/>
      <c r="X105" s="225" t="s">
        <v>209</v>
      </c>
      <c r="Y105" s="225" t="s">
        <v>210</v>
      </c>
      <c r="Z105" s="215"/>
      <c r="AA105" s="215"/>
      <c r="AB105" s="215"/>
      <c r="AC105" s="215"/>
      <c r="AD105" s="215"/>
      <c r="AE105" s="215"/>
      <c r="AF105" s="215"/>
      <c r="AG105" s="215" t="s">
        <v>211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2">
      <c r="A106" s="222"/>
      <c r="B106" s="223"/>
      <c r="C106" s="253" t="s">
        <v>350</v>
      </c>
      <c r="D106" s="241"/>
      <c r="E106" s="241"/>
      <c r="F106" s="241"/>
      <c r="G106" s="241"/>
      <c r="H106" s="225"/>
      <c r="I106" s="225"/>
      <c r="J106" s="225"/>
      <c r="K106" s="225"/>
      <c r="L106" s="225"/>
      <c r="M106" s="225"/>
      <c r="N106" s="224"/>
      <c r="O106" s="224"/>
      <c r="P106" s="224"/>
      <c r="Q106" s="224"/>
      <c r="R106" s="225"/>
      <c r="S106" s="225"/>
      <c r="T106" s="225"/>
      <c r="U106" s="225"/>
      <c r="V106" s="225"/>
      <c r="W106" s="225"/>
      <c r="X106" s="225"/>
      <c r="Y106" s="225"/>
      <c r="Z106" s="215"/>
      <c r="AA106" s="215"/>
      <c r="AB106" s="215"/>
      <c r="AC106" s="215"/>
      <c r="AD106" s="215"/>
      <c r="AE106" s="215"/>
      <c r="AF106" s="215"/>
      <c r="AG106" s="215" t="s">
        <v>213</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34">
        <v>56</v>
      </c>
      <c r="B107" s="235" t="s">
        <v>351</v>
      </c>
      <c r="C107" s="252" t="s">
        <v>352</v>
      </c>
      <c r="D107" s="236" t="s">
        <v>228</v>
      </c>
      <c r="E107" s="237">
        <v>2.9249999999999998</v>
      </c>
      <c r="F107" s="238"/>
      <c r="G107" s="239">
        <f>ROUND(E107*F107,2)</f>
        <v>0</v>
      </c>
      <c r="H107" s="238"/>
      <c r="I107" s="239">
        <f>ROUND(E107*H107,2)</f>
        <v>0</v>
      </c>
      <c r="J107" s="238"/>
      <c r="K107" s="239">
        <f>ROUND(E107*J107,2)</f>
        <v>0</v>
      </c>
      <c r="L107" s="239">
        <v>21</v>
      </c>
      <c r="M107" s="239">
        <f>G107*(1+L107/100)</f>
        <v>0</v>
      </c>
      <c r="N107" s="237">
        <v>7.782E-2</v>
      </c>
      <c r="O107" s="237">
        <f>ROUND(E107*N107,2)</f>
        <v>0.23</v>
      </c>
      <c r="P107" s="237">
        <v>0</v>
      </c>
      <c r="Q107" s="237">
        <f>ROUND(E107*P107,2)</f>
        <v>0</v>
      </c>
      <c r="R107" s="239" t="s">
        <v>254</v>
      </c>
      <c r="S107" s="239" t="s">
        <v>208</v>
      </c>
      <c r="T107" s="240" t="s">
        <v>208</v>
      </c>
      <c r="U107" s="225">
        <v>0.49390000000000001</v>
      </c>
      <c r="V107" s="225">
        <f>ROUND(E107*U107,2)</f>
        <v>1.44</v>
      </c>
      <c r="W107" s="225"/>
      <c r="X107" s="225" t="s">
        <v>209</v>
      </c>
      <c r="Y107" s="225" t="s">
        <v>210</v>
      </c>
      <c r="Z107" s="215"/>
      <c r="AA107" s="215"/>
      <c r="AB107" s="215"/>
      <c r="AC107" s="215"/>
      <c r="AD107" s="215"/>
      <c r="AE107" s="215"/>
      <c r="AF107" s="215"/>
      <c r="AG107" s="215" t="s">
        <v>211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2">
      <c r="A108" s="222"/>
      <c r="B108" s="223"/>
      <c r="C108" s="253" t="s">
        <v>353</v>
      </c>
      <c r="D108" s="241"/>
      <c r="E108" s="241"/>
      <c r="F108" s="241"/>
      <c r="G108" s="241"/>
      <c r="H108" s="225"/>
      <c r="I108" s="225"/>
      <c r="J108" s="225"/>
      <c r="K108" s="225"/>
      <c r="L108" s="225"/>
      <c r="M108" s="225"/>
      <c r="N108" s="224"/>
      <c r="O108" s="224"/>
      <c r="P108" s="224"/>
      <c r="Q108" s="224"/>
      <c r="R108" s="225"/>
      <c r="S108" s="225"/>
      <c r="T108" s="225"/>
      <c r="U108" s="225"/>
      <c r="V108" s="225"/>
      <c r="W108" s="225"/>
      <c r="X108" s="225"/>
      <c r="Y108" s="225"/>
      <c r="Z108" s="215"/>
      <c r="AA108" s="215"/>
      <c r="AB108" s="215"/>
      <c r="AC108" s="215"/>
      <c r="AD108" s="215"/>
      <c r="AE108" s="215"/>
      <c r="AF108" s="215"/>
      <c r="AG108" s="215" t="s">
        <v>213</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42" t="str">
        <f>C108</f>
        <v>jednoduché nebo příčky zděné do svislé dřevěné, cihelné, betonové nebo ocelové konstrukce na jakoukoliv maltu vápenocementovou (MVC) nebo cementovou (MC),</v>
      </c>
      <c r="BB108" s="215"/>
      <c r="BC108" s="215"/>
      <c r="BD108" s="215"/>
      <c r="BE108" s="215"/>
      <c r="BF108" s="215"/>
      <c r="BG108" s="215"/>
      <c r="BH108" s="215"/>
    </row>
    <row r="109" spans="1:60" ht="22.5" outlineLevel="1">
      <c r="A109" s="234">
        <v>57</v>
      </c>
      <c r="B109" s="235" t="s">
        <v>354</v>
      </c>
      <c r="C109" s="252" t="s">
        <v>355</v>
      </c>
      <c r="D109" s="236" t="s">
        <v>228</v>
      </c>
      <c r="E109" s="237">
        <v>314.5</v>
      </c>
      <c r="F109" s="238"/>
      <c r="G109" s="239">
        <f>ROUND(E109*F109,2)</f>
        <v>0</v>
      </c>
      <c r="H109" s="238"/>
      <c r="I109" s="239">
        <f>ROUND(E109*H109,2)</f>
        <v>0</v>
      </c>
      <c r="J109" s="238"/>
      <c r="K109" s="239">
        <f>ROUND(E109*J109,2)</f>
        <v>0</v>
      </c>
      <c r="L109" s="239">
        <v>21</v>
      </c>
      <c r="M109" s="239">
        <f>G109*(1+L109/100)</f>
        <v>0</v>
      </c>
      <c r="N109" s="237">
        <v>9.9849999999999994E-2</v>
      </c>
      <c r="O109" s="237">
        <f>ROUND(E109*N109,2)</f>
        <v>31.4</v>
      </c>
      <c r="P109" s="237">
        <v>0</v>
      </c>
      <c r="Q109" s="237">
        <f>ROUND(E109*P109,2)</f>
        <v>0</v>
      </c>
      <c r="R109" s="239" t="s">
        <v>254</v>
      </c>
      <c r="S109" s="239" t="s">
        <v>208</v>
      </c>
      <c r="T109" s="240" t="s">
        <v>208</v>
      </c>
      <c r="U109" s="225">
        <v>0.52090000000000003</v>
      </c>
      <c r="V109" s="225">
        <f>ROUND(E109*U109,2)</f>
        <v>163.82</v>
      </c>
      <c r="W109" s="225"/>
      <c r="X109" s="225" t="s">
        <v>209</v>
      </c>
      <c r="Y109" s="225" t="s">
        <v>210</v>
      </c>
      <c r="Z109" s="215"/>
      <c r="AA109" s="215"/>
      <c r="AB109" s="215"/>
      <c r="AC109" s="215"/>
      <c r="AD109" s="215"/>
      <c r="AE109" s="215"/>
      <c r="AF109" s="215"/>
      <c r="AG109" s="215" t="s">
        <v>211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22.5" outlineLevel="2">
      <c r="A110" s="222"/>
      <c r="B110" s="223"/>
      <c r="C110" s="253" t="s">
        <v>353</v>
      </c>
      <c r="D110" s="241"/>
      <c r="E110" s="241"/>
      <c r="F110" s="241"/>
      <c r="G110" s="241"/>
      <c r="H110" s="225"/>
      <c r="I110" s="225"/>
      <c r="J110" s="225"/>
      <c r="K110" s="225"/>
      <c r="L110" s="225"/>
      <c r="M110" s="225"/>
      <c r="N110" s="224"/>
      <c r="O110" s="224"/>
      <c r="P110" s="224"/>
      <c r="Q110" s="224"/>
      <c r="R110" s="225"/>
      <c r="S110" s="225"/>
      <c r="T110" s="225"/>
      <c r="U110" s="225"/>
      <c r="V110" s="225"/>
      <c r="W110" s="225"/>
      <c r="X110" s="225"/>
      <c r="Y110" s="225"/>
      <c r="Z110" s="215"/>
      <c r="AA110" s="215"/>
      <c r="AB110" s="215"/>
      <c r="AC110" s="215"/>
      <c r="AD110" s="215"/>
      <c r="AE110" s="215"/>
      <c r="AF110" s="215"/>
      <c r="AG110" s="215" t="s">
        <v>213</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42" t="str">
        <f>C110</f>
        <v>jednoduché nebo příčky zděné do svislé dřevěné, cihelné, betonové nebo ocelové konstrukce na jakoukoliv maltu vápenocementovou (MVC) nebo cementovou (MC),</v>
      </c>
      <c r="BB110" s="215"/>
      <c r="BC110" s="215"/>
      <c r="BD110" s="215"/>
      <c r="BE110" s="215"/>
      <c r="BF110" s="215"/>
      <c r="BG110" s="215"/>
      <c r="BH110" s="215"/>
    </row>
    <row r="111" spans="1:60" outlineLevel="1">
      <c r="A111" s="234">
        <v>58</v>
      </c>
      <c r="B111" s="235" t="s">
        <v>356</v>
      </c>
      <c r="C111" s="252" t="s">
        <v>357</v>
      </c>
      <c r="D111" s="236" t="s">
        <v>228</v>
      </c>
      <c r="E111" s="237">
        <v>5.0374999999999996</v>
      </c>
      <c r="F111" s="238"/>
      <c r="G111" s="239">
        <f>ROUND(E111*F111,2)</f>
        <v>0</v>
      </c>
      <c r="H111" s="238"/>
      <c r="I111" s="239">
        <f>ROUND(E111*H111,2)</f>
        <v>0</v>
      </c>
      <c r="J111" s="238"/>
      <c r="K111" s="239">
        <f>ROUND(E111*J111,2)</f>
        <v>0</v>
      </c>
      <c r="L111" s="239">
        <v>21</v>
      </c>
      <c r="M111" s="239">
        <f>G111*(1+L111/100)</f>
        <v>0</v>
      </c>
      <c r="N111" s="237">
        <v>0.11219</v>
      </c>
      <c r="O111" s="237">
        <f>ROUND(E111*N111,2)</f>
        <v>0.56999999999999995</v>
      </c>
      <c r="P111" s="237">
        <v>0</v>
      </c>
      <c r="Q111" s="237">
        <f>ROUND(E111*P111,2)</f>
        <v>0</v>
      </c>
      <c r="R111" s="239" t="s">
        <v>254</v>
      </c>
      <c r="S111" s="239" t="s">
        <v>208</v>
      </c>
      <c r="T111" s="240" t="s">
        <v>208</v>
      </c>
      <c r="U111" s="225">
        <v>0.55488999999999999</v>
      </c>
      <c r="V111" s="225">
        <f>ROUND(E111*U111,2)</f>
        <v>2.8</v>
      </c>
      <c r="W111" s="225"/>
      <c r="X111" s="225" t="s">
        <v>209</v>
      </c>
      <c r="Y111" s="225" t="s">
        <v>210</v>
      </c>
      <c r="Z111" s="215"/>
      <c r="AA111" s="215"/>
      <c r="AB111" s="215"/>
      <c r="AC111" s="215"/>
      <c r="AD111" s="215"/>
      <c r="AE111" s="215"/>
      <c r="AF111" s="215"/>
      <c r="AG111" s="215" t="s">
        <v>211</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2">
      <c r="A112" s="222"/>
      <c r="B112" s="223"/>
      <c r="C112" s="253" t="s">
        <v>358</v>
      </c>
      <c r="D112" s="241"/>
      <c r="E112" s="241"/>
      <c r="F112" s="241"/>
      <c r="G112" s="241"/>
      <c r="H112" s="225"/>
      <c r="I112" s="225"/>
      <c r="J112" s="225"/>
      <c r="K112" s="225"/>
      <c r="L112" s="225"/>
      <c r="M112" s="225"/>
      <c r="N112" s="224"/>
      <c r="O112" s="224"/>
      <c r="P112" s="224"/>
      <c r="Q112" s="224"/>
      <c r="R112" s="225"/>
      <c r="S112" s="225"/>
      <c r="T112" s="225"/>
      <c r="U112" s="225"/>
      <c r="V112" s="225"/>
      <c r="W112" s="225"/>
      <c r="X112" s="225"/>
      <c r="Y112" s="225"/>
      <c r="Z112" s="215"/>
      <c r="AA112" s="215"/>
      <c r="AB112" s="215"/>
      <c r="AC112" s="215"/>
      <c r="AD112" s="215"/>
      <c r="AE112" s="215"/>
      <c r="AF112" s="215"/>
      <c r="AG112" s="215" t="s">
        <v>213</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34">
        <v>59</v>
      </c>
      <c r="B113" s="235" t="s">
        <v>359</v>
      </c>
      <c r="C113" s="252" t="s">
        <v>360</v>
      </c>
      <c r="D113" s="236" t="s">
        <v>228</v>
      </c>
      <c r="E113" s="237">
        <v>31.24</v>
      </c>
      <c r="F113" s="238"/>
      <c r="G113" s="239">
        <f>ROUND(E113*F113,2)</f>
        <v>0</v>
      </c>
      <c r="H113" s="238"/>
      <c r="I113" s="239">
        <f>ROUND(E113*H113,2)</f>
        <v>0</v>
      </c>
      <c r="J113" s="238"/>
      <c r="K113" s="239">
        <f>ROUND(E113*J113,2)</f>
        <v>0</v>
      </c>
      <c r="L113" s="239">
        <v>21</v>
      </c>
      <c r="M113" s="239">
        <f>G113*(1+L113/100)</f>
        <v>0</v>
      </c>
      <c r="N113" s="237">
        <v>0.15931000000000001</v>
      </c>
      <c r="O113" s="237">
        <f>ROUND(E113*N113,2)</f>
        <v>4.9800000000000004</v>
      </c>
      <c r="P113" s="237">
        <v>0</v>
      </c>
      <c r="Q113" s="237">
        <f>ROUND(E113*P113,2)</f>
        <v>0</v>
      </c>
      <c r="R113" s="239" t="s">
        <v>254</v>
      </c>
      <c r="S113" s="239" t="s">
        <v>208</v>
      </c>
      <c r="T113" s="240" t="s">
        <v>208</v>
      </c>
      <c r="U113" s="225">
        <v>0.70399999999999996</v>
      </c>
      <c r="V113" s="225">
        <f>ROUND(E113*U113,2)</f>
        <v>21.99</v>
      </c>
      <c r="W113" s="225"/>
      <c r="X113" s="225" t="s">
        <v>209</v>
      </c>
      <c r="Y113" s="225" t="s">
        <v>210</v>
      </c>
      <c r="Z113" s="215"/>
      <c r="AA113" s="215"/>
      <c r="AB113" s="215"/>
      <c r="AC113" s="215"/>
      <c r="AD113" s="215"/>
      <c r="AE113" s="215"/>
      <c r="AF113" s="215"/>
      <c r="AG113" s="215" t="s">
        <v>211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2">
      <c r="A114" s="222"/>
      <c r="B114" s="223"/>
      <c r="C114" s="253" t="s">
        <v>361</v>
      </c>
      <c r="D114" s="241"/>
      <c r="E114" s="241"/>
      <c r="F114" s="241"/>
      <c r="G114" s="241"/>
      <c r="H114" s="225"/>
      <c r="I114" s="225"/>
      <c r="J114" s="225"/>
      <c r="K114" s="225"/>
      <c r="L114" s="225"/>
      <c r="M114" s="225"/>
      <c r="N114" s="224"/>
      <c r="O114" s="224"/>
      <c r="P114" s="224"/>
      <c r="Q114" s="224"/>
      <c r="R114" s="225"/>
      <c r="S114" s="225"/>
      <c r="T114" s="225"/>
      <c r="U114" s="225"/>
      <c r="V114" s="225"/>
      <c r="W114" s="225"/>
      <c r="X114" s="225"/>
      <c r="Y114" s="225"/>
      <c r="Z114" s="215"/>
      <c r="AA114" s="215"/>
      <c r="AB114" s="215"/>
      <c r="AC114" s="215"/>
      <c r="AD114" s="215"/>
      <c r="AE114" s="215"/>
      <c r="AF114" s="215"/>
      <c r="AG114" s="215" t="s">
        <v>213</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c r="A115" s="234">
        <v>60</v>
      </c>
      <c r="B115" s="235" t="s">
        <v>362</v>
      </c>
      <c r="C115" s="252" t="s">
        <v>363</v>
      </c>
      <c r="D115" s="236" t="s">
        <v>228</v>
      </c>
      <c r="E115" s="237">
        <v>4.4107500000000002</v>
      </c>
      <c r="F115" s="238"/>
      <c r="G115" s="239">
        <f>ROUND(E115*F115,2)</f>
        <v>0</v>
      </c>
      <c r="H115" s="238"/>
      <c r="I115" s="239">
        <f>ROUND(E115*H115,2)</f>
        <v>0</v>
      </c>
      <c r="J115" s="238"/>
      <c r="K115" s="239">
        <f>ROUND(E115*J115,2)</f>
        <v>0</v>
      </c>
      <c r="L115" s="239">
        <v>21</v>
      </c>
      <c r="M115" s="239">
        <f>G115*(1+L115/100)</f>
        <v>0</v>
      </c>
      <c r="N115" s="237">
        <v>0.19575000000000001</v>
      </c>
      <c r="O115" s="237">
        <f>ROUND(E115*N115,2)</f>
        <v>0.86</v>
      </c>
      <c r="P115" s="237">
        <v>0</v>
      </c>
      <c r="Q115" s="237">
        <f>ROUND(E115*P115,2)</f>
        <v>0</v>
      </c>
      <c r="R115" s="239" t="s">
        <v>254</v>
      </c>
      <c r="S115" s="239" t="s">
        <v>208</v>
      </c>
      <c r="T115" s="240" t="s">
        <v>208</v>
      </c>
      <c r="U115" s="225">
        <v>0.76</v>
      </c>
      <c r="V115" s="225">
        <f>ROUND(E115*U115,2)</f>
        <v>3.35</v>
      </c>
      <c r="W115" s="225"/>
      <c r="X115" s="225" t="s">
        <v>209</v>
      </c>
      <c r="Y115" s="225" t="s">
        <v>210</v>
      </c>
      <c r="Z115" s="215"/>
      <c r="AA115" s="215"/>
      <c r="AB115" s="215"/>
      <c r="AC115" s="215"/>
      <c r="AD115" s="215"/>
      <c r="AE115" s="215"/>
      <c r="AF115" s="215"/>
      <c r="AG115" s="215" t="s">
        <v>211</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c r="A116" s="222"/>
      <c r="B116" s="223"/>
      <c r="C116" s="253" t="s">
        <v>361</v>
      </c>
      <c r="D116" s="241"/>
      <c r="E116" s="241"/>
      <c r="F116" s="241"/>
      <c r="G116" s="241"/>
      <c r="H116" s="225"/>
      <c r="I116" s="225"/>
      <c r="J116" s="225"/>
      <c r="K116" s="225"/>
      <c r="L116" s="225"/>
      <c r="M116" s="225"/>
      <c r="N116" s="224"/>
      <c r="O116" s="224"/>
      <c r="P116" s="224"/>
      <c r="Q116" s="224"/>
      <c r="R116" s="225"/>
      <c r="S116" s="225"/>
      <c r="T116" s="225"/>
      <c r="U116" s="225"/>
      <c r="V116" s="225"/>
      <c r="W116" s="225"/>
      <c r="X116" s="225"/>
      <c r="Y116" s="225"/>
      <c r="Z116" s="215"/>
      <c r="AA116" s="215"/>
      <c r="AB116" s="215"/>
      <c r="AC116" s="215"/>
      <c r="AD116" s="215"/>
      <c r="AE116" s="215"/>
      <c r="AF116" s="215"/>
      <c r="AG116" s="215" t="s">
        <v>213</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43">
        <v>61</v>
      </c>
      <c r="B117" s="244" t="s">
        <v>364</v>
      </c>
      <c r="C117" s="254" t="s">
        <v>365</v>
      </c>
      <c r="D117" s="245" t="s">
        <v>277</v>
      </c>
      <c r="E117" s="246">
        <v>6</v>
      </c>
      <c r="F117" s="247"/>
      <c r="G117" s="248">
        <f>ROUND(E117*F117,2)</f>
        <v>0</v>
      </c>
      <c r="H117" s="247"/>
      <c r="I117" s="248">
        <f>ROUND(E117*H117,2)</f>
        <v>0</v>
      </c>
      <c r="J117" s="247"/>
      <c r="K117" s="248">
        <f>ROUND(E117*J117,2)</f>
        <v>0</v>
      </c>
      <c r="L117" s="248">
        <v>21</v>
      </c>
      <c r="M117" s="248">
        <f>G117*(1+L117/100)</f>
        <v>0</v>
      </c>
      <c r="N117" s="246">
        <v>0</v>
      </c>
      <c r="O117" s="246">
        <f>ROUND(E117*N117,2)</f>
        <v>0</v>
      </c>
      <c r="P117" s="246">
        <v>0</v>
      </c>
      <c r="Q117" s="246">
        <f>ROUND(E117*P117,2)</f>
        <v>0</v>
      </c>
      <c r="R117" s="248"/>
      <c r="S117" s="248" t="s">
        <v>366</v>
      </c>
      <c r="T117" s="249" t="s">
        <v>367</v>
      </c>
      <c r="U117" s="225">
        <v>0</v>
      </c>
      <c r="V117" s="225">
        <f>ROUND(E117*U117,2)</f>
        <v>0</v>
      </c>
      <c r="W117" s="225"/>
      <c r="X117" s="225" t="s">
        <v>209</v>
      </c>
      <c r="Y117" s="225" t="s">
        <v>210</v>
      </c>
      <c r="Z117" s="215"/>
      <c r="AA117" s="215"/>
      <c r="AB117" s="215"/>
      <c r="AC117" s="215"/>
      <c r="AD117" s="215"/>
      <c r="AE117" s="215"/>
      <c r="AF117" s="215"/>
      <c r="AG117" s="215" t="s">
        <v>211</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ht="22.5" outlineLevel="1">
      <c r="A118" s="243">
        <v>62</v>
      </c>
      <c r="B118" s="244" t="s">
        <v>368</v>
      </c>
      <c r="C118" s="254" t="s">
        <v>369</v>
      </c>
      <c r="D118" s="245" t="s">
        <v>263</v>
      </c>
      <c r="E118" s="246">
        <v>2.0760000000000001E-2</v>
      </c>
      <c r="F118" s="247"/>
      <c r="G118" s="248">
        <f>ROUND(E118*F118,2)</f>
        <v>0</v>
      </c>
      <c r="H118" s="247"/>
      <c r="I118" s="248">
        <f>ROUND(E118*H118,2)</f>
        <v>0</v>
      </c>
      <c r="J118" s="247"/>
      <c r="K118" s="248">
        <f>ROUND(E118*J118,2)</f>
        <v>0</v>
      </c>
      <c r="L118" s="248">
        <v>21</v>
      </c>
      <c r="M118" s="248">
        <f>G118*(1+L118/100)</f>
        <v>0</v>
      </c>
      <c r="N118" s="246">
        <v>1</v>
      </c>
      <c r="O118" s="246">
        <f>ROUND(E118*N118,2)</f>
        <v>0.02</v>
      </c>
      <c r="P118" s="246">
        <v>0</v>
      </c>
      <c r="Q118" s="246">
        <f>ROUND(E118*P118,2)</f>
        <v>0</v>
      </c>
      <c r="R118" s="248" t="s">
        <v>370</v>
      </c>
      <c r="S118" s="248" t="s">
        <v>208</v>
      </c>
      <c r="T118" s="249" t="s">
        <v>208</v>
      </c>
      <c r="U118" s="225">
        <v>0</v>
      </c>
      <c r="V118" s="225">
        <f>ROUND(E118*U118,2)</f>
        <v>0</v>
      </c>
      <c r="W118" s="225"/>
      <c r="X118" s="225" t="s">
        <v>371</v>
      </c>
      <c r="Y118" s="225" t="s">
        <v>210</v>
      </c>
      <c r="Z118" s="215"/>
      <c r="AA118" s="215"/>
      <c r="AB118" s="215"/>
      <c r="AC118" s="215"/>
      <c r="AD118" s="215"/>
      <c r="AE118" s="215"/>
      <c r="AF118" s="215"/>
      <c r="AG118" s="215" t="s">
        <v>372</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c r="A119" s="227" t="s">
        <v>202</v>
      </c>
      <c r="B119" s="228" t="s">
        <v>107</v>
      </c>
      <c r="C119" s="251" t="s">
        <v>108</v>
      </c>
      <c r="D119" s="229"/>
      <c r="E119" s="230"/>
      <c r="F119" s="231"/>
      <c r="G119" s="231">
        <f>SUMIF(AG120:AG157,"&lt;&gt;NOR",G120:G157)</f>
        <v>0</v>
      </c>
      <c r="H119" s="231"/>
      <c r="I119" s="231">
        <f>SUM(I120:I157)</f>
        <v>0</v>
      </c>
      <c r="J119" s="231"/>
      <c r="K119" s="231">
        <f>SUM(K120:K157)</f>
        <v>0</v>
      </c>
      <c r="L119" s="231"/>
      <c r="M119" s="231">
        <f>SUM(M120:M157)</f>
        <v>0</v>
      </c>
      <c r="N119" s="230"/>
      <c r="O119" s="230">
        <f>SUM(O120:O157)</f>
        <v>367.71999999999997</v>
      </c>
      <c r="P119" s="230"/>
      <c r="Q119" s="230">
        <f>SUM(Q120:Q157)</f>
        <v>0</v>
      </c>
      <c r="R119" s="231"/>
      <c r="S119" s="231"/>
      <c r="T119" s="232"/>
      <c r="U119" s="226"/>
      <c r="V119" s="226">
        <f>SUM(V120:V157)</f>
        <v>1204.6900000000003</v>
      </c>
      <c r="W119" s="226"/>
      <c r="X119" s="226"/>
      <c r="Y119" s="226"/>
      <c r="AG119" t="s">
        <v>203</v>
      </c>
    </row>
    <row r="120" spans="1:60" ht="33.75" outlineLevel="1">
      <c r="A120" s="243">
        <v>63</v>
      </c>
      <c r="B120" s="244" t="s">
        <v>373</v>
      </c>
      <c r="C120" s="254" t="s">
        <v>374</v>
      </c>
      <c r="D120" s="245" t="s">
        <v>206</v>
      </c>
      <c r="E120" s="246">
        <v>122.07071999999999</v>
      </c>
      <c r="F120" s="247"/>
      <c r="G120" s="248">
        <f>ROUND(E120*F120,2)</f>
        <v>0</v>
      </c>
      <c r="H120" s="247"/>
      <c r="I120" s="248">
        <f>ROUND(E120*H120,2)</f>
        <v>0</v>
      </c>
      <c r="J120" s="247"/>
      <c r="K120" s="248">
        <f>ROUND(E120*J120,2)</f>
        <v>0</v>
      </c>
      <c r="L120" s="248">
        <v>21</v>
      </c>
      <c r="M120" s="248">
        <f>G120*(1+L120/100)</f>
        <v>0</v>
      </c>
      <c r="N120" s="246">
        <v>2.5251399999999999</v>
      </c>
      <c r="O120" s="246">
        <f>ROUND(E120*N120,2)</f>
        <v>308.25</v>
      </c>
      <c r="P120" s="246">
        <v>0</v>
      </c>
      <c r="Q120" s="246">
        <f>ROUND(E120*P120,2)</f>
        <v>0</v>
      </c>
      <c r="R120" s="248" t="s">
        <v>254</v>
      </c>
      <c r="S120" s="248" t="s">
        <v>208</v>
      </c>
      <c r="T120" s="249" t="s">
        <v>208</v>
      </c>
      <c r="U120" s="225">
        <v>0.98699999999999999</v>
      </c>
      <c r="V120" s="225">
        <f>ROUND(E120*U120,2)</f>
        <v>120.48</v>
      </c>
      <c r="W120" s="225"/>
      <c r="X120" s="225" t="s">
        <v>209</v>
      </c>
      <c r="Y120" s="225" t="s">
        <v>210</v>
      </c>
      <c r="Z120" s="215"/>
      <c r="AA120" s="215"/>
      <c r="AB120" s="215"/>
      <c r="AC120" s="215"/>
      <c r="AD120" s="215"/>
      <c r="AE120" s="215"/>
      <c r="AF120" s="215"/>
      <c r="AG120" s="215" t="s">
        <v>211</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22.5" outlineLevel="1">
      <c r="A121" s="234">
        <v>64</v>
      </c>
      <c r="B121" s="235" t="s">
        <v>375</v>
      </c>
      <c r="C121" s="252" t="s">
        <v>376</v>
      </c>
      <c r="D121" s="236" t="s">
        <v>228</v>
      </c>
      <c r="E121" s="237">
        <v>589.76850000000002</v>
      </c>
      <c r="F121" s="238"/>
      <c r="G121" s="239">
        <f>ROUND(E121*F121,2)</f>
        <v>0</v>
      </c>
      <c r="H121" s="238"/>
      <c r="I121" s="239">
        <f>ROUND(E121*H121,2)</f>
        <v>0</v>
      </c>
      <c r="J121" s="238"/>
      <c r="K121" s="239">
        <f>ROUND(E121*J121,2)</f>
        <v>0</v>
      </c>
      <c r="L121" s="239">
        <v>21</v>
      </c>
      <c r="M121" s="239">
        <f>G121*(1+L121/100)</f>
        <v>0</v>
      </c>
      <c r="N121" s="237">
        <v>4.8419999999999998E-2</v>
      </c>
      <c r="O121" s="237">
        <f>ROUND(E121*N121,2)</f>
        <v>28.56</v>
      </c>
      <c r="P121" s="237">
        <v>0</v>
      </c>
      <c r="Q121" s="237">
        <f>ROUND(E121*P121,2)</f>
        <v>0</v>
      </c>
      <c r="R121" s="239" t="s">
        <v>254</v>
      </c>
      <c r="S121" s="239" t="s">
        <v>208</v>
      </c>
      <c r="T121" s="240" t="s">
        <v>208</v>
      </c>
      <c r="U121" s="225">
        <v>0.65</v>
      </c>
      <c r="V121" s="225">
        <f>ROUND(E121*U121,2)</f>
        <v>383.35</v>
      </c>
      <c r="W121" s="225"/>
      <c r="X121" s="225" t="s">
        <v>209</v>
      </c>
      <c r="Y121" s="225" t="s">
        <v>210</v>
      </c>
      <c r="Z121" s="215"/>
      <c r="AA121" s="215"/>
      <c r="AB121" s="215"/>
      <c r="AC121" s="215"/>
      <c r="AD121" s="215"/>
      <c r="AE121" s="215"/>
      <c r="AF121" s="215"/>
      <c r="AG121" s="215" t="s">
        <v>211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2">
      <c r="A122" s="222"/>
      <c r="B122" s="223"/>
      <c r="C122" s="253" t="s">
        <v>377</v>
      </c>
      <c r="D122" s="241"/>
      <c r="E122" s="241"/>
      <c r="F122" s="241"/>
      <c r="G122" s="241"/>
      <c r="H122" s="225"/>
      <c r="I122" s="225"/>
      <c r="J122" s="225"/>
      <c r="K122" s="225"/>
      <c r="L122" s="225"/>
      <c r="M122" s="225"/>
      <c r="N122" s="224"/>
      <c r="O122" s="224"/>
      <c r="P122" s="224"/>
      <c r="Q122" s="224"/>
      <c r="R122" s="225"/>
      <c r="S122" s="225"/>
      <c r="T122" s="225"/>
      <c r="U122" s="225"/>
      <c r="V122" s="225"/>
      <c r="W122" s="225"/>
      <c r="X122" s="225"/>
      <c r="Y122" s="225"/>
      <c r="Z122" s="215"/>
      <c r="AA122" s="215"/>
      <c r="AB122" s="215"/>
      <c r="AC122" s="215"/>
      <c r="AD122" s="215"/>
      <c r="AE122" s="215"/>
      <c r="AF122" s="215"/>
      <c r="AG122" s="215" t="s">
        <v>213</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34">
        <v>65</v>
      </c>
      <c r="B123" s="235" t="s">
        <v>378</v>
      </c>
      <c r="C123" s="252" t="s">
        <v>379</v>
      </c>
      <c r="D123" s="236" t="s">
        <v>228</v>
      </c>
      <c r="E123" s="237">
        <v>589.76850000000002</v>
      </c>
      <c r="F123" s="238"/>
      <c r="G123" s="239">
        <f>ROUND(E123*F123,2)</f>
        <v>0</v>
      </c>
      <c r="H123" s="238"/>
      <c r="I123" s="239">
        <f>ROUND(E123*H123,2)</f>
        <v>0</v>
      </c>
      <c r="J123" s="238"/>
      <c r="K123" s="239">
        <f>ROUND(E123*J123,2)</f>
        <v>0</v>
      </c>
      <c r="L123" s="239">
        <v>21</v>
      </c>
      <c r="M123" s="239">
        <f>G123*(1+L123/100)</f>
        <v>0</v>
      </c>
      <c r="N123" s="237">
        <v>0</v>
      </c>
      <c r="O123" s="237">
        <f>ROUND(E123*N123,2)</f>
        <v>0</v>
      </c>
      <c r="P123" s="237">
        <v>0</v>
      </c>
      <c r="Q123" s="237">
        <f>ROUND(E123*P123,2)</f>
        <v>0</v>
      </c>
      <c r="R123" s="239" t="s">
        <v>254</v>
      </c>
      <c r="S123" s="239" t="s">
        <v>208</v>
      </c>
      <c r="T123" s="240" t="s">
        <v>208</v>
      </c>
      <c r="U123" s="225">
        <v>0.17299999999999999</v>
      </c>
      <c r="V123" s="225">
        <f>ROUND(E123*U123,2)</f>
        <v>102.03</v>
      </c>
      <c r="W123" s="225"/>
      <c r="X123" s="225" t="s">
        <v>209</v>
      </c>
      <c r="Y123" s="225" t="s">
        <v>210</v>
      </c>
      <c r="Z123" s="215"/>
      <c r="AA123" s="215"/>
      <c r="AB123" s="215"/>
      <c r="AC123" s="215"/>
      <c r="AD123" s="215"/>
      <c r="AE123" s="215"/>
      <c r="AF123" s="215"/>
      <c r="AG123" s="215" t="s">
        <v>211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2">
      <c r="A124" s="222"/>
      <c r="B124" s="223"/>
      <c r="C124" s="253" t="s">
        <v>377</v>
      </c>
      <c r="D124" s="241"/>
      <c r="E124" s="241"/>
      <c r="F124" s="241"/>
      <c r="G124" s="241"/>
      <c r="H124" s="225"/>
      <c r="I124" s="225"/>
      <c r="J124" s="225"/>
      <c r="K124" s="225"/>
      <c r="L124" s="225"/>
      <c r="M124" s="225"/>
      <c r="N124" s="224"/>
      <c r="O124" s="224"/>
      <c r="P124" s="224"/>
      <c r="Q124" s="224"/>
      <c r="R124" s="225"/>
      <c r="S124" s="225"/>
      <c r="T124" s="225"/>
      <c r="U124" s="225"/>
      <c r="V124" s="225"/>
      <c r="W124" s="225"/>
      <c r="X124" s="225"/>
      <c r="Y124" s="225"/>
      <c r="Z124" s="215"/>
      <c r="AA124" s="215"/>
      <c r="AB124" s="215"/>
      <c r="AC124" s="215"/>
      <c r="AD124" s="215"/>
      <c r="AE124" s="215"/>
      <c r="AF124" s="215"/>
      <c r="AG124" s="215" t="s">
        <v>213</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34">
        <v>66</v>
      </c>
      <c r="B125" s="235" t="s">
        <v>380</v>
      </c>
      <c r="C125" s="252" t="s">
        <v>381</v>
      </c>
      <c r="D125" s="236" t="s">
        <v>263</v>
      </c>
      <c r="E125" s="237">
        <v>14.00625</v>
      </c>
      <c r="F125" s="238"/>
      <c r="G125" s="239">
        <f>ROUND(E125*F125,2)</f>
        <v>0</v>
      </c>
      <c r="H125" s="238"/>
      <c r="I125" s="239">
        <f>ROUND(E125*H125,2)</f>
        <v>0</v>
      </c>
      <c r="J125" s="238"/>
      <c r="K125" s="239">
        <f>ROUND(E125*J125,2)</f>
        <v>0</v>
      </c>
      <c r="L125" s="239">
        <v>21</v>
      </c>
      <c r="M125" s="239">
        <f>G125*(1+L125/100)</f>
        <v>0</v>
      </c>
      <c r="N125" s="237">
        <v>1.02139</v>
      </c>
      <c r="O125" s="237">
        <f>ROUND(E125*N125,2)</f>
        <v>14.31</v>
      </c>
      <c r="P125" s="237">
        <v>0</v>
      </c>
      <c r="Q125" s="237">
        <f>ROUND(E125*P125,2)</f>
        <v>0</v>
      </c>
      <c r="R125" s="239" t="s">
        <v>254</v>
      </c>
      <c r="S125" s="239" t="s">
        <v>208</v>
      </c>
      <c r="T125" s="240" t="s">
        <v>208</v>
      </c>
      <c r="U125" s="225">
        <v>26.616</v>
      </c>
      <c r="V125" s="225">
        <f>ROUND(E125*U125,2)</f>
        <v>372.79</v>
      </c>
      <c r="W125" s="225"/>
      <c r="X125" s="225" t="s">
        <v>209</v>
      </c>
      <c r="Y125" s="225" t="s">
        <v>210</v>
      </c>
      <c r="Z125" s="215"/>
      <c r="AA125" s="215"/>
      <c r="AB125" s="215"/>
      <c r="AC125" s="215"/>
      <c r="AD125" s="215"/>
      <c r="AE125" s="215"/>
      <c r="AF125" s="215"/>
      <c r="AG125" s="215" t="s">
        <v>211</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33.75" outlineLevel="2">
      <c r="A126" s="222"/>
      <c r="B126" s="223"/>
      <c r="C126" s="253" t="s">
        <v>382</v>
      </c>
      <c r="D126" s="241"/>
      <c r="E126" s="241"/>
      <c r="F126" s="241"/>
      <c r="G126" s="241"/>
      <c r="H126" s="225"/>
      <c r="I126" s="225"/>
      <c r="J126" s="225"/>
      <c r="K126" s="225"/>
      <c r="L126" s="225"/>
      <c r="M126" s="225"/>
      <c r="N126" s="224"/>
      <c r="O126" s="224"/>
      <c r="P126" s="224"/>
      <c r="Q126" s="224"/>
      <c r="R126" s="225"/>
      <c r="S126" s="225"/>
      <c r="T126" s="225"/>
      <c r="U126" s="225"/>
      <c r="V126" s="225"/>
      <c r="W126" s="225"/>
      <c r="X126" s="225"/>
      <c r="Y126" s="225"/>
      <c r="Z126" s="215"/>
      <c r="AA126" s="215"/>
      <c r="AB126" s="215"/>
      <c r="AC126" s="215"/>
      <c r="AD126" s="215"/>
      <c r="AE126" s="215"/>
      <c r="AF126" s="215"/>
      <c r="AG126" s="215" t="s">
        <v>213</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42" t="str">
        <f>C126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6" s="215"/>
      <c r="BC126" s="215"/>
      <c r="BD126" s="215"/>
      <c r="BE126" s="215"/>
      <c r="BF126" s="215"/>
      <c r="BG126" s="215"/>
      <c r="BH126" s="215"/>
    </row>
    <row r="127" spans="1:60" ht="33.75" outlineLevel="1">
      <c r="A127" s="234">
        <v>67</v>
      </c>
      <c r="B127" s="235" t="s">
        <v>383</v>
      </c>
      <c r="C127" s="252" t="s">
        <v>384</v>
      </c>
      <c r="D127" s="236" t="s">
        <v>277</v>
      </c>
      <c r="E127" s="237">
        <v>30</v>
      </c>
      <c r="F127" s="238"/>
      <c r="G127" s="239">
        <f>ROUND(E127*F127,2)</f>
        <v>0</v>
      </c>
      <c r="H127" s="238"/>
      <c r="I127" s="239">
        <f>ROUND(E127*H127,2)</f>
        <v>0</v>
      </c>
      <c r="J127" s="238"/>
      <c r="K127" s="239">
        <f>ROUND(E127*J127,2)</f>
        <v>0</v>
      </c>
      <c r="L127" s="239">
        <v>21</v>
      </c>
      <c r="M127" s="239">
        <f>G127*(1+L127/100)</f>
        <v>0</v>
      </c>
      <c r="N127" s="237">
        <v>1.4120000000000001E-2</v>
      </c>
      <c r="O127" s="237">
        <f>ROUND(E127*N127,2)</f>
        <v>0.42</v>
      </c>
      <c r="P127" s="237">
        <v>0</v>
      </c>
      <c r="Q127" s="237">
        <f>ROUND(E127*P127,2)</f>
        <v>0</v>
      </c>
      <c r="R127" s="239" t="s">
        <v>254</v>
      </c>
      <c r="S127" s="239" t="s">
        <v>385</v>
      </c>
      <c r="T127" s="240" t="s">
        <v>385</v>
      </c>
      <c r="U127" s="225">
        <v>0.36</v>
      </c>
      <c r="V127" s="225">
        <f>ROUND(E127*U127,2)</f>
        <v>10.8</v>
      </c>
      <c r="W127" s="225"/>
      <c r="X127" s="225" t="s">
        <v>209</v>
      </c>
      <c r="Y127" s="225" t="s">
        <v>210</v>
      </c>
      <c r="Z127" s="215"/>
      <c r="AA127" s="215"/>
      <c r="AB127" s="215"/>
      <c r="AC127" s="215"/>
      <c r="AD127" s="215"/>
      <c r="AE127" s="215"/>
      <c r="AF127" s="215"/>
      <c r="AG127" s="215" t="s">
        <v>211</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2">
      <c r="A128" s="222"/>
      <c r="B128" s="223"/>
      <c r="C128" s="253" t="s">
        <v>386</v>
      </c>
      <c r="D128" s="241"/>
      <c r="E128" s="241"/>
      <c r="F128" s="241"/>
      <c r="G128" s="241"/>
      <c r="H128" s="225"/>
      <c r="I128" s="225"/>
      <c r="J128" s="225"/>
      <c r="K128" s="225"/>
      <c r="L128" s="225"/>
      <c r="M128" s="225"/>
      <c r="N128" s="224"/>
      <c r="O128" s="224"/>
      <c r="P128" s="224"/>
      <c r="Q128" s="224"/>
      <c r="R128" s="225"/>
      <c r="S128" s="225"/>
      <c r="T128" s="225"/>
      <c r="U128" s="225"/>
      <c r="V128" s="225"/>
      <c r="W128" s="225"/>
      <c r="X128" s="225"/>
      <c r="Y128" s="225"/>
      <c r="Z128" s="215"/>
      <c r="AA128" s="215"/>
      <c r="AB128" s="215"/>
      <c r="AC128" s="215"/>
      <c r="AD128" s="215"/>
      <c r="AE128" s="215"/>
      <c r="AF128" s="215"/>
      <c r="AG128" s="215" t="s">
        <v>213</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43">
        <v>68</v>
      </c>
      <c r="B129" s="244" t="s">
        <v>387</v>
      </c>
      <c r="C129" s="254" t="s">
        <v>388</v>
      </c>
      <c r="D129" s="245" t="s">
        <v>206</v>
      </c>
      <c r="E129" s="246">
        <v>1.7303999999999999</v>
      </c>
      <c r="F129" s="247"/>
      <c r="G129" s="248">
        <f>ROUND(E129*F129,2)</f>
        <v>0</v>
      </c>
      <c r="H129" s="247"/>
      <c r="I129" s="248">
        <f>ROUND(E129*H129,2)</f>
        <v>0</v>
      </c>
      <c r="J129" s="247"/>
      <c r="K129" s="248">
        <f>ROUND(E129*J129,2)</f>
        <v>0</v>
      </c>
      <c r="L129" s="248">
        <v>21</v>
      </c>
      <c r="M129" s="248">
        <f>G129*(1+L129/100)</f>
        <v>0</v>
      </c>
      <c r="N129" s="246">
        <v>2.5251100000000002</v>
      </c>
      <c r="O129" s="246">
        <f>ROUND(E129*N129,2)</f>
        <v>4.37</v>
      </c>
      <c r="P129" s="246">
        <v>0</v>
      </c>
      <c r="Q129" s="246">
        <f>ROUND(E129*P129,2)</f>
        <v>0</v>
      </c>
      <c r="R129" s="248" t="s">
        <v>254</v>
      </c>
      <c r="S129" s="248" t="s">
        <v>208</v>
      </c>
      <c r="T129" s="249" t="s">
        <v>208</v>
      </c>
      <c r="U129" s="225">
        <v>1.448</v>
      </c>
      <c r="V129" s="225">
        <f>ROUND(E129*U129,2)</f>
        <v>2.5099999999999998</v>
      </c>
      <c r="W129" s="225"/>
      <c r="X129" s="225" t="s">
        <v>209</v>
      </c>
      <c r="Y129" s="225" t="s">
        <v>210</v>
      </c>
      <c r="Z129" s="215"/>
      <c r="AA129" s="215"/>
      <c r="AB129" s="215"/>
      <c r="AC129" s="215"/>
      <c r="AD129" s="215"/>
      <c r="AE129" s="215"/>
      <c r="AF129" s="215"/>
      <c r="AG129" s="215" t="s">
        <v>211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43">
        <v>69</v>
      </c>
      <c r="B130" s="244" t="s">
        <v>389</v>
      </c>
      <c r="C130" s="254" t="s">
        <v>390</v>
      </c>
      <c r="D130" s="245" t="s">
        <v>228</v>
      </c>
      <c r="E130" s="246">
        <v>11.536</v>
      </c>
      <c r="F130" s="247"/>
      <c r="G130" s="248">
        <f>ROUND(E130*F130,2)</f>
        <v>0</v>
      </c>
      <c r="H130" s="247"/>
      <c r="I130" s="248">
        <f>ROUND(E130*H130,2)</f>
        <v>0</v>
      </c>
      <c r="J130" s="247"/>
      <c r="K130" s="248">
        <f>ROUND(E130*J130,2)</f>
        <v>0</v>
      </c>
      <c r="L130" s="248">
        <v>21</v>
      </c>
      <c r="M130" s="248">
        <f>G130*(1+L130/100)</f>
        <v>0</v>
      </c>
      <c r="N130" s="246">
        <v>7.8200000000000006E-3</v>
      </c>
      <c r="O130" s="246">
        <f>ROUND(E130*N130,2)</f>
        <v>0.09</v>
      </c>
      <c r="P130" s="246">
        <v>0</v>
      </c>
      <c r="Q130" s="246">
        <f>ROUND(E130*P130,2)</f>
        <v>0</v>
      </c>
      <c r="R130" s="248" t="s">
        <v>254</v>
      </c>
      <c r="S130" s="248" t="s">
        <v>208</v>
      </c>
      <c r="T130" s="249" t="s">
        <v>208</v>
      </c>
      <c r="U130" s="225">
        <v>0.79</v>
      </c>
      <c r="V130" s="225">
        <f>ROUND(E130*U130,2)</f>
        <v>9.11</v>
      </c>
      <c r="W130" s="225"/>
      <c r="X130" s="225" t="s">
        <v>209</v>
      </c>
      <c r="Y130" s="225" t="s">
        <v>210</v>
      </c>
      <c r="Z130" s="215"/>
      <c r="AA130" s="215"/>
      <c r="AB130" s="215"/>
      <c r="AC130" s="215"/>
      <c r="AD130" s="215"/>
      <c r="AE130" s="215"/>
      <c r="AF130" s="215"/>
      <c r="AG130" s="215" t="s">
        <v>211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43">
        <v>70</v>
      </c>
      <c r="B131" s="244" t="s">
        <v>391</v>
      </c>
      <c r="C131" s="254" t="s">
        <v>392</v>
      </c>
      <c r="D131" s="245" t="s">
        <v>228</v>
      </c>
      <c r="E131" s="246">
        <v>11.536</v>
      </c>
      <c r="F131" s="247"/>
      <c r="G131" s="248">
        <f>ROUND(E131*F131,2)</f>
        <v>0</v>
      </c>
      <c r="H131" s="247"/>
      <c r="I131" s="248">
        <f>ROUND(E131*H131,2)</f>
        <v>0</v>
      </c>
      <c r="J131" s="247"/>
      <c r="K131" s="248">
        <f>ROUND(E131*J131,2)</f>
        <v>0</v>
      </c>
      <c r="L131" s="248">
        <v>21</v>
      </c>
      <c r="M131" s="248">
        <f>G131*(1+L131/100)</f>
        <v>0</v>
      </c>
      <c r="N131" s="246">
        <v>0</v>
      </c>
      <c r="O131" s="246">
        <f>ROUND(E131*N131,2)</f>
        <v>0</v>
      </c>
      <c r="P131" s="246">
        <v>0</v>
      </c>
      <c r="Q131" s="246">
        <f>ROUND(E131*P131,2)</f>
        <v>0</v>
      </c>
      <c r="R131" s="248" t="s">
        <v>254</v>
      </c>
      <c r="S131" s="248" t="s">
        <v>208</v>
      </c>
      <c r="T131" s="249" t="s">
        <v>208</v>
      </c>
      <c r="U131" s="225">
        <v>0.24</v>
      </c>
      <c r="V131" s="225">
        <f>ROUND(E131*U131,2)</f>
        <v>2.77</v>
      </c>
      <c r="W131" s="225"/>
      <c r="X131" s="225" t="s">
        <v>209</v>
      </c>
      <c r="Y131" s="225" t="s">
        <v>210</v>
      </c>
      <c r="Z131" s="215"/>
      <c r="AA131" s="215"/>
      <c r="AB131" s="215"/>
      <c r="AC131" s="215"/>
      <c r="AD131" s="215"/>
      <c r="AE131" s="215"/>
      <c r="AF131" s="215"/>
      <c r="AG131" s="215" t="s">
        <v>211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1">
      <c r="A132" s="234">
        <v>71</v>
      </c>
      <c r="B132" s="235" t="s">
        <v>393</v>
      </c>
      <c r="C132" s="252" t="s">
        <v>394</v>
      </c>
      <c r="D132" s="236" t="s">
        <v>263</v>
      </c>
      <c r="E132" s="237">
        <v>0.17304</v>
      </c>
      <c r="F132" s="238"/>
      <c r="G132" s="239">
        <f>ROUND(E132*F132,2)</f>
        <v>0</v>
      </c>
      <c r="H132" s="238"/>
      <c r="I132" s="239">
        <f>ROUND(E132*H132,2)</f>
        <v>0</v>
      </c>
      <c r="J132" s="238"/>
      <c r="K132" s="239">
        <f>ROUND(E132*J132,2)</f>
        <v>0</v>
      </c>
      <c r="L132" s="239">
        <v>21</v>
      </c>
      <c r="M132" s="239">
        <f>G132*(1+L132/100)</f>
        <v>0</v>
      </c>
      <c r="N132" s="237">
        <v>1.0166500000000001</v>
      </c>
      <c r="O132" s="237">
        <f>ROUND(E132*N132,2)</f>
        <v>0.18</v>
      </c>
      <c r="P132" s="237">
        <v>0</v>
      </c>
      <c r="Q132" s="237">
        <f>ROUND(E132*P132,2)</f>
        <v>0</v>
      </c>
      <c r="R132" s="239" t="s">
        <v>254</v>
      </c>
      <c r="S132" s="239" t="s">
        <v>208</v>
      </c>
      <c r="T132" s="240" t="s">
        <v>208</v>
      </c>
      <c r="U132" s="225">
        <v>27.672999999999998</v>
      </c>
      <c r="V132" s="225">
        <f>ROUND(E132*U132,2)</f>
        <v>4.79</v>
      </c>
      <c r="W132" s="225"/>
      <c r="X132" s="225" t="s">
        <v>209</v>
      </c>
      <c r="Y132" s="225" t="s">
        <v>210</v>
      </c>
      <c r="Z132" s="215"/>
      <c r="AA132" s="215"/>
      <c r="AB132" s="215"/>
      <c r="AC132" s="215"/>
      <c r="AD132" s="215"/>
      <c r="AE132" s="215"/>
      <c r="AF132" s="215"/>
      <c r="AG132" s="215" t="s">
        <v>211</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2">
      <c r="A133" s="222"/>
      <c r="B133" s="223"/>
      <c r="C133" s="253" t="s">
        <v>395</v>
      </c>
      <c r="D133" s="241"/>
      <c r="E133" s="241"/>
      <c r="F133" s="241"/>
      <c r="G133" s="241"/>
      <c r="H133" s="225"/>
      <c r="I133" s="225"/>
      <c r="J133" s="225"/>
      <c r="K133" s="225"/>
      <c r="L133" s="225"/>
      <c r="M133" s="225"/>
      <c r="N133" s="224"/>
      <c r="O133" s="224"/>
      <c r="P133" s="224"/>
      <c r="Q133" s="224"/>
      <c r="R133" s="225"/>
      <c r="S133" s="225"/>
      <c r="T133" s="225"/>
      <c r="U133" s="225"/>
      <c r="V133" s="225"/>
      <c r="W133" s="225"/>
      <c r="X133" s="225"/>
      <c r="Y133" s="225"/>
      <c r="Z133" s="215"/>
      <c r="AA133" s="215"/>
      <c r="AB133" s="215"/>
      <c r="AC133" s="215"/>
      <c r="AD133" s="215"/>
      <c r="AE133" s="215"/>
      <c r="AF133" s="215"/>
      <c r="AG133" s="215" t="s">
        <v>213</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ht="22.5" outlineLevel="1">
      <c r="A134" s="243">
        <v>72</v>
      </c>
      <c r="B134" s="244" t="s">
        <v>396</v>
      </c>
      <c r="C134" s="254" t="s">
        <v>397</v>
      </c>
      <c r="D134" s="245" t="s">
        <v>206</v>
      </c>
      <c r="E134" s="246">
        <v>1.8526499999999999</v>
      </c>
      <c r="F134" s="247"/>
      <c r="G134" s="248">
        <f>ROUND(E134*F134,2)</f>
        <v>0</v>
      </c>
      <c r="H134" s="247"/>
      <c r="I134" s="248">
        <f>ROUND(E134*H134,2)</f>
        <v>0</v>
      </c>
      <c r="J134" s="247"/>
      <c r="K134" s="248">
        <f>ROUND(E134*J134,2)</f>
        <v>0</v>
      </c>
      <c r="L134" s="248">
        <v>21</v>
      </c>
      <c r="M134" s="248">
        <f>G134*(1+L134/100)</f>
        <v>0</v>
      </c>
      <c r="N134" s="246">
        <v>2.52508</v>
      </c>
      <c r="O134" s="246">
        <f>ROUND(E134*N134,2)</f>
        <v>4.68</v>
      </c>
      <c r="P134" s="246">
        <v>0</v>
      </c>
      <c r="Q134" s="246">
        <f>ROUND(E134*P134,2)</f>
        <v>0</v>
      </c>
      <c r="R134" s="248" t="s">
        <v>254</v>
      </c>
      <c r="S134" s="248" t="s">
        <v>208</v>
      </c>
      <c r="T134" s="249" t="s">
        <v>208</v>
      </c>
      <c r="U134" s="225">
        <v>3.7694999999999999</v>
      </c>
      <c r="V134" s="225">
        <f>ROUND(E134*U134,2)</f>
        <v>6.98</v>
      </c>
      <c r="W134" s="225"/>
      <c r="X134" s="225" t="s">
        <v>209</v>
      </c>
      <c r="Y134" s="225" t="s">
        <v>210</v>
      </c>
      <c r="Z134" s="215"/>
      <c r="AA134" s="215"/>
      <c r="AB134" s="215"/>
      <c r="AC134" s="215"/>
      <c r="AD134" s="215"/>
      <c r="AE134" s="215"/>
      <c r="AF134" s="215"/>
      <c r="AG134" s="215" t="s">
        <v>211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ht="22.5" outlineLevel="1">
      <c r="A135" s="234">
        <v>73</v>
      </c>
      <c r="B135" s="235" t="s">
        <v>398</v>
      </c>
      <c r="C135" s="252" t="s">
        <v>399</v>
      </c>
      <c r="D135" s="236" t="s">
        <v>263</v>
      </c>
      <c r="E135" s="237">
        <v>0.6</v>
      </c>
      <c r="F135" s="238"/>
      <c r="G135" s="239">
        <f>ROUND(E135*F135,2)</f>
        <v>0</v>
      </c>
      <c r="H135" s="238"/>
      <c r="I135" s="239">
        <f>ROUND(E135*H135,2)</f>
        <v>0</v>
      </c>
      <c r="J135" s="238"/>
      <c r="K135" s="239">
        <f>ROUND(E135*J135,2)</f>
        <v>0</v>
      </c>
      <c r="L135" s="239">
        <v>21</v>
      </c>
      <c r="M135" s="239">
        <f>G135*(1+L135/100)</f>
        <v>0</v>
      </c>
      <c r="N135" s="237">
        <v>1.02092</v>
      </c>
      <c r="O135" s="237">
        <f>ROUND(E135*N135,2)</f>
        <v>0.61</v>
      </c>
      <c r="P135" s="237">
        <v>0</v>
      </c>
      <c r="Q135" s="237">
        <f>ROUND(E135*P135,2)</f>
        <v>0</v>
      </c>
      <c r="R135" s="239" t="s">
        <v>254</v>
      </c>
      <c r="S135" s="239" t="s">
        <v>208</v>
      </c>
      <c r="T135" s="240" t="s">
        <v>208</v>
      </c>
      <c r="U135" s="225">
        <v>54.167999999999999</v>
      </c>
      <c r="V135" s="225">
        <f>ROUND(E135*U135,2)</f>
        <v>32.5</v>
      </c>
      <c r="W135" s="225"/>
      <c r="X135" s="225" t="s">
        <v>209</v>
      </c>
      <c r="Y135" s="225" t="s">
        <v>210</v>
      </c>
      <c r="Z135" s="215"/>
      <c r="AA135" s="215"/>
      <c r="AB135" s="215"/>
      <c r="AC135" s="215"/>
      <c r="AD135" s="215"/>
      <c r="AE135" s="215"/>
      <c r="AF135" s="215"/>
      <c r="AG135" s="215" t="s">
        <v>211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2">
      <c r="A136" s="222"/>
      <c r="B136" s="223"/>
      <c r="C136" s="253" t="s">
        <v>395</v>
      </c>
      <c r="D136" s="241"/>
      <c r="E136" s="241"/>
      <c r="F136" s="241"/>
      <c r="G136" s="241"/>
      <c r="H136" s="225"/>
      <c r="I136" s="225"/>
      <c r="J136" s="225"/>
      <c r="K136" s="225"/>
      <c r="L136" s="225"/>
      <c r="M136" s="225"/>
      <c r="N136" s="224"/>
      <c r="O136" s="224"/>
      <c r="P136" s="224"/>
      <c r="Q136" s="224"/>
      <c r="R136" s="225"/>
      <c r="S136" s="225"/>
      <c r="T136" s="225"/>
      <c r="U136" s="225"/>
      <c r="V136" s="225"/>
      <c r="W136" s="225"/>
      <c r="X136" s="225"/>
      <c r="Y136" s="225"/>
      <c r="Z136" s="215"/>
      <c r="AA136" s="215"/>
      <c r="AB136" s="215"/>
      <c r="AC136" s="215"/>
      <c r="AD136" s="215"/>
      <c r="AE136" s="215"/>
      <c r="AF136" s="215"/>
      <c r="AG136" s="215" t="s">
        <v>213</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c r="A137" s="234">
        <v>74</v>
      </c>
      <c r="B137" s="235" t="s">
        <v>400</v>
      </c>
      <c r="C137" s="252" t="s">
        <v>401</v>
      </c>
      <c r="D137" s="236" t="s">
        <v>228</v>
      </c>
      <c r="E137" s="237">
        <v>10.2925</v>
      </c>
      <c r="F137" s="238"/>
      <c r="G137" s="239">
        <f>ROUND(E137*F137,2)</f>
        <v>0</v>
      </c>
      <c r="H137" s="238"/>
      <c r="I137" s="239">
        <f>ROUND(E137*H137,2)</f>
        <v>0</v>
      </c>
      <c r="J137" s="238"/>
      <c r="K137" s="239">
        <f>ROUND(E137*J137,2)</f>
        <v>0</v>
      </c>
      <c r="L137" s="239">
        <v>21</v>
      </c>
      <c r="M137" s="239">
        <f>G137*(1+L137/100)</f>
        <v>0</v>
      </c>
      <c r="N137" s="237">
        <v>4.5969999999999997E-2</v>
      </c>
      <c r="O137" s="237">
        <f>ROUND(E137*N137,2)</f>
        <v>0.47</v>
      </c>
      <c r="P137" s="237">
        <v>0</v>
      </c>
      <c r="Q137" s="237">
        <f>ROUND(E137*P137,2)</f>
        <v>0</v>
      </c>
      <c r="R137" s="239" t="s">
        <v>254</v>
      </c>
      <c r="S137" s="239" t="s">
        <v>208</v>
      </c>
      <c r="T137" s="240" t="s">
        <v>208</v>
      </c>
      <c r="U137" s="225">
        <v>2.2999999999999998</v>
      </c>
      <c r="V137" s="225">
        <f>ROUND(E137*U137,2)</f>
        <v>23.67</v>
      </c>
      <c r="W137" s="225"/>
      <c r="X137" s="225" t="s">
        <v>209</v>
      </c>
      <c r="Y137" s="225" t="s">
        <v>210</v>
      </c>
      <c r="Z137" s="215"/>
      <c r="AA137" s="215"/>
      <c r="AB137" s="215"/>
      <c r="AC137" s="215"/>
      <c r="AD137" s="215"/>
      <c r="AE137" s="215"/>
      <c r="AF137" s="215"/>
      <c r="AG137" s="215" t="s">
        <v>211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2">
      <c r="A138" s="222"/>
      <c r="B138" s="223"/>
      <c r="C138" s="253" t="s">
        <v>402</v>
      </c>
      <c r="D138" s="241"/>
      <c r="E138" s="241"/>
      <c r="F138" s="241"/>
      <c r="G138" s="241"/>
      <c r="H138" s="225"/>
      <c r="I138" s="225"/>
      <c r="J138" s="225"/>
      <c r="K138" s="225"/>
      <c r="L138" s="225"/>
      <c r="M138" s="225"/>
      <c r="N138" s="224"/>
      <c r="O138" s="224"/>
      <c r="P138" s="224"/>
      <c r="Q138" s="224"/>
      <c r="R138" s="225"/>
      <c r="S138" s="225"/>
      <c r="T138" s="225"/>
      <c r="U138" s="225"/>
      <c r="V138" s="225"/>
      <c r="W138" s="225"/>
      <c r="X138" s="225"/>
      <c r="Y138" s="225"/>
      <c r="Z138" s="215"/>
      <c r="AA138" s="215"/>
      <c r="AB138" s="215"/>
      <c r="AC138" s="215"/>
      <c r="AD138" s="215"/>
      <c r="AE138" s="215"/>
      <c r="AF138" s="215"/>
      <c r="AG138" s="215" t="s">
        <v>213</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34">
        <v>75</v>
      </c>
      <c r="B139" s="235" t="s">
        <v>403</v>
      </c>
      <c r="C139" s="252" t="s">
        <v>404</v>
      </c>
      <c r="D139" s="236" t="s">
        <v>228</v>
      </c>
      <c r="E139" s="237">
        <v>10.2925</v>
      </c>
      <c r="F139" s="238"/>
      <c r="G139" s="239">
        <f>ROUND(E139*F139,2)</f>
        <v>0</v>
      </c>
      <c r="H139" s="238"/>
      <c r="I139" s="239">
        <f>ROUND(E139*H139,2)</f>
        <v>0</v>
      </c>
      <c r="J139" s="238"/>
      <c r="K139" s="239">
        <f>ROUND(E139*J139,2)</f>
        <v>0</v>
      </c>
      <c r="L139" s="239">
        <v>21</v>
      </c>
      <c r="M139" s="239">
        <f>G139*(1+L139/100)</f>
        <v>0</v>
      </c>
      <c r="N139" s="237">
        <v>0</v>
      </c>
      <c r="O139" s="237">
        <f>ROUND(E139*N139,2)</f>
        <v>0</v>
      </c>
      <c r="P139" s="237">
        <v>0</v>
      </c>
      <c r="Q139" s="237">
        <f>ROUND(E139*P139,2)</f>
        <v>0</v>
      </c>
      <c r="R139" s="239" t="s">
        <v>254</v>
      </c>
      <c r="S139" s="239" t="s">
        <v>208</v>
      </c>
      <c r="T139" s="240" t="s">
        <v>208</v>
      </c>
      <c r="U139" s="225">
        <v>0.33800000000000002</v>
      </c>
      <c r="V139" s="225">
        <f>ROUND(E139*U139,2)</f>
        <v>3.48</v>
      </c>
      <c r="W139" s="225"/>
      <c r="X139" s="225" t="s">
        <v>209</v>
      </c>
      <c r="Y139" s="225" t="s">
        <v>210</v>
      </c>
      <c r="Z139" s="215"/>
      <c r="AA139" s="215"/>
      <c r="AB139" s="215"/>
      <c r="AC139" s="215"/>
      <c r="AD139" s="215"/>
      <c r="AE139" s="215"/>
      <c r="AF139" s="215"/>
      <c r="AG139" s="215" t="s">
        <v>211</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2">
      <c r="A140" s="222"/>
      <c r="B140" s="223"/>
      <c r="C140" s="253" t="s">
        <v>402</v>
      </c>
      <c r="D140" s="241"/>
      <c r="E140" s="241"/>
      <c r="F140" s="241"/>
      <c r="G140" s="241"/>
      <c r="H140" s="225"/>
      <c r="I140" s="225"/>
      <c r="J140" s="225"/>
      <c r="K140" s="225"/>
      <c r="L140" s="225"/>
      <c r="M140" s="225"/>
      <c r="N140" s="224"/>
      <c r="O140" s="224"/>
      <c r="P140" s="224"/>
      <c r="Q140" s="224"/>
      <c r="R140" s="225"/>
      <c r="S140" s="225"/>
      <c r="T140" s="225"/>
      <c r="U140" s="225"/>
      <c r="V140" s="225"/>
      <c r="W140" s="225"/>
      <c r="X140" s="225"/>
      <c r="Y140" s="225"/>
      <c r="Z140" s="215"/>
      <c r="AA140" s="215"/>
      <c r="AB140" s="215"/>
      <c r="AC140" s="215"/>
      <c r="AD140" s="215"/>
      <c r="AE140" s="215"/>
      <c r="AF140" s="215"/>
      <c r="AG140" s="215" t="s">
        <v>213</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c r="A141" s="234">
        <v>76</v>
      </c>
      <c r="B141" s="235" t="s">
        <v>405</v>
      </c>
      <c r="C141" s="252" t="s">
        <v>406</v>
      </c>
      <c r="D141" s="236" t="s">
        <v>346</v>
      </c>
      <c r="E141" s="237">
        <v>25.3</v>
      </c>
      <c r="F141" s="238"/>
      <c r="G141" s="239">
        <f>ROUND(E141*F141,2)</f>
        <v>0</v>
      </c>
      <c r="H141" s="238"/>
      <c r="I141" s="239">
        <f>ROUND(E141*H141,2)</f>
        <v>0</v>
      </c>
      <c r="J141" s="238"/>
      <c r="K141" s="239">
        <f>ROUND(E141*J141,2)</f>
        <v>0</v>
      </c>
      <c r="L141" s="239">
        <v>21</v>
      </c>
      <c r="M141" s="239">
        <f>G141*(1+L141/100)</f>
        <v>0</v>
      </c>
      <c r="N141" s="237">
        <v>0.11369</v>
      </c>
      <c r="O141" s="237">
        <f>ROUND(E141*N141,2)</f>
        <v>2.88</v>
      </c>
      <c r="P141" s="237">
        <v>0</v>
      </c>
      <c r="Q141" s="237">
        <f>ROUND(E141*P141,2)</f>
        <v>0</v>
      </c>
      <c r="R141" s="239" t="s">
        <v>254</v>
      </c>
      <c r="S141" s="239" t="s">
        <v>208</v>
      </c>
      <c r="T141" s="240" t="s">
        <v>208</v>
      </c>
      <c r="U141" s="225">
        <v>0.56850000000000001</v>
      </c>
      <c r="V141" s="225">
        <f>ROUND(E141*U141,2)</f>
        <v>14.38</v>
      </c>
      <c r="W141" s="225"/>
      <c r="X141" s="225" t="s">
        <v>209</v>
      </c>
      <c r="Y141" s="225" t="s">
        <v>210</v>
      </c>
      <c r="Z141" s="215"/>
      <c r="AA141" s="215"/>
      <c r="AB141" s="215"/>
      <c r="AC141" s="215"/>
      <c r="AD141" s="215"/>
      <c r="AE141" s="215"/>
      <c r="AF141" s="215"/>
      <c r="AG141" s="215" t="s">
        <v>211</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2">
      <c r="A142" s="222"/>
      <c r="B142" s="223"/>
      <c r="C142" s="253" t="s">
        <v>407</v>
      </c>
      <c r="D142" s="241"/>
      <c r="E142" s="241"/>
      <c r="F142" s="241"/>
      <c r="G142" s="241"/>
      <c r="H142" s="225"/>
      <c r="I142" s="225"/>
      <c r="J142" s="225"/>
      <c r="K142" s="225"/>
      <c r="L142" s="225"/>
      <c r="M142" s="225"/>
      <c r="N142" s="224"/>
      <c r="O142" s="224"/>
      <c r="P142" s="224"/>
      <c r="Q142" s="224"/>
      <c r="R142" s="225"/>
      <c r="S142" s="225"/>
      <c r="T142" s="225"/>
      <c r="U142" s="225"/>
      <c r="V142" s="225"/>
      <c r="W142" s="225"/>
      <c r="X142" s="225"/>
      <c r="Y142" s="225"/>
      <c r="Z142" s="215"/>
      <c r="AA142" s="215"/>
      <c r="AB142" s="215"/>
      <c r="AC142" s="215"/>
      <c r="AD142" s="215"/>
      <c r="AE142" s="215"/>
      <c r="AF142" s="215"/>
      <c r="AG142" s="215" t="s">
        <v>213</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42" t="str">
        <f>C142</f>
        <v>na terén nebo na desku z betonu prostého nebo prokládaného kamenem, bez potěru, se zahlazením povrchu,</v>
      </c>
      <c r="BB142" s="215"/>
      <c r="BC142" s="215"/>
      <c r="BD142" s="215"/>
      <c r="BE142" s="215"/>
      <c r="BF142" s="215"/>
      <c r="BG142" s="215"/>
      <c r="BH142" s="215"/>
    </row>
    <row r="143" spans="1:60" ht="22.5" outlineLevel="1">
      <c r="A143" s="243">
        <v>77</v>
      </c>
      <c r="B143" s="244" t="s">
        <v>408</v>
      </c>
      <c r="C143" s="254" t="s">
        <v>409</v>
      </c>
      <c r="D143" s="245" t="s">
        <v>228</v>
      </c>
      <c r="E143" s="246">
        <v>11.385</v>
      </c>
      <c r="F143" s="247"/>
      <c r="G143" s="248">
        <f>ROUND(E143*F143,2)</f>
        <v>0</v>
      </c>
      <c r="H143" s="247"/>
      <c r="I143" s="248">
        <f>ROUND(E143*H143,2)</f>
        <v>0</v>
      </c>
      <c r="J143" s="247"/>
      <c r="K143" s="248">
        <f>ROUND(E143*J143,2)</f>
        <v>0</v>
      </c>
      <c r="L143" s="248">
        <v>21</v>
      </c>
      <c r="M143" s="248">
        <f>G143*(1+L143/100)</f>
        <v>0</v>
      </c>
      <c r="N143" s="246">
        <v>1.6930000000000001E-2</v>
      </c>
      <c r="O143" s="246">
        <f>ROUND(E143*N143,2)</f>
        <v>0.19</v>
      </c>
      <c r="P143" s="246">
        <v>0</v>
      </c>
      <c r="Q143" s="246">
        <f>ROUND(E143*P143,2)</f>
        <v>0</v>
      </c>
      <c r="R143" s="248" t="s">
        <v>254</v>
      </c>
      <c r="S143" s="248" t="s">
        <v>208</v>
      </c>
      <c r="T143" s="249" t="s">
        <v>208</v>
      </c>
      <c r="U143" s="225">
        <v>1.5396000000000001</v>
      </c>
      <c r="V143" s="225">
        <f>ROUND(E143*U143,2)</f>
        <v>17.53</v>
      </c>
      <c r="W143" s="225"/>
      <c r="X143" s="225" t="s">
        <v>209</v>
      </c>
      <c r="Y143" s="225" t="s">
        <v>210</v>
      </c>
      <c r="Z143" s="215"/>
      <c r="AA143" s="215"/>
      <c r="AB143" s="215"/>
      <c r="AC143" s="215"/>
      <c r="AD143" s="215"/>
      <c r="AE143" s="215"/>
      <c r="AF143" s="215"/>
      <c r="AG143" s="215" t="s">
        <v>211</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ht="22.5" outlineLevel="1">
      <c r="A144" s="243">
        <v>78</v>
      </c>
      <c r="B144" s="244" t="s">
        <v>410</v>
      </c>
      <c r="C144" s="254" t="s">
        <v>411</v>
      </c>
      <c r="D144" s="245" t="s">
        <v>228</v>
      </c>
      <c r="E144" s="246">
        <v>11.385</v>
      </c>
      <c r="F144" s="247"/>
      <c r="G144" s="248">
        <f>ROUND(E144*F144,2)</f>
        <v>0</v>
      </c>
      <c r="H144" s="247"/>
      <c r="I144" s="248">
        <f>ROUND(E144*H144,2)</f>
        <v>0</v>
      </c>
      <c r="J144" s="247"/>
      <c r="K144" s="248">
        <f>ROUND(E144*J144,2)</f>
        <v>0</v>
      </c>
      <c r="L144" s="248">
        <v>21</v>
      </c>
      <c r="M144" s="248">
        <f>G144*(1+L144/100)</f>
        <v>0</v>
      </c>
      <c r="N144" s="246">
        <v>0</v>
      </c>
      <c r="O144" s="246">
        <f>ROUND(E144*N144,2)</f>
        <v>0</v>
      </c>
      <c r="P144" s="246">
        <v>0</v>
      </c>
      <c r="Q144" s="246">
        <f>ROUND(E144*P144,2)</f>
        <v>0</v>
      </c>
      <c r="R144" s="248" t="s">
        <v>254</v>
      </c>
      <c r="S144" s="248" t="s">
        <v>208</v>
      </c>
      <c r="T144" s="249" t="s">
        <v>208</v>
      </c>
      <c r="U144" s="225">
        <v>0.26</v>
      </c>
      <c r="V144" s="225">
        <f>ROUND(E144*U144,2)</f>
        <v>2.96</v>
      </c>
      <c r="W144" s="225"/>
      <c r="X144" s="225" t="s">
        <v>209</v>
      </c>
      <c r="Y144" s="225" t="s">
        <v>210</v>
      </c>
      <c r="Z144" s="215"/>
      <c r="AA144" s="215"/>
      <c r="AB144" s="215"/>
      <c r="AC144" s="215"/>
      <c r="AD144" s="215"/>
      <c r="AE144" s="215"/>
      <c r="AF144" s="215"/>
      <c r="AG144" s="215" t="s">
        <v>211</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ht="22.5" outlineLevel="1">
      <c r="A145" s="243">
        <v>79</v>
      </c>
      <c r="B145" s="244" t="s">
        <v>412</v>
      </c>
      <c r="C145" s="254" t="s">
        <v>413</v>
      </c>
      <c r="D145" s="245" t="s">
        <v>277</v>
      </c>
      <c r="E145" s="246">
        <v>28</v>
      </c>
      <c r="F145" s="247"/>
      <c r="G145" s="248">
        <f>ROUND(E145*F145,2)</f>
        <v>0</v>
      </c>
      <c r="H145" s="247"/>
      <c r="I145" s="248">
        <f>ROUND(E145*H145,2)</f>
        <v>0</v>
      </c>
      <c r="J145" s="247"/>
      <c r="K145" s="248">
        <f>ROUND(E145*J145,2)</f>
        <v>0</v>
      </c>
      <c r="L145" s="248">
        <v>21</v>
      </c>
      <c r="M145" s="248">
        <f>G145*(1+L145/100)</f>
        <v>0</v>
      </c>
      <c r="N145" s="246">
        <v>0</v>
      </c>
      <c r="O145" s="246">
        <f>ROUND(E145*N145,2)</f>
        <v>0</v>
      </c>
      <c r="P145" s="246">
        <v>0</v>
      </c>
      <c r="Q145" s="246">
        <f>ROUND(E145*P145,2)</f>
        <v>0</v>
      </c>
      <c r="R145" s="248" t="s">
        <v>414</v>
      </c>
      <c r="S145" s="248" t="s">
        <v>208</v>
      </c>
      <c r="T145" s="249" t="s">
        <v>208</v>
      </c>
      <c r="U145" s="225">
        <v>0.125</v>
      </c>
      <c r="V145" s="225">
        <f>ROUND(E145*U145,2)</f>
        <v>3.5</v>
      </c>
      <c r="W145" s="225"/>
      <c r="X145" s="225" t="s">
        <v>209</v>
      </c>
      <c r="Y145" s="225" t="s">
        <v>210</v>
      </c>
      <c r="Z145" s="215"/>
      <c r="AA145" s="215"/>
      <c r="AB145" s="215"/>
      <c r="AC145" s="215"/>
      <c r="AD145" s="215"/>
      <c r="AE145" s="215"/>
      <c r="AF145" s="215"/>
      <c r="AG145" s="215" t="s">
        <v>211</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c r="A146" s="243">
        <v>80</v>
      </c>
      <c r="B146" s="244" t="s">
        <v>415</v>
      </c>
      <c r="C146" s="254" t="s">
        <v>416</v>
      </c>
      <c r="D146" s="245" t="s">
        <v>417</v>
      </c>
      <c r="E146" s="246">
        <v>2471.3980000000001</v>
      </c>
      <c r="F146" s="247"/>
      <c r="G146" s="248">
        <f>ROUND(E146*F146,2)</f>
        <v>0</v>
      </c>
      <c r="H146" s="247"/>
      <c r="I146" s="248">
        <f>ROUND(E146*H146,2)</f>
        <v>0</v>
      </c>
      <c r="J146" s="247"/>
      <c r="K146" s="248">
        <f>ROUND(E146*J146,2)</f>
        <v>0</v>
      </c>
      <c r="L146" s="248">
        <v>21</v>
      </c>
      <c r="M146" s="248">
        <f>G146*(1+L146/100)</f>
        <v>0</v>
      </c>
      <c r="N146" s="246">
        <v>5.0000000000000002E-5</v>
      </c>
      <c r="O146" s="246">
        <f>ROUND(E146*N146,2)</f>
        <v>0.12</v>
      </c>
      <c r="P146" s="246">
        <v>0</v>
      </c>
      <c r="Q146" s="246">
        <f>ROUND(E146*P146,2)</f>
        <v>0</v>
      </c>
      <c r="R146" s="248" t="s">
        <v>418</v>
      </c>
      <c r="S146" s="248" t="s">
        <v>208</v>
      </c>
      <c r="T146" s="249" t="s">
        <v>208</v>
      </c>
      <c r="U146" s="225">
        <v>3.4000000000000002E-2</v>
      </c>
      <c r="V146" s="225">
        <f>ROUND(E146*U146,2)</f>
        <v>84.03</v>
      </c>
      <c r="W146" s="225"/>
      <c r="X146" s="225" t="s">
        <v>209</v>
      </c>
      <c r="Y146" s="225" t="s">
        <v>210</v>
      </c>
      <c r="Z146" s="215"/>
      <c r="AA146" s="215"/>
      <c r="AB146" s="215"/>
      <c r="AC146" s="215"/>
      <c r="AD146" s="215"/>
      <c r="AE146" s="215"/>
      <c r="AF146" s="215"/>
      <c r="AG146" s="215" t="s">
        <v>211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43">
        <v>81</v>
      </c>
      <c r="B147" s="244" t="s">
        <v>419</v>
      </c>
      <c r="C147" s="254" t="s">
        <v>420</v>
      </c>
      <c r="D147" s="245" t="s">
        <v>228</v>
      </c>
      <c r="E147" s="246">
        <v>45.067999999999998</v>
      </c>
      <c r="F147" s="247"/>
      <c r="G147" s="248">
        <f>ROUND(E147*F147,2)</f>
        <v>0</v>
      </c>
      <c r="H147" s="247"/>
      <c r="I147" s="248">
        <f>ROUND(E147*H147,2)</f>
        <v>0</v>
      </c>
      <c r="J147" s="247"/>
      <c r="K147" s="248">
        <f>ROUND(E147*J147,2)</f>
        <v>0</v>
      </c>
      <c r="L147" s="248">
        <v>21</v>
      </c>
      <c r="M147" s="248">
        <f>G147*(1+L147/100)</f>
        <v>0</v>
      </c>
      <c r="N147" s="246">
        <v>8.0000000000000007E-5</v>
      </c>
      <c r="O147" s="246">
        <f>ROUND(E147*N147,2)</f>
        <v>0</v>
      </c>
      <c r="P147" s="246">
        <v>0</v>
      </c>
      <c r="Q147" s="246">
        <f>ROUND(E147*P147,2)</f>
        <v>0</v>
      </c>
      <c r="R147" s="248" t="s">
        <v>421</v>
      </c>
      <c r="S147" s="248" t="s">
        <v>208</v>
      </c>
      <c r="T147" s="249" t="s">
        <v>208</v>
      </c>
      <c r="U147" s="225">
        <v>0.156</v>
      </c>
      <c r="V147" s="225">
        <f>ROUND(E147*U147,2)</f>
        <v>7.03</v>
      </c>
      <c r="W147" s="225"/>
      <c r="X147" s="225" t="s">
        <v>209</v>
      </c>
      <c r="Y147" s="225" t="s">
        <v>210</v>
      </c>
      <c r="Z147" s="215"/>
      <c r="AA147" s="215"/>
      <c r="AB147" s="215"/>
      <c r="AC147" s="215"/>
      <c r="AD147" s="215"/>
      <c r="AE147" s="215"/>
      <c r="AF147" s="215"/>
      <c r="AG147" s="215" t="s">
        <v>211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43">
        <v>82</v>
      </c>
      <c r="B148" s="244" t="s">
        <v>422</v>
      </c>
      <c r="C148" s="254" t="s">
        <v>423</v>
      </c>
      <c r="D148" s="245" t="s">
        <v>277</v>
      </c>
      <c r="E148" s="246">
        <v>3</v>
      </c>
      <c r="F148" s="247"/>
      <c r="G148" s="248">
        <f>ROUND(E148*F148,2)</f>
        <v>0</v>
      </c>
      <c r="H148" s="247"/>
      <c r="I148" s="248">
        <f>ROUND(E148*H148,2)</f>
        <v>0</v>
      </c>
      <c r="J148" s="247"/>
      <c r="K148" s="248">
        <f>ROUND(E148*J148,2)</f>
        <v>0</v>
      </c>
      <c r="L148" s="248">
        <v>21</v>
      </c>
      <c r="M148" s="248">
        <f>G148*(1+L148/100)</f>
        <v>0</v>
      </c>
      <c r="N148" s="246">
        <v>0</v>
      </c>
      <c r="O148" s="246">
        <f>ROUND(E148*N148,2)</f>
        <v>0</v>
      </c>
      <c r="P148" s="246">
        <v>0</v>
      </c>
      <c r="Q148" s="246">
        <f>ROUND(E148*P148,2)</f>
        <v>0</v>
      </c>
      <c r="R148" s="248"/>
      <c r="S148" s="248" t="s">
        <v>366</v>
      </c>
      <c r="T148" s="249" t="s">
        <v>367</v>
      </c>
      <c r="U148" s="225">
        <v>0</v>
      </c>
      <c r="V148" s="225">
        <f>ROUND(E148*U148,2)</f>
        <v>0</v>
      </c>
      <c r="W148" s="225"/>
      <c r="X148" s="225" t="s">
        <v>209</v>
      </c>
      <c r="Y148" s="225" t="s">
        <v>210</v>
      </c>
      <c r="Z148" s="215"/>
      <c r="AA148" s="215"/>
      <c r="AB148" s="215"/>
      <c r="AC148" s="215"/>
      <c r="AD148" s="215"/>
      <c r="AE148" s="215"/>
      <c r="AF148" s="215"/>
      <c r="AG148" s="215" t="s">
        <v>211</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ht="22.5" outlineLevel="1">
      <c r="A149" s="243">
        <v>83</v>
      </c>
      <c r="B149" s="244" t="s">
        <v>424</v>
      </c>
      <c r="C149" s="254" t="s">
        <v>425</v>
      </c>
      <c r="D149" s="245" t="s">
        <v>417</v>
      </c>
      <c r="E149" s="246">
        <v>2.4624000000000001</v>
      </c>
      <c r="F149" s="247"/>
      <c r="G149" s="248">
        <f>ROUND(E149*F149,2)</f>
        <v>0</v>
      </c>
      <c r="H149" s="247"/>
      <c r="I149" s="248">
        <f>ROUND(E149*H149,2)</f>
        <v>0</v>
      </c>
      <c r="J149" s="247"/>
      <c r="K149" s="248">
        <f>ROUND(E149*J149,2)</f>
        <v>0</v>
      </c>
      <c r="L149" s="248">
        <v>21</v>
      </c>
      <c r="M149" s="248">
        <f>G149*(1+L149/100)</f>
        <v>0</v>
      </c>
      <c r="N149" s="246">
        <v>1E-3</v>
      </c>
      <c r="O149" s="246">
        <f>ROUND(E149*N149,2)</f>
        <v>0</v>
      </c>
      <c r="P149" s="246">
        <v>0</v>
      </c>
      <c r="Q149" s="246">
        <f>ROUND(E149*P149,2)</f>
        <v>0</v>
      </c>
      <c r="R149" s="248" t="s">
        <v>370</v>
      </c>
      <c r="S149" s="248" t="s">
        <v>208</v>
      </c>
      <c r="T149" s="249" t="s">
        <v>208</v>
      </c>
      <c r="U149" s="225">
        <v>0</v>
      </c>
      <c r="V149" s="225">
        <f>ROUND(E149*U149,2)</f>
        <v>0</v>
      </c>
      <c r="W149" s="225"/>
      <c r="X149" s="225" t="s">
        <v>371</v>
      </c>
      <c r="Y149" s="225" t="s">
        <v>210</v>
      </c>
      <c r="Z149" s="215"/>
      <c r="AA149" s="215"/>
      <c r="AB149" s="215"/>
      <c r="AC149" s="215"/>
      <c r="AD149" s="215"/>
      <c r="AE149" s="215"/>
      <c r="AF149" s="215"/>
      <c r="AG149" s="215" t="s">
        <v>372</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ht="22.5" outlineLevel="1">
      <c r="A150" s="243">
        <v>84</v>
      </c>
      <c r="B150" s="244" t="s">
        <v>426</v>
      </c>
      <c r="C150" s="254" t="s">
        <v>427</v>
      </c>
      <c r="D150" s="245" t="s">
        <v>263</v>
      </c>
      <c r="E150" s="246">
        <v>0.78110000000000002</v>
      </c>
      <c r="F150" s="247"/>
      <c r="G150" s="248">
        <f>ROUND(E150*F150,2)</f>
        <v>0</v>
      </c>
      <c r="H150" s="247"/>
      <c r="I150" s="248">
        <f>ROUND(E150*H150,2)</f>
        <v>0</v>
      </c>
      <c r="J150" s="247"/>
      <c r="K150" s="248">
        <f>ROUND(E150*J150,2)</f>
        <v>0</v>
      </c>
      <c r="L150" s="248">
        <v>21</v>
      </c>
      <c r="M150" s="248">
        <f>G150*(1+L150/100)</f>
        <v>0</v>
      </c>
      <c r="N150" s="246">
        <v>1</v>
      </c>
      <c r="O150" s="246">
        <f>ROUND(E150*N150,2)</f>
        <v>0.78</v>
      </c>
      <c r="P150" s="246">
        <v>0</v>
      </c>
      <c r="Q150" s="246">
        <f>ROUND(E150*P150,2)</f>
        <v>0</v>
      </c>
      <c r="R150" s="248" t="s">
        <v>370</v>
      </c>
      <c r="S150" s="248" t="s">
        <v>208</v>
      </c>
      <c r="T150" s="249" t="s">
        <v>208</v>
      </c>
      <c r="U150" s="225">
        <v>0</v>
      </c>
      <c r="V150" s="225">
        <f>ROUND(E150*U150,2)</f>
        <v>0</v>
      </c>
      <c r="W150" s="225"/>
      <c r="X150" s="225" t="s">
        <v>371</v>
      </c>
      <c r="Y150" s="225" t="s">
        <v>210</v>
      </c>
      <c r="Z150" s="215"/>
      <c r="AA150" s="215"/>
      <c r="AB150" s="215"/>
      <c r="AC150" s="215"/>
      <c r="AD150" s="215"/>
      <c r="AE150" s="215"/>
      <c r="AF150" s="215"/>
      <c r="AG150" s="215" t="s">
        <v>372</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c r="A151" s="243">
        <v>85</v>
      </c>
      <c r="B151" s="244" t="s">
        <v>428</v>
      </c>
      <c r="C151" s="254" t="s">
        <v>429</v>
      </c>
      <c r="D151" s="245" t="s">
        <v>263</v>
      </c>
      <c r="E151" s="246">
        <v>3.1199999999999999E-2</v>
      </c>
      <c r="F151" s="247"/>
      <c r="G151" s="248">
        <f>ROUND(E151*F151,2)</f>
        <v>0</v>
      </c>
      <c r="H151" s="247"/>
      <c r="I151" s="248">
        <f>ROUND(E151*H151,2)</f>
        <v>0</v>
      </c>
      <c r="J151" s="247"/>
      <c r="K151" s="248">
        <f>ROUND(E151*J151,2)</f>
        <v>0</v>
      </c>
      <c r="L151" s="248">
        <v>21</v>
      </c>
      <c r="M151" s="248">
        <f>G151*(1+L151/100)</f>
        <v>0</v>
      </c>
      <c r="N151" s="246">
        <v>1</v>
      </c>
      <c r="O151" s="246">
        <f>ROUND(E151*N151,2)</f>
        <v>0.03</v>
      </c>
      <c r="P151" s="246">
        <v>0</v>
      </c>
      <c r="Q151" s="246">
        <f>ROUND(E151*P151,2)</f>
        <v>0</v>
      </c>
      <c r="R151" s="248" t="s">
        <v>370</v>
      </c>
      <c r="S151" s="248" t="s">
        <v>208</v>
      </c>
      <c r="T151" s="249" t="s">
        <v>208</v>
      </c>
      <c r="U151" s="225">
        <v>0</v>
      </c>
      <c r="V151" s="225">
        <f>ROUND(E151*U151,2)</f>
        <v>0</v>
      </c>
      <c r="W151" s="225"/>
      <c r="X151" s="225" t="s">
        <v>371</v>
      </c>
      <c r="Y151" s="225" t="s">
        <v>210</v>
      </c>
      <c r="Z151" s="215"/>
      <c r="AA151" s="215"/>
      <c r="AB151" s="215"/>
      <c r="AC151" s="215"/>
      <c r="AD151" s="215"/>
      <c r="AE151" s="215"/>
      <c r="AF151" s="215"/>
      <c r="AG151" s="215" t="s">
        <v>372</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1">
      <c r="A152" s="243">
        <v>86</v>
      </c>
      <c r="B152" s="244" t="s">
        <v>430</v>
      </c>
      <c r="C152" s="254" t="s">
        <v>431</v>
      </c>
      <c r="D152" s="245" t="s">
        <v>263</v>
      </c>
      <c r="E152" s="246">
        <v>1.017E-2</v>
      </c>
      <c r="F152" s="247"/>
      <c r="G152" s="248">
        <f>ROUND(E152*F152,2)</f>
        <v>0</v>
      </c>
      <c r="H152" s="247"/>
      <c r="I152" s="248">
        <f>ROUND(E152*H152,2)</f>
        <v>0</v>
      </c>
      <c r="J152" s="247"/>
      <c r="K152" s="248">
        <f>ROUND(E152*J152,2)</f>
        <v>0</v>
      </c>
      <c r="L152" s="248">
        <v>21</v>
      </c>
      <c r="M152" s="248">
        <f>G152*(1+L152/100)</f>
        <v>0</v>
      </c>
      <c r="N152" s="246">
        <v>1</v>
      </c>
      <c r="O152" s="246">
        <f>ROUND(E152*N152,2)</f>
        <v>0.01</v>
      </c>
      <c r="P152" s="246">
        <v>0</v>
      </c>
      <c r="Q152" s="246">
        <f>ROUND(E152*P152,2)</f>
        <v>0</v>
      </c>
      <c r="R152" s="248" t="s">
        <v>370</v>
      </c>
      <c r="S152" s="248" t="s">
        <v>208</v>
      </c>
      <c r="T152" s="249" t="s">
        <v>208</v>
      </c>
      <c r="U152" s="225">
        <v>0</v>
      </c>
      <c r="V152" s="225">
        <f>ROUND(E152*U152,2)</f>
        <v>0</v>
      </c>
      <c r="W152" s="225"/>
      <c r="X152" s="225" t="s">
        <v>371</v>
      </c>
      <c r="Y152" s="225" t="s">
        <v>210</v>
      </c>
      <c r="Z152" s="215"/>
      <c r="AA152" s="215"/>
      <c r="AB152" s="215"/>
      <c r="AC152" s="215"/>
      <c r="AD152" s="215"/>
      <c r="AE152" s="215"/>
      <c r="AF152" s="215"/>
      <c r="AG152" s="215" t="s">
        <v>372</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43">
        <v>87</v>
      </c>
      <c r="B153" s="244" t="s">
        <v>432</v>
      </c>
      <c r="C153" s="254" t="s">
        <v>433</v>
      </c>
      <c r="D153" s="245" t="s">
        <v>263</v>
      </c>
      <c r="E153" s="246">
        <v>8.2699999999999996E-2</v>
      </c>
      <c r="F153" s="247"/>
      <c r="G153" s="248">
        <f>ROUND(E153*F153,2)</f>
        <v>0</v>
      </c>
      <c r="H153" s="247"/>
      <c r="I153" s="248">
        <f>ROUND(E153*H153,2)</f>
        <v>0</v>
      </c>
      <c r="J153" s="247"/>
      <c r="K153" s="248">
        <f>ROUND(E153*J153,2)</f>
        <v>0</v>
      </c>
      <c r="L153" s="248">
        <v>21</v>
      </c>
      <c r="M153" s="248">
        <f>G153*(1+L153/100)</f>
        <v>0</v>
      </c>
      <c r="N153" s="246">
        <v>1</v>
      </c>
      <c r="O153" s="246">
        <f>ROUND(E153*N153,2)</f>
        <v>0.08</v>
      </c>
      <c r="P153" s="246">
        <v>0</v>
      </c>
      <c r="Q153" s="246">
        <f>ROUND(E153*P153,2)</f>
        <v>0</v>
      </c>
      <c r="R153" s="248" t="s">
        <v>370</v>
      </c>
      <c r="S153" s="248" t="s">
        <v>208</v>
      </c>
      <c r="T153" s="249" t="s">
        <v>208</v>
      </c>
      <c r="U153" s="225">
        <v>0</v>
      </c>
      <c r="V153" s="225">
        <f>ROUND(E153*U153,2)</f>
        <v>0</v>
      </c>
      <c r="W153" s="225"/>
      <c r="X153" s="225" t="s">
        <v>371</v>
      </c>
      <c r="Y153" s="225" t="s">
        <v>210</v>
      </c>
      <c r="Z153" s="215"/>
      <c r="AA153" s="215"/>
      <c r="AB153" s="215"/>
      <c r="AC153" s="215"/>
      <c r="AD153" s="215"/>
      <c r="AE153" s="215"/>
      <c r="AF153" s="215"/>
      <c r="AG153" s="215" t="s">
        <v>372</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43">
        <v>88</v>
      </c>
      <c r="B154" s="244" t="s">
        <v>434</v>
      </c>
      <c r="C154" s="254" t="s">
        <v>435</v>
      </c>
      <c r="D154" s="245" t="s">
        <v>263</v>
      </c>
      <c r="E154" s="246">
        <v>0.86404000000000003</v>
      </c>
      <c r="F154" s="247"/>
      <c r="G154" s="248">
        <f>ROUND(E154*F154,2)</f>
        <v>0</v>
      </c>
      <c r="H154" s="247"/>
      <c r="I154" s="248">
        <f>ROUND(E154*H154,2)</f>
        <v>0</v>
      </c>
      <c r="J154" s="247"/>
      <c r="K154" s="248">
        <f>ROUND(E154*J154,2)</f>
        <v>0</v>
      </c>
      <c r="L154" s="248">
        <v>21</v>
      </c>
      <c r="M154" s="248">
        <f>G154*(1+L154/100)</f>
        <v>0</v>
      </c>
      <c r="N154" s="246">
        <v>1</v>
      </c>
      <c r="O154" s="246">
        <f>ROUND(E154*N154,2)</f>
        <v>0.86</v>
      </c>
      <c r="P154" s="246">
        <v>0</v>
      </c>
      <c r="Q154" s="246">
        <f>ROUND(E154*P154,2)</f>
        <v>0</v>
      </c>
      <c r="R154" s="248"/>
      <c r="S154" s="248" t="s">
        <v>366</v>
      </c>
      <c r="T154" s="249" t="s">
        <v>367</v>
      </c>
      <c r="U154" s="225">
        <v>0</v>
      </c>
      <c r="V154" s="225">
        <f>ROUND(E154*U154,2)</f>
        <v>0</v>
      </c>
      <c r="W154" s="225"/>
      <c r="X154" s="225" t="s">
        <v>371</v>
      </c>
      <c r="Y154" s="225" t="s">
        <v>210</v>
      </c>
      <c r="Z154" s="215"/>
      <c r="AA154" s="215"/>
      <c r="AB154" s="215"/>
      <c r="AC154" s="215"/>
      <c r="AD154" s="215"/>
      <c r="AE154" s="215"/>
      <c r="AF154" s="215"/>
      <c r="AG154" s="215" t="s">
        <v>372</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89</v>
      </c>
      <c r="B155" s="244" t="s">
        <v>436</v>
      </c>
      <c r="C155" s="254" t="s">
        <v>437</v>
      </c>
      <c r="D155" s="245" t="s">
        <v>263</v>
      </c>
      <c r="E155" s="246">
        <v>0.26672000000000001</v>
      </c>
      <c r="F155" s="247"/>
      <c r="G155" s="248">
        <f>ROUND(E155*F155,2)</f>
        <v>0</v>
      </c>
      <c r="H155" s="247"/>
      <c r="I155" s="248">
        <f>ROUND(E155*H155,2)</f>
        <v>0</v>
      </c>
      <c r="J155" s="247"/>
      <c r="K155" s="248">
        <f>ROUND(E155*J155,2)</f>
        <v>0</v>
      </c>
      <c r="L155" s="248">
        <v>21</v>
      </c>
      <c r="M155" s="248">
        <f>G155*(1+L155/100)</f>
        <v>0</v>
      </c>
      <c r="N155" s="246">
        <v>1</v>
      </c>
      <c r="O155" s="246">
        <f>ROUND(E155*N155,2)</f>
        <v>0.27</v>
      </c>
      <c r="P155" s="246">
        <v>0</v>
      </c>
      <c r="Q155" s="246">
        <f>ROUND(E155*P155,2)</f>
        <v>0</v>
      </c>
      <c r="R155" s="248"/>
      <c r="S155" s="248" t="s">
        <v>366</v>
      </c>
      <c r="T155" s="249" t="s">
        <v>367</v>
      </c>
      <c r="U155" s="225">
        <v>0</v>
      </c>
      <c r="V155" s="225">
        <f>ROUND(E155*U155,2)</f>
        <v>0</v>
      </c>
      <c r="W155" s="225"/>
      <c r="X155" s="225" t="s">
        <v>371</v>
      </c>
      <c r="Y155" s="225" t="s">
        <v>210</v>
      </c>
      <c r="Z155" s="215"/>
      <c r="AA155" s="215"/>
      <c r="AB155" s="215"/>
      <c r="AC155" s="215"/>
      <c r="AD155" s="215"/>
      <c r="AE155" s="215"/>
      <c r="AF155" s="215"/>
      <c r="AG155" s="215" t="s">
        <v>372</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43">
        <v>90</v>
      </c>
      <c r="B156" s="244" t="s">
        <v>438</v>
      </c>
      <c r="C156" s="254" t="s">
        <v>439</v>
      </c>
      <c r="D156" s="245" t="s">
        <v>228</v>
      </c>
      <c r="E156" s="246">
        <v>7.26</v>
      </c>
      <c r="F156" s="247"/>
      <c r="G156" s="248">
        <f>ROUND(E156*F156,2)</f>
        <v>0</v>
      </c>
      <c r="H156" s="247"/>
      <c r="I156" s="248">
        <f>ROUND(E156*H156,2)</f>
        <v>0</v>
      </c>
      <c r="J156" s="247"/>
      <c r="K156" s="248">
        <f>ROUND(E156*J156,2)</f>
        <v>0</v>
      </c>
      <c r="L156" s="248">
        <v>21</v>
      </c>
      <c r="M156" s="248">
        <f>G156*(1+L156/100)</f>
        <v>0</v>
      </c>
      <c r="N156" s="246">
        <v>3.2000000000000001E-2</v>
      </c>
      <c r="O156" s="246">
        <f>ROUND(E156*N156,2)</f>
        <v>0.23</v>
      </c>
      <c r="P156" s="246">
        <v>0</v>
      </c>
      <c r="Q156" s="246">
        <f>ROUND(E156*P156,2)</f>
        <v>0</v>
      </c>
      <c r="R156" s="248"/>
      <c r="S156" s="248" t="s">
        <v>366</v>
      </c>
      <c r="T156" s="249" t="s">
        <v>367</v>
      </c>
      <c r="U156" s="225">
        <v>0</v>
      </c>
      <c r="V156" s="225">
        <f>ROUND(E156*U156,2)</f>
        <v>0</v>
      </c>
      <c r="W156" s="225"/>
      <c r="X156" s="225" t="s">
        <v>371</v>
      </c>
      <c r="Y156" s="225" t="s">
        <v>210</v>
      </c>
      <c r="Z156" s="215"/>
      <c r="AA156" s="215"/>
      <c r="AB156" s="215"/>
      <c r="AC156" s="215"/>
      <c r="AD156" s="215"/>
      <c r="AE156" s="215"/>
      <c r="AF156" s="215"/>
      <c r="AG156" s="215" t="s">
        <v>372</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3">
        <v>91</v>
      </c>
      <c r="B157" s="244" t="s">
        <v>440</v>
      </c>
      <c r="C157" s="254" t="s">
        <v>441</v>
      </c>
      <c r="D157" s="245" t="s">
        <v>277</v>
      </c>
      <c r="E157" s="246">
        <v>20</v>
      </c>
      <c r="F157" s="247"/>
      <c r="G157" s="248">
        <f>ROUND(E157*F157,2)</f>
        <v>0</v>
      </c>
      <c r="H157" s="247"/>
      <c r="I157" s="248">
        <f>ROUND(E157*H157,2)</f>
        <v>0</v>
      </c>
      <c r="J157" s="247"/>
      <c r="K157" s="248">
        <f>ROUND(E157*J157,2)</f>
        <v>0</v>
      </c>
      <c r="L157" s="248">
        <v>21</v>
      </c>
      <c r="M157" s="248">
        <f>G157*(1+L157/100)</f>
        <v>0</v>
      </c>
      <c r="N157" s="246">
        <v>1.66E-2</v>
      </c>
      <c r="O157" s="246">
        <f>ROUND(E157*N157,2)</f>
        <v>0.33</v>
      </c>
      <c r="P157" s="246">
        <v>0</v>
      </c>
      <c r="Q157" s="246">
        <f>ROUND(E157*P157,2)</f>
        <v>0</v>
      </c>
      <c r="R157" s="248"/>
      <c r="S157" s="248" t="s">
        <v>366</v>
      </c>
      <c r="T157" s="249" t="s">
        <v>367</v>
      </c>
      <c r="U157" s="225">
        <v>0</v>
      </c>
      <c r="V157" s="225">
        <f>ROUND(E157*U157,2)</f>
        <v>0</v>
      </c>
      <c r="W157" s="225"/>
      <c r="X157" s="225" t="s">
        <v>371</v>
      </c>
      <c r="Y157" s="225" t="s">
        <v>210</v>
      </c>
      <c r="Z157" s="215"/>
      <c r="AA157" s="215"/>
      <c r="AB157" s="215"/>
      <c r="AC157" s="215"/>
      <c r="AD157" s="215"/>
      <c r="AE157" s="215"/>
      <c r="AF157" s="215"/>
      <c r="AG157" s="215" t="s">
        <v>372</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c r="A158" s="227" t="s">
        <v>202</v>
      </c>
      <c r="B158" s="228" t="s">
        <v>111</v>
      </c>
      <c r="C158" s="251" t="s">
        <v>112</v>
      </c>
      <c r="D158" s="229"/>
      <c r="E158" s="230"/>
      <c r="F158" s="231"/>
      <c r="G158" s="231">
        <f>SUMIF(AG159:AG181,"&lt;&gt;NOR",G159:G181)</f>
        <v>0</v>
      </c>
      <c r="H158" s="231"/>
      <c r="I158" s="231">
        <f>SUM(I159:I181)</f>
        <v>0</v>
      </c>
      <c r="J158" s="231"/>
      <c r="K158" s="231">
        <f>SUM(K159:K181)</f>
        <v>0</v>
      </c>
      <c r="L158" s="231"/>
      <c r="M158" s="231">
        <f>SUM(M159:M181)</f>
        <v>0</v>
      </c>
      <c r="N158" s="230"/>
      <c r="O158" s="230">
        <f>SUM(O159:O181)</f>
        <v>67.069999999999993</v>
      </c>
      <c r="P158" s="230"/>
      <c r="Q158" s="230">
        <f>SUM(Q159:Q181)</f>
        <v>0</v>
      </c>
      <c r="R158" s="231"/>
      <c r="S158" s="231"/>
      <c r="T158" s="232"/>
      <c r="U158" s="226"/>
      <c r="V158" s="226">
        <f>SUM(V159:V181)</f>
        <v>1727.96</v>
      </c>
      <c r="W158" s="226"/>
      <c r="X158" s="226"/>
      <c r="Y158" s="226"/>
      <c r="AG158" t="s">
        <v>203</v>
      </c>
    </row>
    <row r="159" spans="1:60" ht="33.75" outlineLevel="1">
      <c r="A159" s="243">
        <v>92</v>
      </c>
      <c r="B159" s="244" t="s">
        <v>442</v>
      </c>
      <c r="C159" s="254" t="s">
        <v>443</v>
      </c>
      <c r="D159" s="245" t="s">
        <v>228</v>
      </c>
      <c r="E159" s="246">
        <v>9.3000000000000007</v>
      </c>
      <c r="F159" s="247"/>
      <c r="G159" s="248">
        <f>ROUND(E159*F159,2)</f>
        <v>0</v>
      </c>
      <c r="H159" s="247"/>
      <c r="I159" s="248">
        <f>ROUND(E159*H159,2)</f>
        <v>0</v>
      </c>
      <c r="J159" s="247"/>
      <c r="K159" s="248">
        <f>ROUND(E159*J159,2)</f>
        <v>0</v>
      </c>
      <c r="L159" s="248">
        <v>21</v>
      </c>
      <c r="M159" s="248">
        <f>G159*(1+L159/100)</f>
        <v>0</v>
      </c>
      <c r="N159" s="246">
        <v>2.1350000000000001E-2</v>
      </c>
      <c r="O159" s="246">
        <f>ROUND(E159*N159,2)</f>
        <v>0.2</v>
      </c>
      <c r="P159" s="246">
        <v>0</v>
      </c>
      <c r="Q159" s="246">
        <f>ROUND(E159*P159,2)</f>
        <v>0</v>
      </c>
      <c r="R159" s="248" t="s">
        <v>254</v>
      </c>
      <c r="S159" s="248" t="s">
        <v>208</v>
      </c>
      <c r="T159" s="249" t="s">
        <v>208</v>
      </c>
      <c r="U159" s="225">
        <v>0.95799999999999996</v>
      </c>
      <c r="V159" s="225">
        <f>ROUND(E159*U159,2)</f>
        <v>8.91</v>
      </c>
      <c r="W159" s="225"/>
      <c r="X159" s="225" t="s">
        <v>209</v>
      </c>
      <c r="Y159" s="225" t="s">
        <v>210</v>
      </c>
      <c r="Z159" s="215"/>
      <c r="AA159" s="215"/>
      <c r="AB159" s="215"/>
      <c r="AC159" s="215"/>
      <c r="AD159" s="215"/>
      <c r="AE159" s="215"/>
      <c r="AF159" s="215"/>
      <c r="AG159" s="215" t="s">
        <v>211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33.75" outlineLevel="1">
      <c r="A160" s="243">
        <v>93</v>
      </c>
      <c r="B160" s="244" t="s">
        <v>444</v>
      </c>
      <c r="C160" s="254" t="s">
        <v>445</v>
      </c>
      <c r="D160" s="245" t="s">
        <v>228</v>
      </c>
      <c r="E160" s="246">
        <v>9.8596000000000004</v>
      </c>
      <c r="F160" s="247"/>
      <c r="G160" s="248">
        <f>ROUND(E160*F160,2)</f>
        <v>0</v>
      </c>
      <c r="H160" s="247"/>
      <c r="I160" s="248">
        <f>ROUND(E160*H160,2)</f>
        <v>0</v>
      </c>
      <c r="J160" s="247"/>
      <c r="K160" s="248">
        <f>ROUND(E160*J160,2)</f>
        <v>0</v>
      </c>
      <c r="L160" s="248">
        <v>21</v>
      </c>
      <c r="M160" s="248">
        <f>G160*(1+L160/100)</f>
        <v>0</v>
      </c>
      <c r="N160" s="246">
        <v>2.1190000000000001E-2</v>
      </c>
      <c r="O160" s="246">
        <f>ROUND(E160*N160,2)</f>
        <v>0.21</v>
      </c>
      <c r="P160" s="246">
        <v>0</v>
      </c>
      <c r="Q160" s="246">
        <f>ROUND(E160*P160,2)</f>
        <v>0</v>
      </c>
      <c r="R160" s="248" t="s">
        <v>254</v>
      </c>
      <c r="S160" s="248" t="s">
        <v>208</v>
      </c>
      <c r="T160" s="249" t="s">
        <v>208</v>
      </c>
      <c r="U160" s="225">
        <v>1.1000000000000001</v>
      </c>
      <c r="V160" s="225">
        <f>ROUND(E160*U160,2)</f>
        <v>10.85</v>
      </c>
      <c r="W160" s="225"/>
      <c r="X160" s="225" t="s">
        <v>209</v>
      </c>
      <c r="Y160" s="225" t="s">
        <v>210</v>
      </c>
      <c r="Z160" s="215"/>
      <c r="AA160" s="215"/>
      <c r="AB160" s="215"/>
      <c r="AC160" s="215"/>
      <c r="AD160" s="215"/>
      <c r="AE160" s="215"/>
      <c r="AF160" s="215"/>
      <c r="AG160" s="215" t="s">
        <v>211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ht="22.5" outlineLevel="1">
      <c r="A161" s="243">
        <v>94</v>
      </c>
      <c r="B161" s="244" t="s">
        <v>446</v>
      </c>
      <c r="C161" s="254" t="s">
        <v>447</v>
      </c>
      <c r="D161" s="245" t="s">
        <v>228</v>
      </c>
      <c r="E161" s="246">
        <v>50.47</v>
      </c>
      <c r="F161" s="247"/>
      <c r="G161" s="248">
        <f>ROUND(E161*F161,2)</f>
        <v>0</v>
      </c>
      <c r="H161" s="247"/>
      <c r="I161" s="248">
        <f>ROUND(E161*H161,2)</f>
        <v>0</v>
      </c>
      <c r="J161" s="247"/>
      <c r="K161" s="248">
        <f>ROUND(E161*J161,2)</f>
        <v>0</v>
      </c>
      <c r="L161" s="248">
        <v>21</v>
      </c>
      <c r="M161" s="248">
        <f>G161*(1+L161/100)</f>
        <v>0</v>
      </c>
      <c r="N161" s="246">
        <v>1.243E-2</v>
      </c>
      <c r="O161" s="246">
        <f>ROUND(E161*N161,2)</f>
        <v>0.63</v>
      </c>
      <c r="P161" s="246">
        <v>0</v>
      </c>
      <c r="Q161" s="246">
        <f>ROUND(E161*P161,2)</f>
        <v>0</v>
      </c>
      <c r="R161" s="248" t="s">
        <v>254</v>
      </c>
      <c r="S161" s="248" t="s">
        <v>208</v>
      </c>
      <c r="T161" s="249" t="s">
        <v>208</v>
      </c>
      <c r="U161" s="225">
        <v>0.95</v>
      </c>
      <c r="V161" s="225">
        <f>ROUND(E161*U161,2)</f>
        <v>47.95</v>
      </c>
      <c r="W161" s="225"/>
      <c r="X161" s="225" t="s">
        <v>209</v>
      </c>
      <c r="Y161" s="225" t="s">
        <v>210</v>
      </c>
      <c r="Z161" s="215"/>
      <c r="AA161" s="215"/>
      <c r="AB161" s="215"/>
      <c r="AC161" s="215"/>
      <c r="AD161" s="215"/>
      <c r="AE161" s="215"/>
      <c r="AF161" s="215"/>
      <c r="AG161" s="215" t="s">
        <v>211</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ht="33.75" outlineLevel="1">
      <c r="A162" s="243">
        <v>95</v>
      </c>
      <c r="B162" s="244" t="s">
        <v>448</v>
      </c>
      <c r="C162" s="254" t="s">
        <v>449</v>
      </c>
      <c r="D162" s="245" t="s">
        <v>228</v>
      </c>
      <c r="E162" s="246">
        <v>115.73</v>
      </c>
      <c r="F162" s="247"/>
      <c r="G162" s="248">
        <f>ROUND(E162*F162,2)</f>
        <v>0</v>
      </c>
      <c r="H162" s="247"/>
      <c r="I162" s="248">
        <f>ROUND(E162*H162,2)</f>
        <v>0</v>
      </c>
      <c r="J162" s="247"/>
      <c r="K162" s="248">
        <f>ROUND(E162*J162,2)</f>
        <v>0</v>
      </c>
      <c r="L162" s="248">
        <v>21</v>
      </c>
      <c r="M162" s="248">
        <f>G162*(1+L162/100)</f>
        <v>0</v>
      </c>
      <c r="N162" s="246">
        <v>1.2529999999999999E-2</v>
      </c>
      <c r="O162" s="246">
        <f>ROUND(E162*N162,2)</f>
        <v>1.45</v>
      </c>
      <c r="P162" s="246">
        <v>0</v>
      </c>
      <c r="Q162" s="246">
        <f>ROUND(E162*P162,2)</f>
        <v>0</v>
      </c>
      <c r="R162" s="248" t="s">
        <v>254</v>
      </c>
      <c r="S162" s="248" t="s">
        <v>208</v>
      </c>
      <c r="T162" s="249" t="s">
        <v>208</v>
      </c>
      <c r="U162" s="225">
        <v>0.95</v>
      </c>
      <c r="V162" s="225">
        <f>ROUND(E162*U162,2)</f>
        <v>109.94</v>
      </c>
      <c r="W162" s="225"/>
      <c r="X162" s="225" t="s">
        <v>209</v>
      </c>
      <c r="Y162" s="225" t="s">
        <v>210</v>
      </c>
      <c r="Z162" s="215"/>
      <c r="AA162" s="215"/>
      <c r="AB162" s="215"/>
      <c r="AC162" s="215"/>
      <c r="AD162" s="215"/>
      <c r="AE162" s="215"/>
      <c r="AF162" s="215"/>
      <c r="AG162" s="215" t="s">
        <v>211</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34">
        <v>96</v>
      </c>
      <c r="B163" s="235" t="s">
        <v>450</v>
      </c>
      <c r="C163" s="252" t="s">
        <v>451</v>
      </c>
      <c r="D163" s="236" t="s">
        <v>228</v>
      </c>
      <c r="E163" s="237">
        <v>224.68</v>
      </c>
      <c r="F163" s="238"/>
      <c r="G163" s="239">
        <f>ROUND(E163*F163,2)</f>
        <v>0</v>
      </c>
      <c r="H163" s="238"/>
      <c r="I163" s="239">
        <f>ROUND(E163*H163,2)</f>
        <v>0</v>
      </c>
      <c r="J163" s="238"/>
      <c r="K163" s="239">
        <f>ROUND(E163*J163,2)</f>
        <v>0</v>
      </c>
      <c r="L163" s="239">
        <v>21</v>
      </c>
      <c r="M163" s="239">
        <f>G163*(1+L163/100)</f>
        <v>0</v>
      </c>
      <c r="N163" s="237">
        <v>1.388E-2</v>
      </c>
      <c r="O163" s="237">
        <f>ROUND(E163*N163,2)</f>
        <v>3.12</v>
      </c>
      <c r="P163" s="237">
        <v>0</v>
      </c>
      <c r="Q163" s="237">
        <f>ROUND(E163*P163,2)</f>
        <v>0</v>
      </c>
      <c r="R163" s="239" t="s">
        <v>254</v>
      </c>
      <c r="S163" s="239" t="s">
        <v>208</v>
      </c>
      <c r="T163" s="240" t="s">
        <v>208</v>
      </c>
      <c r="U163" s="225">
        <v>1.728</v>
      </c>
      <c r="V163" s="225">
        <f>ROUND(E163*U163,2)</f>
        <v>388.25</v>
      </c>
      <c r="W163" s="225"/>
      <c r="X163" s="225" t="s">
        <v>209</v>
      </c>
      <c r="Y163" s="225" t="s">
        <v>210</v>
      </c>
      <c r="Z163" s="215"/>
      <c r="AA163" s="215"/>
      <c r="AB163" s="215"/>
      <c r="AC163" s="215"/>
      <c r="AD163" s="215"/>
      <c r="AE163" s="215"/>
      <c r="AF163" s="215"/>
      <c r="AG163" s="215" t="s">
        <v>211</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2">
      <c r="A164" s="222"/>
      <c r="B164" s="223"/>
      <c r="C164" s="253" t="s">
        <v>452</v>
      </c>
      <c r="D164" s="241"/>
      <c r="E164" s="241"/>
      <c r="F164" s="241"/>
      <c r="G164" s="241"/>
      <c r="H164" s="225"/>
      <c r="I164" s="225"/>
      <c r="J164" s="225"/>
      <c r="K164" s="225"/>
      <c r="L164" s="225"/>
      <c r="M164" s="225"/>
      <c r="N164" s="224"/>
      <c r="O164" s="224"/>
      <c r="P164" s="224"/>
      <c r="Q164" s="224"/>
      <c r="R164" s="225"/>
      <c r="S164" s="225"/>
      <c r="T164" s="225"/>
      <c r="U164" s="225"/>
      <c r="V164" s="225"/>
      <c r="W164" s="225"/>
      <c r="X164" s="225"/>
      <c r="Y164" s="225"/>
      <c r="Z164" s="215"/>
      <c r="AA164" s="215"/>
      <c r="AB164" s="215"/>
      <c r="AC164" s="215"/>
      <c r="AD164" s="215"/>
      <c r="AE164" s="215"/>
      <c r="AF164" s="215"/>
      <c r="AG164" s="215" t="s">
        <v>213</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ht="33.75" outlineLevel="1">
      <c r="A165" s="243">
        <v>97</v>
      </c>
      <c r="B165" s="244" t="s">
        <v>453</v>
      </c>
      <c r="C165" s="254" t="s">
        <v>454</v>
      </c>
      <c r="D165" s="245" t="s">
        <v>228</v>
      </c>
      <c r="E165" s="246">
        <v>86.594999999999999</v>
      </c>
      <c r="F165" s="247"/>
      <c r="G165" s="248">
        <f>ROUND(E165*F165,2)</f>
        <v>0</v>
      </c>
      <c r="H165" s="247"/>
      <c r="I165" s="248">
        <f>ROUND(E165*H165,2)</f>
        <v>0</v>
      </c>
      <c r="J165" s="247"/>
      <c r="K165" s="248">
        <f>ROUND(E165*J165,2)</f>
        <v>0</v>
      </c>
      <c r="L165" s="248">
        <v>21</v>
      </c>
      <c r="M165" s="248">
        <f>G165*(1+L165/100)</f>
        <v>0</v>
      </c>
      <c r="N165" s="246">
        <v>8.6E-3</v>
      </c>
      <c r="O165" s="246">
        <f>ROUND(E165*N165,2)</f>
        <v>0.74</v>
      </c>
      <c r="P165" s="246">
        <v>0</v>
      </c>
      <c r="Q165" s="246">
        <f>ROUND(E165*P165,2)</f>
        <v>0</v>
      </c>
      <c r="R165" s="248" t="s">
        <v>254</v>
      </c>
      <c r="S165" s="248" t="s">
        <v>208</v>
      </c>
      <c r="T165" s="249" t="s">
        <v>208</v>
      </c>
      <c r="U165" s="225">
        <v>0.53</v>
      </c>
      <c r="V165" s="225">
        <f>ROUND(E165*U165,2)</f>
        <v>45.9</v>
      </c>
      <c r="W165" s="225"/>
      <c r="X165" s="225" t="s">
        <v>209</v>
      </c>
      <c r="Y165" s="225" t="s">
        <v>210</v>
      </c>
      <c r="Z165" s="215"/>
      <c r="AA165" s="215"/>
      <c r="AB165" s="215"/>
      <c r="AC165" s="215"/>
      <c r="AD165" s="215"/>
      <c r="AE165" s="215"/>
      <c r="AF165" s="215"/>
      <c r="AG165" s="215" t="s">
        <v>211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2.5" outlineLevel="1">
      <c r="A166" s="243">
        <v>98</v>
      </c>
      <c r="B166" s="244" t="s">
        <v>455</v>
      </c>
      <c r="C166" s="254" t="s">
        <v>456</v>
      </c>
      <c r="D166" s="245" t="s">
        <v>228</v>
      </c>
      <c r="E166" s="246">
        <v>2.95</v>
      </c>
      <c r="F166" s="247"/>
      <c r="G166" s="248">
        <f>ROUND(E166*F166,2)</f>
        <v>0</v>
      </c>
      <c r="H166" s="247"/>
      <c r="I166" s="248">
        <f>ROUND(E166*H166,2)</f>
        <v>0</v>
      </c>
      <c r="J166" s="247"/>
      <c r="K166" s="248">
        <f>ROUND(E166*J166,2)</f>
        <v>0</v>
      </c>
      <c r="L166" s="248">
        <v>21</v>
      </c>
      <c r="M166" s="248">
        <f>G166*(1+L166/100)</f>
        <v>0</v>
      </c>
      <c r="N166" s="246">
        <v>1.3690000000000001E-2</v>
      </c>
      <c r="O166" s="246">
        <f>ROUND(E166*N166,2)</f>
        <v>0.04</v>
      </c>
      <c r="P166" s="246">
        <v>0</v>
      </c>
      <c r="Q166" s="246">
        <f>ROUND(E166*P166,2)</f>
        <v>0</v>
      </c>
      <c r="R166" s="248" t="s">
        <v>254</v>
      </c>
      <c r="S166" s="248" t="s">
        <v>208</v>
      </c>
      <c r="T166" s="249" t="s">
        <v>208</v>
      </c>
      <c r="U166" s="225">
        <v>0.95</v>
      </c>
      <c r="V166" s="225">
        <f>ROUND(E166*U166,2)</f>
        <v>2.8</v>
      </c>
      <c r="W166" s="225"/>
      <c r="X166" s="225" t="s">
        <v>209</v>
      </c>
      <c r="Y166" s="225" t="s">
        <v>210</v>
      </c>
      <c r="Z166" s="215"/>
      <c r="AA166" s="215"/>
      <c r="AB166" s="215"/>
      <c r="AC166" s="215"/>
      <c r="AD166" s="215"/>
      <c r="AE166" s="215"/>
      <c r="AF166" s="215"/>
      <c r="AG166" s="215" t="s">
        <v>211</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ht="22.5" outlineLevel="1">
      <c r="A167" s="243">
        <v>99</v>
      </c>
      <c r="B167" s="244" t="s">
        <v>457</v>
      </c>
      <c r="C167" s="254" t="s">
        <v>458</v>
      </c>
      <c r="D167" s="245" t="s">
        <v>228</v>
      </c>
      <c r="E167" s="246">
        <v>86.379599999999996</v>
      </c>
      <c r="F167" s="247"/>
      <c r="G167" s="248">
        <f>ROUND(E167*F167,2)</f>
        <v>0</v>
      </c>
      <c r="H167" s="247"/>
      <c r="I167" s="248">
        <f>ROUND(E167*H167,2)</f>
        <v>0</v>
      </c>
      <c r="J167" s="247"/>
      <c r="K167" s="248">
        <f>ROUND(E167*J167,2)</f>
        <v>0</v>
      </c>
      <c r="L167" s="248">
        <v>21</v>
      </c>
      <c r="M167" s="248">
        <f>G167*(1+L167/100)</f>
        <v>0</v>
      </c>
      <c r="N167" s="246">
        <v>0</v>
      </c>
      <c r="O167" s="246">
        <f>ROUND(E167*N167,2)</f>
        <v>0</v>
      </c>
      <c r="P167" s="246">
        <v>0</v>
      </c>
      <c r="Q167" s="246">
        <f>ROUND(E167*P167,2)</f>
        <v>0</v>
      </c>
      <c r="R167" s="248" t="s">
        <v>254</v>
      </c>
      <c r="S167" s="248" t="s">
        <v>208</v>
      </c>
      <c r="T167" s="249" t="s">
        <v>208</v>
      </c>
      <c r="U167" s="225">
        <v>0.28000000000000003</v>
      </c>
      <c r="V167" s="225">
        <f>ROUND(E167*U167,2)</f>
        <v>24.19</v>
      </c>
      <c r="W167" s="225"/>
      <c r="X167" s="225" t="s">
        <v>209</v>
      </c>
      <c r="Y167" s="225" t="s">
        <v>210</v>
      </c>
      <c r="Z167" s="215"/>
      <c r="AA167" s="215"/>
      <c r="AB167" s="215"/>
      <c r="AC167" s="215"/>
      <c r="AD167" s="215"/>
      <c r="AE167" s="215"/>
      <c r="AF167" s="215"/>
      <c r="AG167" s="215" t="s">
        <v>211</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ht="22.5" outlineLevel="1">
      <c r="A168" s="234">
        <v>100</v>
      </c>
      <c r="B168" s="235" t="s">
        <v>459</v>
      </c>
      <c r="C168" s="252" t="s">
        <v>460</v>
      </c>
      <c r="D168" s="236" t="s">
        <v>228</v>
      </c>
      <c r="E168" s="237">
        <v>17.015000000000001</v>
      </c>
      <c r="F168" s="238"/>
      <c r="G168" s="239">
        <f>ROUND(E168*F168,2)</f>
        <v>0</v>
      </c>
      <c r="H168" s="238"/>
      <c r="I168" s="239">
        <f>ROUND(E168*H168,2)</f>
        <v>0</v>
      </c>
      <c r="J168" s="238"/>
      <c r="K168" s="239">
        <f>ROUND(E168*J168,2)</f>
        <v>0</v>
      </c>
      <c r="L168" s="239">
        <v>21</v>
      </c>
      <c r="M168" s="239">
        <f>G168*(1+L168/100)</f>
        <v>0</v>
      </c>
      <c r="N168" s="237">
        <v>1.8249999999999999E-2</v>
      </c>
      <c r="O168" s="237">
        <f>ROUND(E168*N168,2)</f>
        <v>0.31</v>
      </c>
      <c r="P168" s="237">
        <v>0</v>
      </c>
      <c r="Q168" s="237">
        <f>ROUND(E168*P168,2)</f>
        <v>0</v>
      </c>
      <c r="R168" s="239" t="s">
        <v>254</v>
      </c>
      <c r="S168" s="239" t="s">
        <v>208</v>
      </c>
      <c r="T168" s="240" t="s">
        <v>208</v>
      </c>
      <c r="U168" s="225">
        <v>0.48932999999999999</v>
      </c>
      <c r="V168" s="225">
        <f>ROUND(E168*U168,2)</f>
        <v>8.33</v>
      </c>
      <c r="W168" s="225"/>
      <c r="X168" s="225" t="s">
        <v>209</v>
      </c>
      <c r="Y168" s="225" t="s">
        <v>210</v>
      </c>
      <c r="Z168" s="215"/>
      <c r="AA168" s="215"/>
      <c r="AB168" s="215"/>
      <c r="AC168" s="215"/>
      <c r="AD168" s="215"/>
      <c r="AE168" s="215"/>
      <c r="AF168" s="215"/>
      <c r="AG168" s="215" t="s">
        <v>211</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2">
      <c r="A169" s="222"/>
      <c r="B169" s="223"/>
      <c r="C169" s="253" t="s">
        <v>461</v>
      </c>
      <c r="D169" s="241"/>
      <c r="E169" s="241"/>
      <c r="F169" s="241"/>
      <c r="G169" s="241"/>
      <c r="H169" s="225"/>
      <c r="I169" s="225"/>
      <c r="J169" s="225"/>
      <c r="K169" s="225"/>
      <c r="L169" s="225"/>
      <c r="M169" s="225"/>
      <c r="N169" s="224"/>
      <c r="O169" s="224"/>
      <c r="P169" s="224"/>
      <c r="Q169" s="224"/>
      <c r="R169" s="225"/>
      <c r="S169" s="225"/>
      <c r="T169" s="225"/>
      <c r="U169" s="225"/>
      <c r="V169" s="225"/>
      <c r="W169" s="225"/>
      <c r="X169" s="225"/>
      <c r="Y169" s="225"/>
      <c r="Z169" s="215"/>
      <c r="AA169" s="215"/>
      <c r="AB169" s="215"/>
      <c r="AC169" s="215"/>
      <c r="AD169" s="215"/>
      <c r="AE169" s="215"/>
      <c r="AF169" s="215"/>
      <c r="AG169" s="215" t="s">
        <v>213</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34">
        <v>101</v>
      </c>
      <c r="B170" s="235" t="s">
        <v>462</v>
      </c>
      <c r="C170" s="252" t="s">
        <v>463</v>
      </c>
      <c r="D170" s="236" t="s">
        <v>228</v>
      </c>
      <c r="E170" s="237">
        <v>17.015000000000001</v>
      </c>
      <c r="F170" s="238"/>
      <c r="G170" s="239">
        <f>ROUND(E170*F170,2)</f>
        <v>0</v>
      </c>
      <c r="H170" s="238"/>
      <c r="I170" s="239">
        <f>ROUND(E170*H170,2)</f>
        <v>0</v>
      </c>
      <c r="J170" s="238"/>
      <c r="K170" s="239">
        <f>ROUND(E170*J170,2)</f>
        <v>0</v>
      </c>
      <c r="L170" s="239">
        <v>21</v>
      </c>
      <c r="M170" s="239">
        <f>G170*(1+L170/100)</f>
        <v>0</v>
      </c>
      <c r="N170" s="237">
        <v>3.1800000000000001E-3</v>
      </c>
      <c r="O170" s="237">
        <f>ROUND(E170*N170,2)</f>
        <v>0.05</v>
      </c>
      <c r="P170" s="237">
        <v>0</v>
      </c>
      <c r="Q170" s="237">
        <f>ROUND(E170*P170,2)</f>
        <v>0</v>
      </c>
      <c r="R170" s="239" t="s">
        <v>254</v>
      </c>
      <c r="S170" s="239" t="s">
        <v>208</v>
      </c>
      <c r="T170" s="240" t="s">
        <v>208</v>
      </c>
      <c r="U170" s="225">
        <v>0.31</v>
      </c>
      <c r="V170" s="225">
        <f>ROUND(E170*U170,2)</f>
        <v>5.27</v>
      </c>
      <c r="W170" s="225"/>
      <c r="X170" s="225" t="s">
        <v>209</v>
      </c>
      <c r="Y170" s="225" t="s">
        <v>210</v>
      </c>
      <c r="Z170" s="215"/>
      <c r="AA170" s="215"/>
      <c r="AB170" s="215"/>
      <c r="AC170" s="215"/>
      <c r="AD170" s="215"/>
      <c r="AE170" s="215"/>
      <c r="AF170" s="215"/>
      <c r="AG170" s="215" t="s">
        <v>211</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2">
      <c r="A171" s="222"/>
      <c r="B171" s="223"/>
      <c r="C171" s="253" t="s">
        <v>461</v>
      </c>
      <c r="D171" s="241"/>
      <c r="E171" s="241"/>
      <c r="F171" s="241"/>
      <c r="G171" s="241"/>
      <c r="H171" s="225"/>
      <c r="I171" s="225"/>
      <c r="J171" s="225"/>
      <c r="K171" s="225"/>
      <c r="L171" s="225"/>
      <c r="M171" s="225"/>
      <c r="N171" s="224"/>
      <c r="O171" s="224"/>
      <c r="P171" s="224"/>
      <c r="Q171" s="224"/>
      <c r="R171" s="225"/>
      <c r="S171" s="225"/>
      <c r="T171" s="225"/>
      <c r="U171" s="225"/>
      <c r="V171" s="225"/>
      <c r="W171" s="225"/>
      <c r="X171" s="225"/>
      <c r="Y171" s="225"/>
      <c r="Z171" s="215"/>
      <c r="AA171" s="215"/>
      <c r="AB171" s="215"/>
      <c r="AC171" s="215"/>
      <c r="AD171" s="215"/>
      <c r="AE171" s="215"/>
      <c r="AF171" s="215"/>
      <c r="AG171" s="215" t="s">
        <v>213</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ht="22.5" outlineLevel="1">
      <c r="A172" s="234">
        <v>102</v>
      </c>
      <c r="B172" s="235" t="s">
        <v>464</v>
      </c>
      <c r="C172" s="252" t="s">
        <v>465</v>
      </c>
      <c r="D172" s="236" t="s">
        <v>228</v>
      </c>
      <c r="E172" s="237">
        <v>17.015000000000001</v>
      </c>
      <c r="F172" s="238"/>
      <c r="G172" s="239">
        <f>ROUND(E172*F172,2)</f>
        <v>0</v>
      </c>
      <c r="H172" s="238"/>
      <c r="I172" s="239">
        <f>ROUND(E172*H172,2)</f>
        <v>0</v>
      </c>
      <c r="J172" s="238"/>
      <c r="K172" s="239">
        <f>ROUND(E172*J172,2)</f>
        <v>0</v>
      </c>
      <c r="L172" s="239">
        <v>21</v>
      </c>
      <c r="M172" s="239">
        <f>G172*(1+L172/100)</f>
        <v>0</v>
      </c>
      <c r="N172" s="237">
        <v>2.9999999999999997E-4</v>
      </c>
      <c r="O172" s="237">
        <f>ROUND(E172*N172,2)</f>
        <v>0.01</v>
      </c>
      <c r="P172" s="237">
        <v>0</v>
      </c>
      <c r="Q172" s="237">
        <f>ROUND(E172*P172,2)</f>
        <v>0</v>
      </c>
      <c r="R172" s="239" t="s">
        <v>254</v>
      </c>
      <c r="S172" s="239" t="s">
        <v>208</v>
      </c>
      <c r="T172" s="240" t="s">
        <v>208</v>
      </c>
      <c r="U172" s="225">
        <v>8.8999999999999996E-2</v>
      </c>
      <c r="V172" s="225">
        <f>ROUND(E172*U172,2)</f>
        <v>1.51</v>
      </c>
      <c r="W172" s="225"/>
      <c r="X172" s="225" t="s">
        <v>209</v>
      </c>
      <c r="Y172" s="225" t="s">
        <v>210</v>
      </c>
      <c r="Z172" s="215"/>
      <c r="AA172" s="215"/>
      <c r="AB172" s="215"/>
      <c r="AC172" s="215"/>
      <c r="AD172" s="215"/>
      <c r="AE172" s="215"/>
      <c r="AF172" s="215"/>
      <c r="AG172" s="215" t="s">
        <v>211</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2">
      <c r="A173" s="222"/>
      <c r="B173" s="223"/>
      <c r="C173" s="253" t="s">
        <v>461</v>
      </c>
      <c r="D173" s="241"/>
      <c r="E173" s="241"/>
      <c r="F173" s="241"/>
      <c r="G173" s="241"/>
      <c r="H173" s="225"/>
      <c r="I173" s="225"/>
      <c r="J173" s="225"/>
      <c r="K173" s="225"/>
      <c r="L173" s="225"/>
      <c r="M173" s="225"/>
      <c r="N173" s="224"/>
      <c r="O173" s="224"/>
      <c r="P173" s="224"/>
      <c r="Q173" s="224"/>
      <c r="R173" s="225"/>
      <c r="S173" s="225"/>
      <c r="T173" s="225"/>
      <c r="U173" s="225"/>
      <c r="V173" s="225"/>
      <c r="W173" s="225"/>
      <c r="X173" s="225"/>
      <c r="Y173" s="225"/>
      <c r="Z173" s="215"/>
      <c r="AA173" s="215"/>
      <c r="AB173" s="215"/>
      <c r="AC173" s="215"/>
      <c r="AD173" s="215"/>
      <c r="AE173" s="215"/>
      <c r="AF173" s="215"/>
      <c r="AG173" s="215" t="s">
        <v>213</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34">
        <v>103</v>
      </c>
      <c r="B174" s="235" t="s">
        <v>466</v>
      </c>
      <c r="C174" s="252" t="s">
        <v>467</v>
      </c>
      <c r="D174" s="236" t="s">
        <v>228</v>
      </c>
      <c r="E174" s="237">
        <v>636.34500000000003</v>
      </c>
      <c r="F174" s="238"/>
      <c r="G174" s="239">
        <f>ROUND(E174*F174,2)</f>
        <v>0</v>
      </c>
      <c r="H174" s="238"/>
      <c r="I174" s="239">
        <f>ROUND(E174*H174,2)</f>
        <v>0</v>
      </c>
      <c r="J174" s="238"/>
      <c r="K174" s="239">
        <f>ROUND(E174*J174,2)</f>
        <v>0</v>
      </c>
      <c r="L174" s="239">
        <v>21</v>
      </c>
      <c r="M174" s="239">
        <f>G174*(1+L174/100)</f>
        <v>0</v>
      </c>
      <c r="N174" s="237">
        <v>4.1000000000000003E-3</v>
      </c>
      <c r="O174" s="237">
        <f>ROUND(E174*N174,2)</f>
        <v>2.61</v>
      </c>
      <c r="P174" s="237">
        <v>0</v>
      </c>
      <c r="Q174" s="237">
        <f>ROUND(E174*P174,2)</f>
        <v>0</v>
      </c>
      <c r="R174" s="239" t="s">
        <v>254</v>
      </c>
      <c r="S174" s="239" t="s">
        <v>208</v>
      </c>
      <c r="T174" s="240" t="s">
        <v>208</v>
      </c>
      <c r="U174" s="225">
        <v>0.245</v>
      </c>
      <c r="V174" s="225">
        <f>ROUND(E174*U174,2)</f>
        <v>155.9</v>
      </c>
      <c r="W174" s="225"/>
      <c r="X174" s="225" t="s">
        <v>209</v>
      </c>
      <c r="Y174" s="225" t="s">
        <v>210</v>
      </c>
      <c r="Z174" s="215"/>
      <c r="AA174" s="215"/>
      <c r="AB174" s="215"/>
      <c r="AC174" s="215"/>
      <c r="AD174" s="215"/>
      <c r="AE174" s="215"/>
      <c r="AF174" s="215"/>
      <c r="AG174" s="215" t="s">
        <v>211</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2">
      <c r="A175" s="222"/>
      <c r="B175" s="223"/>
      <c r="C175" s="253" t="s">
        <v>461</v>
      </c>
      <c r="D175" s="241"/>
      <c r="E175" s="241"/>
      <c r="F175" s="241"/>
      <c r="G175" s="241"/>
      <c r="H175" s="225"/>
      <c r="I175" s="225"/>
      <c r="J175" s="225"/>
      <c r="K175" s="225"/>
      <c r="L175" s="225"/>
      <c r="M175" s="225"/>
      <c r="N175" s="224"/>
      <c r="O175" s="224"/>
      <c r="P175" s="224"/>
      <c r="Q175" s="224"/>
      <c r="R175" s="225"/>
      <c r="S175" s="225"/>
      <c r="T175" s="225"/>
      <c r="U175" s="225"/>
      <c r="V175" s="225"/>
      <c r="W175" s="225"/>
      <c r="X175" s="225"/>
      <c r="Y175" s="225"/>
      <c r="Z175" s="215"/>
      <c r="AA175" s="215"/>
      <c r="AB175" s="215"/>
      <c r="AC175" s="215"/>
      <c r="AD175" s="215"/>
      <c r="AE175" s="215"/>
      <c r="AF175" s="215"/>
      <c r="AG175" s="215" t="s">
        <v>213</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3">
        <v>104</v>
      </c>
      <c r="B176" s="244" t="s">
        <v>468</v>
      </c>
      <c r="C176" s="254" t="s">
        <v>469</v>
      </c>
      <c r="D176" s="245" t="s">
        <v>228</v>
      </c>
      <c r="E176" s="246">
        <v>1250.8150000000001</v>
      </c>
      <c r="F176" s="247"/>
      <c r="G176" s="248">
        <f>ROUND(E176*F176,2)</f>
        <v>0</v>
      </c>
      <c r="H176" s="247"/>
      <c r="I176" s="248">
        <f>ROUND(E176*H176,2)</f>
        <v>0</v>
      </c>
      <c r="J176" s="247"/>
      <c r="K176" s="248">
        <f>ROUND(E176*J176,2)</f>
        <v>0</v>
      </c>
      <c r="L176" s="248">
        <v>21</v>
      </c>
      <c r="M176" s="248">
        <f>G176*(1+L176/100)</f>
        <v>0</v>
      </c>
      <c r="N176" s="246">
        <v>4.4139999999999999E-2</v>
      </c>
      <c r="O176" s="246">
        <f>ROUND(E176*N176,2)</f>
        <v>55.21</v>
      </c>
      <c r="P176" s="246">
        <v>0</v>
      </c>
      <c r="Q176" s="246">
        <f>ROUND(E176*P176,2)</f>
        <v>0</v>
      </c>
      <c r="R176" s="248" t="s">
        <v>254</v>
      </c>
      <c r="S176" s="248" t="s">
        <v>208</v>
      </c>
      <c r="T176" s="249" t="s">
        <v>208</v>
      </c>
      <c r="U176" s="225">
        <v>0.6</v>
      </c>
      <c r="V176" s="225">
        <f>ROUND(E176*U176,2)</f>
        <v>750.49</v>
      </c>
      <c r="W176" s="225"/>
      <c r="X176" s="225" t="s">
        <v>209</v>
      </c>
      <c r="Y176" s="225" t="s">
        <v>210</v>
      </c>
      <c r="Z176" s="215"/>
      <c r="AA176" s="215"/>
      <c r="AB176" s="215"/>
      <c r="AC176" s="215"/>
      <c r="AD176" s="215"/>
      <c r="AE176" s="215"/>
      <c r="AF176" s="215"/>
      <c r="AG176" s="215" t="s">
        <v>211</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1">
      <c r="A177" s="234">
        <v>105</v>
      </c>
      <c r="B177" s="235" t="s">
        <v>470</v>
      </c>
      <c r="C177" s="252" t="s">
        <v>471</v>
      </c>
      <c r="D177" s="236" t="s">
        <v>228</v>
      </c>
      <c r="E177" s="237">
        <v>332.03</v>
      </c>
      <c r="F177" s="238"/>
      <c r="G177" s="239">
        <f>ROUND(E177*F177,2)</f>
        <v>0</v>
      </c>
      <c r="H177" s="238"/>
      <c r="I177" s="239">
        <f>ROUND(E177*H177,2)</f>
        <v>0</v>
      </c>
      <c r="J177" s="238"/>
      <c r="K177" s="239">
        <f>ROUND(E177*J177,2)</f>
        <v>0</v>
      </c>
      <c r="L177" s="239">
        <v>21</v>
      </c>
      <c r="M177" s="239">
        <f>G177*(1+L177/100)</f>
        <v>0</v>
      </c>
      <c r="N177" s="237">
        <v>6.3499999999999997E-3</v>
      </c>
      <c r="O177" s="237">
        <f>ROUND(E177*N177,2)</f>
        <v>2.11</v>
      </c>
      <c r="P177" s="237">
        <v>0</v>
      </c>
      <c r="Q177" s="237">
        <f>ROUND(E177*P177,2)</f>
        <v>0</v>
      </c>
      <c r="R177" s="239" t="s">
        <v>254</v>
      </c>
      <c r="S177" s="239" t="s">
        <v>208</v>
      </c>
      <c r="T177" s="240" t="s">
        <v>208</v>
      </c>
      <c r="U177" s="225">
        <v>0.31900000000000001</v>
      </c>
      <c r="V177" s="225">
        <f>ROUND(E177*U177,2)</f>
        <v>105.92</v>
      </c>
      <c r="W177" s="225"/>
      <c r="X177" s="225" t="s">
        <v>209</v>
      </c>
      <c r="Y177" s="225" t="s">
        <v>210</v>
      </c>
      <c r="Z177" s="215"/>
      <c r="AA177" s="215"/>
      <c r="AB177" s="215"/>
      <c r="AC177" s="215"/>
      <c r="AD177" s="215"/>
      <c r="AE177" s="215"/>
      <c r="AF177" s="215"/>
      <c r="AG177" s="215" t="s">
        <v>211</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ht="22.5" outlineLevel="2">
      <c r="A178" s="222"/>
      <c r="B178" s="223"/>
      <c r="C178" s="253" t="s">
        <v>472</v>
      </c>
      <c r="D178" s="241"/>
      <c r="E178" s="241"/>
      <c r="F178" s="241"/>
      <c r="G178" s="241"/>
      <c r="H178" s="225"/>
      <c r="I178" s="225"/>
      <c r="J178" s="225"/>
      <c r="K178" s="225"/>
      <c r="L178" s="225"/>
      <c r="M178" s="225"/>
      <c r="N178" s="224"/>
      <c r="O178" s="224"/>
      <c r="P178" s="224"/>
      <c r="Q178" s="224"/>
      <c r="R178" s="225"/>
      <c r="S178" s="225"/>
      <c r="T178" s="225"/>
      <c r="U178" s="225"/>
      <c r="V178" s="225"/>
      <c r="W178" s="225"/>
      <c r="X178" s="225"/>
      <c r="Y178" s="225"/>
      <c r="Z178" s="215"/>
      <c r="AA178" s="215"/>
      <c r="AB178" s="215"/>
      <c r="AC178" s="215"/>
      <c r="AD178" s="215"/>
      <c r="AE178" s="215"/>
      <c r="AF178" s="215"/>
      <c r="AG178" s="215" t="s">
        <v>213</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42" t="str">
        <f>C178</f>
        <v>na rovném povrchu vnitřních stěn, pilířů, svislých panelových konstrukcí, s nejnutnějším obroušením podkladu (pemzou apod.) a oprášením,</v>
      </c>
      <c r="BB178" s="215"/>
      <c r="BC178" s="215"/>
      <c r="BD178" s="215"/>
      <c r="BE178" s="215"/>
      <c r="BF178" s="215"/>
      <c r="BG178" s="215"/>
      <c r="BH178" s="215"/>
    </row>
    <row r="179" spans="1:60" outlineLevel="1">
      <c r="A179" s="243">
        <v>106</v>
      </c>
      <c r="B179" s="244" t="s">
        <v>473</v>
      </c>
      <c r="C179" s="254" t="s">
        <v>474</v>
      </c>
      <c r="D179" s="245" t="s">
        <v>346</v>
      </c>
      <c r="E179" s="246">
        <v>186.36</v>
      </c>
      <c r="F179" s="247"/>
      <c r="G179" s="248">
        <f>ROUND(E179*F179,2)</f>
        <v>0</v>
      </c>
      <c r="H179" s="247"/>
      <c r="I179" s="248">
        <f>ROUND(E179*H179,2)</f>
        <v>0</v>
      </c>
      <c r="J179" s="247"/>
      <c r="K179" s="248">
        <f>ROUND(E179*J179,2)</f>
        <v>0</v>
      </c>
      <c r="L179" s="248">
        <v>21</v>
      </c>
      <c r="M179" s="248">
        <f>G179*(1+L179/100)</f>
        <v>0</v>
      </c>
      <c r="N179" s="246">
        <v>1.4999999999999999E-4</v>
      </c>
      <c r="O179" s="246">
        <f>ROUND(E179*N179,2)</f>
        <v>0.03</v>
      </c>
      <c r="P179" s="246">
        <v>0</v>
      </c>
      <c r="Q179" s="246">
        <f>ROUND(E179*P179,2)</f>
        <v>0</v>
      </c>
      <c r="R179" s="248" t="s">
        <v>254</v>
      </c>
      <c r="S179" s="248" t="s">
        <v>208</v>
      </c>
      <c r="T179" s="249" t="s">
        <v>208</v>
      </c>
      <c r="U179" s="225">
        <v>0.06</v>
      </c>
      <c r="V179" s="225">
        <f>ROUND(E179*U179,2)</f>
        <v>11.18</v>
      </c>
      <c r="W179" s="225"/>
      <c r="X179" s="225" t="s">
        <v>209</v>
      </c>
      <c r="Y179" s="225" t="s">
        <v>210</v>
      </c>
      <c r="Z179" s="215"/>
      <c r="AA179" s="215"/>
      <c r="AB179" s="215"/>
      <c r="AC179" s="215"/>
      <c r="AD179" s="215"/>
      <c r="AE179" s="215"/>
      <c r="AF179" s="215"/>
      <c r="AG179" s="215" t="s">
        <v>211</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3">
        <v>107</v>
      </c>
      <c r="B180" s="244" t="s">
        <v>475</v>
      </c>
      <c r="C180" s="254" t="s">
        <v>476</v>
      </c>
      <c r="D180" s="245" t="s">
        <v>346</v>
      </c>
      <c r="E180" s="246">
        <v>37.68</v>
      </c>
      <c r="F180" s="247"/>
      <c r="G180" s="248">
        <f>ROUND(E180*F180,2)</f>
        <v>0</v>
      </c>
      <c r="H180" s="247"/>
      <c r="I180" s="248">
        <f>ROUND(E180*H180,2)</f>
        <v>0</v>
      </c>
      <c r="J180" s="247"/>
      <c r="K180" s="248">
        <f>ROUND(E180*J180,2)</f>
        <v>0</v>
      </c>
      <c r="L180" s="248">
        <v>21</v>
      </c>
      <c r="M180" s="248">
        <f>G180*(1+L180/100)</f>
        <v>0</v>
      </c>
      <c r="N180" s="246">
        <v>0</v>
      </c>
      <c r="O180" s="246">
        <f>ROUND(E180*N180,2)</f>
        <v>0</v>
      </c>
      <c r="P180" s="246">
        <v>0</v>
      </c>
      <c r="Q180" s="246">
        <f>ROUND(E180*P180,2)</f>
        <v>0</v>
      </c>
      <c r="R180" s="248"/>
      <c r="S180" s="248" t="s">
        <v>366</v>
      </c>
      <c r="T180" s="249" t="s">
        <v>367</v>
      </c>
      <c r="U180" s="225">
        <v>0</v>
      </c>
      <c r="V180" s="225">
        <f>ROUND(E180*U180,2)</f>
        <v>0</v>
      </c>
      <c r="W180" s="225"/>
      <c r="X180" s="225" t="s">
        <v>209</v>
      </c>
      <c r="Y180" s="225" t="s">
        <v>210</v>
      </c>
      <c r="Z180" s="215"/>
      <c r="AA180" s="215"/>
      <c r="AB180" s="215"/>
      <c r="AC180" s="215"/>
      <c r="AD180" s="215"/>
      <c r="AE180" s="215"/>
      <c r="AF180" s="215"/>
      <c r="AG180" s="215" t="s">
        <v>211</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ht="22.5" outlineLevel="1">
      <c r="A181" s="243">
        <v>108</v>
      </c>
      <c r="B181" s="244" t="s">
        <v>477</v>
      </c>
      <c r="C181" s="254" t="s">
        <v>478</v>
      </c>
      <c r="D181" s="245" t="s">
        <v>346</v>
      </c>
      <c r="E181" s="246">
        <v>30.5</v>
      </c>
      <c r="F181" s="247"/>
      <c r="G181" s="248">
        <f>ROUND(E181*F181,2)</f>
        <v>0</v>
      </c>
      <c r="H181" s="247"/>
      <c r="I181" s="248">
        <f>ROUND(E181*H181,2)</f>
        <v>0</v>
      </c>
      <c r="J181" s="247"/>
      <c r="K181" s="248">
        <f>ROUND(E181*J181,2)</f>
        <v>0</v>
      </c>
      <c r="L181" s="248">
        <v>21</v>
      </c>
      <c r="M181" s="248">
        <f>G181*(1+L181/100)</f>
        <v>0</v>
      </c>
      <c r="N181" s="246">
        <v>1.1560000000000001E-2</v>
      </c>
      <c r="O181" s="246">
        <f>ROUND(E181*N181,2)</f>
        <v>0.35</v>
      </c>
      <c r="P181" s="246">
        <v>0</v>
      </c>
      <c r="Q181" s="246">
        <f>ROUND(E181*P181,2)</f>
        <v>0</v>
      </c>
      <c r="R181" s="248"/>
      <c r="S181" s="248" t="s">
        <v>366</v>
      </c>
      <c r="T181" s="249" t="s">
        <v>367</v>
      </c>
      <c r="U181" s="225">
        <v>1.6579999999999999</v>
      </c>
      <c r="V181" s="225">
        <f>ROUND(E181*U181,2)</f>
        <v>50.57</v>
      </c>
      <c r="W181" s="225"/>
      <c r="X181" s="225" t="s">
        <v>209</v>
      </c>
      <c r="Y181" s="225" t="s">
        <v>210</v>
      </c>
      <c r="Z181" s="215"/>
      <c r="AA181" s="215"/>
      <c r="AB181" s="215"/>
      <c r="AC181" s="215"/>
      <c r="AD181" s="215"/>
      <c r="AE181" s="215"/>
      <c r="AF181" s="215"/>
      <c r="AG181" s="215" t="s">
        <v>211</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c r="A182" s="227" t="s">
        <v>202</v>
      </c>
      <c r="B182" s="228" t="s">
        <v>113</v>
      </c>
      <c r="C182" s="251" t="s">
        <v>114</v>
      </c>
      <c r="D182" s="229"/>
      <c r="E182" s="230"/>
      <c r="F182" s="231"/>
      <c r="G182" s="231">
        <f>SUMIF(AG183:AG198,"&lt;&gt;NOR",G183:G198)</f>
        <v>0</v>
      </c>
      <c r="H182" s="231"/>
      <c r="I182" s="231">
        <f>SUM(I183:I198)</f>
        <v>0</v>
      </c>
      <c r="J182" s="231"/>
      <c r="K182" s="231">
        <f>SUM(K183:K198)</f>
        <v>0</v>
      </c>
      <c r="L182" s="231"/>
      <c r="M182" s="231">
        <f>SUM(M183:M198)</f>
        <v>0</v>
      </c>
      <c r="N182" s="230"/>
      <c r="O182" s="230">
        <f>SUM(O183:O198)</f>
        <v>7.2099999999999991</v>
      </c>
      <c r="P182" s="230"/>
      <c r="Q182" s="230">
        <f>SUM(Q183:Q198)</f>
        <v>0</v>
      </c>
      <c r="R182" s="231"/>
      <c r="S182" s="231"/>
      <c r="T182" s="232"/>
      <c r="U182" s="226"/>
      <c r="V182" s="226">
        <f>SUM(V183:V198)</f>
        <v>584.59999999999991</v>
      </c>
      <c r="W182" s="226"/>
      <c r="X182" s="226"/>
      <c r="Y182" s="226"/>
      <c r="AG182" t="s">
        <v>203</v>
      </c>
    </row>
    <row r="183" spans="1:60" ht="22.5" outlineLevel="1">
      <c r="A183" s="234">
        <v>109</v>
      </c>
      <c r="B183" s="235" t="s">
        <v>459</v>
      </c>
      <c r="C183" s="252" t="s">
        <v>460</v>
      </c>
      <c r="D183" s="236" t="s">
        <v>228</v>
      </c>
      <c r="E183" s="237">
        <v>40.112749999999998</v>
      </c>
      <c r="F183" s="238"/>
      <c r="G183" s="239">
        <f>ROUND(E183*F183,2)</f>
        <v>0</v>
      </c>
      <c r="H183" s="238"/>
      <c r="I183" s="239">
        <f>ROUND(E183*H183,2)</f>
        <v>0</v>
      </c>
      <c r="J183" s="238"/>
      <c r="K183" s="239">
        <f>ROUND(E183*J183,2)</f>
        <v>0</v>
      </c>
      <c r="L183" s="239">
        <v>21</v>
      </c>
      <c r="M183" s="239">
        <f>G183*(1+L183/100)</f>
        <v>0</v>
      </c>
      <c r="N183" s="237">
        <v>1.8249999999999999E-2</v>
      </c>
      <c r="O183" s="237">
        <f>ROUND(E183*N183,2)</f>
        <v>0.73</v>
      </c>
      <c r="P183" s="237">
        <v>0</v>
      </c>
      <c r="Q183" s="237">
        <f>ROUND(E183*P183,2)</f>
        <v>0</v>
      </c>
      <c r="R183" s="239" t="s">
        <v>254</v>
      </c>
      <c r="S183" s="239" t="s">
        <v>208</v>
      </c>
      <c r="T183" s="240" t="s">
        <v>208</v>
      </c>
      <c r="U183" s="225">
        <v>0.48932999999999999</v>
      </c>
      <c r="V183" s="225">
        <f>ROUND(E183*U183,2)</f>
        <v>19.63</v>
      </c>
      <c r="W183" s="225"/>
      <c r="X183" s="225" t="s">
        <v>209</v>
      </c>
      <c r="Y183" s="225" t="s">
        <v>210</v>
      </c>
      <c r="Z183" s="215"/>
      <c r="AA183" s="215"/>
      <c r="AB183" s="215"/>
      <c r="AC183" s="215"/>
      <c r="AD183" s="215"/>
      <c r="AE183" s="215"/>
      <c r="AF183" s="215"/>
      <c r="AG183" s="215" t="s">
        <v>211</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2">
      <c r="A184" s="222"/>
      <c r="B184" s="223"/>
      <c r="C184" s="253" t="s">
        <v>461</v>
      </c>
      <c r="D184" s="241"/>
      <c r="E184" s="241"/>
      <c r="F184" s="241"/>
      <c r="G184" s="241"/>
      <c r="H184" s="225"/>
      <c r="I184" s="225"/>
      <c r="J184" s="225"/>
      <c r="K184" s="225"/>
      <c r="L184" s="225"/>
      <c r="M184" s="225"/>
      <c r="N184" s="224"/>
      <c r="O184" s="224"/>
      <c r="P184" s="224"/>
      <c r="Q184" s="224"/>
      <c r="R184" s="225"/>
      <c r="S184" s="225"/>
      <c r="T184" s="225"/>
      <c r="U184" s="225"/>
      <c r="V184" s="225"/>
      <c r="W184" s="225"/>
      <c r="X184" s="225"/>
      <c r="Y184" s="225"/>
      <c r="Z184" s="215"/>
      <c r="AA184" s="215"/>
      <c r="AB184" s="215"/>
      <c r="AC184" s="215"/>
      <c r="AD184" s="215"/>
      <c r="AE184" s="215"/>
      <c r="AF184" s="215"/>
      <c r="AG184" s="215" t="s">
        <v>213</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ht="22.5" outlineLevel="1">
      <c r="A185" s="234">
        <v>110</v>
      </c>
      <c r="B185" s="235" t="s">
        <v>479</v>
      </c>
      <c r="C185" s="252" t="s">
        <v>480</v>
      </c>
      <c r="D185" s="236" t="s">
        <v>228</v>
      </c>
      <c r="E185" s="237">
        <v>40.112749999999998</v>
      </c>
      <c r="F185" s="238"/>
      <c r="G185" s="239">
        <f>ROUND(E185*F185,2)</f>
        <v>0</v>
      </c>
      <c r="H185" s="238"/>
      <c r="I185" s="239">
        <f>ROUND(E185*H185,2)</f>
        <v>0</v>
      </c>
      <c r="J185" s="238"/>
      <c r="K185" s="239">
        <f>ROUND(E185*J185,2)</f>
        <v>0</v>
      </c>
      <c r="L185" s="239">
        <v>21</v>
      </c>
      <c r="M185" s="239">
        <f>G185*(1+L185/100)</f>
        <v>0</v>
      </c>
      <c r="N185" s="237">
        <v>3.49E-3</v>
      </c>
      <c r="O185" s="237">
        <f>ROUND(E185*N185,2)</f>
        <v>0.14000000000000001</v>
      </c>
      <c r="P185" s="237">
        <v>0</v>
      </c>
      <c r="Q185" s="237">
        <f>ROUND(E185*P185,2)</f>
        <v>0</v>
      </c>
      <c r="R185" s="239" t="s">
        <v>254</v>
      </c>
      <c r="S185" s="239" t="s">
        <v>208</v>
      </c>
      <c r="T185" s="240" t="s">
        <v>208</v>
      </c>
      <c r="U185" s="225">
        <v>0.30499999999999999</v>
      </c>
      <c r="V185" s="225">
        <f>ROUND(E185*U185,2)</f>
        <v>12.23</v>
      </c>
      <c r="W185" s="225"/>
      <c r="X185" s="225" t="s">
        <v>209</v>
      </c>
      <c r="Y185" s="225" t="s">
        <v>210</v>
      </c>
      <c r="Z185" s="215"/>
      <c r="AA185" s="215"/>
      <c r="AB185" s="215"/>
      <c r="AC185" s="215"/>
      <c r="AD185" s="215"/>
      <c r="AE185" s="215"/>
      <c r="AF185" s="215"/>
      <c r="AG185" s="215" t="s">
        <v>211</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2">
      <c r="A186" s="222"/>
      <c r="B186" s="223"/>
      <c r="C186" s="253" t="s">
        <v>461</v>
      </c>
      <c r="D186" s="241"/>
      <c r="E186" s="241"/>
      <c r="F186" s="241"/>
      <c r="G186" s="241"/>
      <c r="H186" s="225"/>
      <c r="I186" s="225"/>
      <c r="J186" s="225"/>
      <c r="K186" s="225"/>
      <c r="L186" s="225"/>
      <c r="M186" s="225"/>
      <c r="N186" s="224"/>
      <c r="O186" s="224"/>
      <c r="P186" s="224"/>
      <c r="Q186" s="224"/>
      <c r="R186" s="225"/>
      <c r="S186" s="225"/>
      <c r="T186" s="225"/>
      <c r="U186" s="225"/>
      <c r="V186" s="225"/>
      <c r="W186" s="225"/>
      <c r="X186" s="225"/>
      <c r="Y186" s="225"/>
      <c r="Z186" s="215"/>
      <c r="AA186" s="215"/>
      <c r="AB186" s="215"/>
      <c r="AC186" s="215"/>
      <c r="AD186" s="215"/>
      <c r="AE186" s="215"/>
      <c r="AF186" s="215"/>
      <c r="AG186" s="215" t="s">
        <v>213</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ht="22.5" outlineLevel="1">
      <c r="A187" s="234">
        <v>111</v>
      </c>
      <c r="B187" s="235" t="s">
        <v>464</v>
      </c>
      <c r="C187" s="252" t="s">
        <v>465</v>
      </c>
      <c r="D187" s="236" t="s">
        <v>228</v>
      </c>
      <c r="E187" s="237">
        <v>40.112749999999998</v>
      </c>
      <c r="F187" s="238"/>
      <c r="G187" s="239">
        <f>ROUND(E187*F187,2)</f>
        <v>0</v>
      </c>
      <c r="H187" s="238"/>
      <c r="I187" s="239">
        <f>ROUND(E187*H187,2)</f>
        <v>0</v>
      </c>
      <c r="J187" s="238"/>
      <c r="K187" s="239">
        <f>ROUND(E187*J187,2)</f>
        <v>0</v>
      </c>
      <c r="L187" s="239">
        <v>21</v>
      </c>
      <c r="M187" s="239">
        <f>G187*(1+L187/100)</f>
        <v>0</v>
      </c>
      <c r="N187" s="237">
        <v>2.9999999999999997E-4</v>
      </c>
      <c r="O187" s="237">
        <f>ROUND(E187*N187,2)</f>
        <v>0.01</v>
      </c>
      <c r="P187" s="237">
        <v>0</v>
      </c>
      <c r="Q187" s="237">
        <f>ROUND(E187*P187,2)</f>
        <v>0</v>
      </c>
      <c r="R187" s="239" t="s">
        <v>254</v>
      </c>
      <c r="S187" s="239" t="s">
        <v>208</v>
      </c>
      <c r="T187" s="240" t="s">
        <v>208</v>
      </c>
      <c r="U187" s="225">
        <v>8.8999999999999996E-2</v>
      </c>
      <c r="V187" s="225">
        <f>ROUND(E187*U187,2)</f>
        <v>3.57</v>
      </c>
      <c r="W187" s="225"/>
      <c r="X187" s="225" t="s">
        <v>209</v>
      </c>
      <c r="Y187" s="225" t="s">
        <v>210</v>
      </c>
      <c r="Z187" s="215"/>
      <c r="AA187" s="215"/>
      <c r="AB187" s="215"/>
      <c r="AC187" s="215"/>
      <c r="AD187" s="215"/>
      <c r="AE187" s="215"/>
      <c r="AF187" s="215"/>
      <c r="AG187" s="215" t="s">
        <v>211</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2">
      <c r="A188" s="222"/>
      <c r="B188" s="223"/>
      <c r="C188" s="253" t="s">
        <v>461</v>
      </c>
      <c r="D188" s="241"/>
      <c r="E188" s="241"/>
      <c r="F188" s="241"/>
      <c r="G188" s="241"/>
      <c r="H188" s="225"/>
      <c r="I188" s="225"/>
      <c r="J188" s="225"/>
      <c r="K188" s="225"/>
      <c r="L188" s="225"/>
      <c r="M188" s="225"/>
      <c r="N188" s="224"/>
      <c r="O188" s="224"/>
      <c r="P188" s="224"/>
      <c r="Q188" s="224"/>
      <c r="R188" s="225"/>
      <c r="S188" s="225"/>
      <c r="T188" s="225"/>
      <c r="U188" s="225"/>
      <c r="V188" s="225"/>
      <c r="W188" s="225"/>
      <c r="X188" s="225"/>
      <c r="Y188" s="225"/>
      <c r="Z188" s="215"/>
      <c r="AA188" s="215"/>
      <c r="AB188" s="215"/>
      <c r="AC188" s="215"/>
      <c r="AD188" s="215"/>
      <c r="AE188" s="215"/>
      <c r="AF188" s="215"/>
      <c r="AG188" s="215" t="s">
        <v>213</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34">
        <v>112</v>
      </c>
      <c r="B189" s="235" t="s">
        <v>481</v>
      </c>
      <c r="C189" s="252" t="s">
        <v>482</v>
      </c>
      <c r="D189" s="236" t="s">
        <v>228</v>
      </c>
      <c r="E189" s="237">
        <v>473.57740000000001</v>
      </c>
      <c r="F189" s="238"/>
      <c r="G189" s="239">
        <f>ROUND(E189*F189,2)</f>
        <v>0</v>
      </c>
      <c r="H189" s="238"/>
      <c r="I189" s="239">
        <f>ROUND(E189*H189,2)</f>
        <v>0</v>
      </c>
      <c r="J189" s="238"/>
      <c r="K189" s="239">
        <f>ROUND(E189*J189,2)</f>
        <v>0</v>
      </c>
      <c r="L189" s="239">
        <v>21</v>
      </c>
      <c r="M189" s="239">
        <f>G189*(1+L189/100)</f>
        <v>0</v>
      </c>
      <c r="N189" s="237">
        <v>3.0500000000000002E-3</v>
      </c>
      <c r="O189" s="237">
        <f>ROUND(E189*N189,2)</f>
        <v>1.44</v>
      </c>
      <c r="P189" s="237">
        <v>0</v>
      </c>
      <c r="Q189" s="237">
        <f>ROUND(E189*P189,2)</f>
        <v>0</v>
      </c>
      <c r="R189" s="239" t="s">
        <v>254</v>
      </c>
      <c r="S189" s="239" t="s">
        <v>208</v>
      </c>
      <c r="T189" s="240" t="s">
        <v>208</v>
      </c>
      <c r="U189" s="225">
        <v>0.22400999999999999</v>
      </c>
      <c r="V189" s="225">
        <f>ROUND(E189*U189,2)</f>
        <v>106.09</v>
      </c>
      <c r="W189" s="225"/>
      <c r="X189" s="225" t="s">
        <v>209</v>
      </c>
      <c r="Y189" s="225" t="s">
        <v>210</v>
      </c>
      <c r="Z189" s="215"/>
      <c r="AA189" s="215"/>
      <c r="AB189" s="215"/>
      <c r="AC189" s="215"/>
      <c r="AD189" s="215"/>
      <c r="AE189" s="215"/>
      <c r="AF189" s="215"/>
      <c r="AG189" s="215" t="s">
        <v>211</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2">
      <c r="A190" s="222"/>
      <c r="B190" s="223"/>
      <c r="C190" s="253" t="s">
        <v>461</v>
      </c>
      <c r="D190" s="241"/>
      <c r="E190" s="241"/>
      <c r="F190" s="241"/>
      <c r="G190" s="241"/>
      <c r="H190" s="225"/>
      <c r="I190" s="225"/>
      <c r="J190" s="225"/>
      <c r="K190" s="225"/>
      <c r="L190" s="225"/>
      <c r="M190" s="225"/>
      <c r="N190" s="224"/>
      <c r="O190" s="224"/>
      <c r="P190" s="224"/>
      <c r="Q190" s="224"/>
      <c r="R190" s="225"/>
      <c r="S190" s="225"/>
      <c r="T190" s="225"/>
      <c r="U190" s="225"/>
      <c r="V190" s="225"/>
      <c r="W190" s="225"/>
      <c r="X190" s="225"/>
      <c r="Y190" s="225"/>
      <c r="Z190" s="215"/>
      <c r="AA190" s="215"/>
      <c r="AB190" s="215"/>
      <c r="AC190" s="215"/>
      <c r="AD190" s="215"/>
      <c r="AE190" s="215"/>
      <c r="AF190" s="215"/>
      <c r="AG190" s="215" t="s">
        <v>213</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ht="22.5" outlineLevel="1">
      <c r="A191" s="234">
        <v>113</v>
      </c>
      <c r="B191" s="235" t="s">
        <v>483</v>
      </c>
      <c r="C191" s="252" t="s">
        <v>484</v>
      </c>
      <c r="D191" s="236" t="s">
        <v>228</v>
      </c>
      <c r="E191" s="237">
        <v>29.65</v>
      </c>
      <c r="F191" s="238"/>
      <c r="G191" s="239">
        <f>ROUND(E191*F191,2)</f>
        <v>0</v>
      </c>
      <c r="H191" s="238"/>
      <c r="I191" s="239">
        <f>ROUND(E191*H191,2)</f>
        <v>0</v>
      </c>
      <c r="J191" s="238"/>
      <c r="K191" s="239">
        <f>ROUND(E191*J191,2)</f>
        <v>0</v>
      </c>
      <c r="L191" s="239">
        <v>21</v>
      </c>
      <c r="M191" s="239">
        <f>G191*(1+L191/100)</f>
        <v>0</v>
      </c>
      <c r="N191" s="237">
        <v>1.2529999999999999E-2</v>
      </c>
      <c r="O191" s="237">
        <f>ROUND(E191*N191,2)</f>
        <v>0.37</v>
      </c>
      <c r="P191" s="237">
        <v>0</v>
      </c>
      <c r="Q191" s="237">
        <f>ROUND(E191*P191,2)</f>
        <v>0</v>
      </c>
      <c r="R191" s="239" t="s">
        <v>254</v>
      </c>
      <c r="S191" s="239" t="s">
        <v>208</v>
      </c>
      <c r="T191" s="240" t="s">
        <v>208</v>
      </c>
      <c r="U191" s="225">
        <v>0.85699999999999998</v>
      </c>
      <c r="V191" s="225">
        <f>ROUND(E191*U191,2)</f>
        <v>25.41</v>
      </c>
      <c r="W191" s="225"/>
      <c r="X191" s="225" t="s">
        <v>209</v>
      </c>
      <c r="Y191" s="225" t="s">
        <v>210</v>
      </c>
      <c r="Z191" s="215"/>
      <c r="AA191" s="215"/>
      <c r="AB191" s="215"/>
      <c r="AC191" s="215"/>
      <c r="AD191" s="215"/>
      <c r="AE191" s="215"/>
      <c r="AF191" s="215"/>
      <c r="AG191" s="215" t="s">
        <v>211</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ht="22.5" outlineLevel="2">
      <c r="A192" s="222"/>
      <c r="B192" s="223"/>
      <c r="C192" s="253" t="s">
        <v>485</v>
      </c>
      <c r="D192" s="241"/>
      <c r="E192" s="241"/>
      <c r="F192" s="241"/>
      <c r="G192" s="241"/>
      <c r="H192" s="225"/>
      <c r="I192" s="225"/>
      <c r="J192" s="225"/>
      <c r="K192" s="225"/>
      <c r="L192" s="225"/>
      <c r="M192" s="225"/>
      <c r="N192" s="224"/>
      <c r="O192" s="224"/>
      <c r="P192" s="224"/>
      <c r="Q192" s="224"/>
      <c r="R192" s="225"/>
      <c r="S192" s="225"/>
      <c r="T192" s="225"/>
      <c r="U192" s="225"/>
      <c r="V192" s="225"/>
      <c r="W192" s="225"/>
      <c r="X192" s="225"/>
      <c r="Y192" s="225"/>
      <c r="Z192" s="215"/>
      <c r="AA192" s="215"/>
      <c r="AB192" s="215"/>
      <c r="AC192" s="215"/>
      <c r="AD192" s="215"/>
      <c r="AE192" s="215"/>
      <c r="AF192" s="215"/>
      <c r="AG192" s="215" t="s">
        <v>213</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42" t="str">
        <f>C192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92" s="215"/>
      <c r="BC192" s="215"/>
      <c r="BD192" s="215"/>
      <c r="BE192" s="215"/>
      <c r="BF192" s="215"/>
      <c r="BG192" s="215"/>
      <c r="BH192" s="215"/>
    </row>
    <row r="193" spans="1:60" ht="22.5" outlineLevel="1">
      <c r="A193" s="234">
        <v>114</v>
      </c>
      <c r="B193" s="235" t="s">
        <v>486</v>
      </c>
      <c r="C193" s="252" t="s">
        <v>487</v>
      </c>
      <c r="D193" s="236" t="s">
        <v>228</v>
      </c>
      <c r="E193" s="237">
        <v>419.90199999999999</v>
      </c>
      <c r="F193" s="238"/>
      <c r="G193" s="239">
        <f>ROUND(E193*F193,2)</f>
        <v>0</v>
      </c>
      <c r="H193" s="238"/>
      <c r="I193" s="239">
        <f>ROUND(E193*H193,2)</f>
        <v>0</v>
      </c>
      <c r="J193" s="238"/>
      <c r="K193" s="239">
        <f>ROUND(E193*J193,2)</f>
        <v>0</v>
      </c>
      <c r="L193" s="239">
        <v>21</v>
      </c>
      <c r="M193" s="239">
        <f>G193*(1+L193/100)</f>
        <v>0</v>
      </c>
      <c r="N193" s="237">
        <v>1.018E-2</v>
      </c>
      <c r="O193" s="237">
        <f>ROUND(E193*N193,2)</f>
        <v>4.2699999999999996</v>
      </c>
      <c r="P193" s="237">
        <v>0</v>
      </c>
      <c r="Q193" s="237">
        <f>ROUND(E193*P193,2)</f>
        <v>0</v>
      </c>
      <c r="R193" s="239" t="s">
        <v>254</v>
      </c>
      <c r="S193" s="239" t="s">
        <v>208</v>
      </c>
      <c r="T193" s="240" t="s">
        <v>208</v>
      </c>
      <c r="U193" s="225">
        <v>0.85699999999999998</v>
      </c>
      <c r="V193" s="225">
        <f>ROUND(E193*U193,2)</f>
        <v>359.86</v>
      </c>
      <c r="W193" s="225"/>
      <c r="X193" s="225" t="s">
        <v>209</v>
      </c>
      <c r="Y193" s="225" t="s">
        <v>210</v>
      </c>
      <c r="Z193" s="215"/>
      <c r="AA193" s="215"/>
      <c r="AB193" s="215"/>
      <c r="AC193" s="215"/>
      <c r="AD193" s="215"/>
      <c r="AE193" s="215"/>
      <c r="AF193" s="215"/>
      <c r="AG193" s="215" t="s">
        <v>211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ht="33.75" outlineLevel="2">
      <c r="A194" s="222"/>
      <c r="B194" s="223"/>
      <c r="C194" s="253" t="s">
        <v>488</v>
      </c>
      <c r="D194" s="241"/>
      <c r="E194" s="241"/>
      <c r="F194" s="241"/>
      <c r="G194" s="241"/>
      <c r="H194" s="225"/>
      <c r="I194" s="225"/>
      <c r="J194" s="225"/>
      <c r="K194" s="225"/>
      <c r="L194" s="225"/>
      <c r="M194" s="225"/>
      <c r="N194" s="224"/>
      <c r="O194" s="224"/>
      <c r="P194" s="224"/>
      <c r="Q194" s="224"/>
      <c r="R194" s="225"/>
      <c r="S194" s="225"/>
      <c r="T194" s="225"/>
      <c r="U194" s="225"/>
      <c r="V194" s="225"/>
      <c r="W194" s="225"/>
      <c r="X194" s="225"/>
      <c r="Y194" s="225"/>
      <c r="Z194" s="215"/>
      <c r="AA194" s="215"/>
      <c r="AB194" s="215"/>
      <c r="AC194" s="215"/>
      <c r="AD194" s="215"/>
      <c r="AE194" s="215"/>
      <c r="AF194" s="215"/>
      <c r="AG194" s="215" t="s">
        <v>213</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42" t="str">
        <f>C194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94" s="215"/>
      <c r="BC194" s="215"/>
      <c r="BD194" s="215"/>
      <c r="BE194" s="215"/>
      <c r="BF194" s="215"/>
      <c r="BG194" s="215"/>
      <c r="BH194" s="215"/>
    </row>
    <row r="195" spans="1:60" ht="22.5" outlineLevel="1">
      <c r="A195" s="234">
        <v>115</v>
      </c>
      <c r="B195" s="235" t="s">
        <v>489</v>
      </c>
      <c r="C195" s="252" t="s">
        <v>490</v>
      </c>
      <c r="D195" s="236" t="s">
        <v>228</v>
      </c>
      <c r="E195" s="237">
        <v>24.025400000000001</v>
      </c>
      <c r="F195" s="238"/>
      <c r="G195" s="239">
        <f>ROUND(E195*F195,2)</f>
        <v>0</v>
      </c>
      <c r="H195" s="238"/>
      <c r="I195" s="239">
        <f>ROUND(E195*H195,2)</f>
        <v>0</v>
      </c>
      <c r="J195" s="238"/>
      <c r="K195" s="239">
        <f>ROUND(E195*J195,2)</f>
        <v>0</v>
      </c>
      <c r="L195" s="239">
        <v>21</v>
      </c>
      <c r="M195" s="239">
        <f>G195*(1+L195/100)</f>
        <v>0</v>
      </c>
      <c r="N195" s="237">
        <v>1.055E-2</v>
      </c>
      <c r="O195" s="237">
        <f>ROUND(E195*N195,2)</f>
        <v>0.25</v>
      </c>
      <c r="P195" s="237">
        <v>0</v>
      </c>
      <c r="Q195" s="237">
        <f>ROUND(E195*P195,2)</f>
        <v>0</v>
      </c>
      <c r="R195" s="239" t="s">
        <v>254</v>
      </c>
      <c r="S195" s="239" t="s">
        <v>208</v>
      </c>
      <c r="T195" s="240" t="s">
        <v>208</v>
      </c>
      <c r="U195" s="225">
        <v>2.3519999999999999</v>
      </c>
      <c r="V195" s="225">
        <f>ROUND(E195*U195,2)</f>
        <v>56.51</v>
      </c>
      <c r="W195" s="225"/>
      <c r="X195" s="225" t="s">
        <v>209</v>
      </c>
      <c r="Y195" s="225" t="s">
        <v>210</v>
      </c>
      <c r="Z195" s="215"/>
      <c r="AA195" s="215"/>
      <c r="AB195" s="215"/>
      <c r="AC195" s="215"/>
      <c r="AD195" s="215"/>
      <c r="AE195" s="215"/>
      <c r="AF195" s="215"/>
      <c r="AG195" s="215" t="s">
        <v>211</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33.75" outlineLevel="2">
      <c r="A196" s="222"/>
      <c r="B196" s="223"/>
      <c r="C196" s="253" t="s">
        <v>491</v>
      </c>
      <c r="D196" s="241"/>
      <c r="E196" s="241"/>
      <c r="F196" s="241"/>
      <c r="G196" s="241"/>
      <c r="H196" s="225"/>
      <c r="I196" s="225"/>
      <c r="J196" s="225"/>
      <c r="K196" s="225"/>
      <c r="L196" s="225"/>
      <c r="M196" s="225"/>
      <c r="N196" s="224"/>
      <c r="O196" s="224"/>
      <c r="P196" s="224"/>
      <c r="Q196" s="224"/>
      <c r="R196" s="225"/>
      <c r="S196" s="225"/>
      <c r="T196" s="225"/>
      <c r="U196" s="225"/>
      <c r="V196" s="225"/>
      <c r="W196" s="225"/>
      <c r="X196" s="225"/>
      <c r="Y196" s="225"/>
      <c r="Z196" s="215"/>
      <c r="AA196" s="215"/>
      <c r="AB196" s="215"/>
      <c r="AC196" s="215"/>
      <c r="AD196" s="215"/>
      <c r="AE196" s="215"/>
      <c r="AF196" s="215"/>
      <c r="AG196" s="215" t="s">
        <v>213</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42" t="str">
        <f>C196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6" s="215"/>
      <c r="BC196" s="215"/>
      <c r="BD196" s="215"/>
      <c r="BE196" s="215"/>
      <c r="BF196" s="215"/>
      <c r="BG196" s="215"/>
      <c r="BH196" s="215"/>
    </row>
    <row r="197" spans="1:60" outlineLevel="1">
      <c r="A197" s="243">
        <v>116</v>
      </c>
      <c r="B197" s="244" t="s">
        <v>492</v>
      </c>
      <c r="C197" s="254" t="s">
        <v>493</v>
      </c>
      <c r="D197" s="245" t="s">
        <v>228</v>
      </c>
      <c r="E197" s="246">
        <v>3.052</v>
      </c>
      <c r="F197" s="247"/>
      <c r="G197" s="248">
        <f>ROUND(E197*F197,2)</f>
        <v>0</v>
      </c>
      <c r="H197" s="247"/>
      <c r="I197" s="248">
        <f>ROUND(E197*H197,2)</f>
        <v>0</v>
      </c>
      <c r="J197" s="247"/>
      <c r="K197" s="248">
        <f>ROUND(E197*J197,2)</f>
        <v>0</v>
      </c>
      <c r="L197" s="248">
        <v>21</v>
      </c>
      <c r="M197" s="248">
        <f>G197*(1+L197/100)</f>
        <v>0</v>
      </c>
      <c r="N197" s="246">
        <v>0</v>
      </c>
      <c r="O197" s="246">
        <f>ROUND(E197*N197,2)</f>
        <v>0</v>
      </c>
      <c r="P197" s="246">
        <v>0</v>
      </c>
      <c r="Q197" s="246">
        <f>ROUND(E197*P197,2)</f>
        <v>0</v>
      </c>
      <c r="R197" s="248" t="s">
        <v>254</v>
      </c>
      <c r="S197" s="248" t="s">
        <v>208</v>
      </c>
      <c r="T197" s="249" t="s">
        <v>208</v>
      </c>
      <c r="U197" s="225">
        <v>0.42474000000000001</v>
      </c>
      <c r="V197" s="225">
        <f>ROUND(E197*U197,2)</f>
        <v>1.3</v>
      </c>
      <c r="W197" s="225"/>
      <c r="X197" s="225" t="s">
        <v>209</v>
      </c>
      <c r="Y197" s="225" t="s">
        <v>210</v>
      </c>
      <c r="Z197" s="215"/>
      <c r="AA197" s="215"/>
      <c r="AB197" s="215"/>
      <c r="AC197" s="215"/>
      <c r="AD197" s="215"/>
      <c r="AE197" s="215"/>
      <c r="AF197" s="215"/>
      <c r="AG197" s="215" t="s">
        <v>211</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1">
      <c r="A198" s="243">
        <v>117</v>
      </c>
      <c r="B198" s="244" t="s">
        <v>494</v>
      </c>
      <c r="C198" s="254" t="s">
        <v>495</v>
      </c>
      <c r="D198" s="245" t="s">
        <v>228</v>
      </c>
      <c r="E198" s="246">
        <v>513.69015000000002</v>
      </c>
      <c r="F198" s="247"/>
      <c r="G198" s="248">
        <f>ROUND(E198*F198,2)</f>
        <v>0</v>
      </c>
      <c r="H198" s="247"/>
      <c r="I198" s="248">
        <f>ROUND(E198*H198,2)</f>
        <v>0</v>
      </c>
      <c r="J198" s="247"/>
      <c r="K198" s="248">
        <f>ROUND(E198*J198,2)</f>
        <v>0</v>
      </c>
      <c r="L198" s="248">
        <v>21</v>
      </c>
      <c r="M198" s="248">
        <f>G198*(1+L198/100)</f>
        <v>0</v>
      </c>
      <c r="N198" s="246">
        <v>0</v>
      </c>
      <c r="O198" s="246">
        <f>ROUND(E198*N198,2)</f>
        <v>0</v>
      </c>
      <c r="P198" s="246">
        <v>0</v>
      </c>
      <c r="Q198" s="246">
        <f>ROUND(E198*P198,2)</f>
        <v>0</v>
      </c>
      <c r="R198" s="248"/>
      <c r="S198" s="248" t="s">
        <v>366</v>
      </c>
      <c r="T198" s="249" t="s">
        <v>367</v>
      </c>
      <c r="U198" s="225">
        <v>0</v>
      </c>
      <c r="V198" s="225">
        <f>ROUND(E198*U198,2)</f>
        <v>0</v>
      </c>
      <c r="W198" s="225"/>
      <c r="X198" s="225" t="s">
        <v>209</v>
      </c>
      <c r="Y198" s="225" t="s">
        <v>210</v>
      </c>
      <c r="Z198" s="215"/>
      <c r="AA198" s="215"/>
      <c r="AB198" s="215"/>
      <c r="AC198" s="215"/>
      <c r="AD198" s="215"/>
      <c r="AE198" s="215"/>
      <c r="AF198" s="215"/>
      <c r="AG198" s="215" t="s">
        <v>211</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c r="A199" s="227" t="s">
        <v>202</v>
      </c>
      <c r="B199" s="228" t="s">
        <v>115</v>
      </c>
      <c r="C199" s="251" t="s">
        <v>116</v>
      </c>
      <c r="D199" s="229"/>
      <c r="E199" s="230"/>
      <c r="F199" s="231"/>
      <c r="G199" s="231">
        <f>SUMIF(AG200:AG202,"&lt;&gt;NOR",G200:G202)</f>
        <v>0</v>
      </c>
      <c r="H199" s="231"/>
      <c r="I199" s="231">
        <f>SUM(I200:I202)</f>
        <v>0</v>
      </c>
      <c r="J199" s="231"/>
      <c r="K199" s="231">
        <f>SUM(K200:K202)</f>
        <v>0</v>
      </c>
      <c r="L199" s="231"/>
      <c r="M199" s="231">
        <f>SUM(M200:M202)</f>
        <v>0</v>
      </c>
      <c r="N199" s="230"/>
      <c r="O199" s="230">
        <f>SUM(O200:O202)</f>
        <v>46.150000000000006</v>
      </c>
      <c r="P199" s="230"/>
      <c r="Q199" s="230">
        <f>SUM(Q200:Q202)</f>
        <v>0</v>
      </c>
      <c r="R199" s="231"/>
      <c r="S199" s="231"/>
      <c r="T199" s="232"/>
      <c r="U199" s="226"/>
      <c r="V199" s="226">
        <f>SUM(V200:V202)</f>
        <v>197.74</v>
      </c>
      <c r="W199" s="226"/>
      <c r="X199" s="226"/>
      <c r="Y199" s="226"/>
      <c r="AG199" t="s">
        <v>203</v>
      </c>
    </row>
    <row r="200" spans="1:60" outlineLevel="1">
      <c r="A200" s="243">
        <v>118</v>
      </c>
      <c r="B200" s="244" t="s">
        <v>496</v>
      </c>
      <c r="C200" s="254" t="s">
        <v>497</v>
      </c>
      <c r="D200" s="245" t="s">
        <v>206</v>
      </c>
      <c r="E200" s="246">
        <v>23.386749999999999</v>
      </c>
      <c r="F200" s="247"/>
      <c r="G200" s="248">
        <f>ROUND(E200*F200,2)</f>
        <v>0</v>
      </c>
      <c r="H200" s="247"/>
      <c r="I200" s="248">
        <f>ROUND(E200*H200,2)</f>
        <v>0</v>
      </c>
      <c r="J200" s="247"/>
      <c r="K200" s="248">
        <f>ROUND(E200*J200,2)</f>
        <v>0</v>
      </c>
      <c r="L200" s="248">
        <v>21</v>
      </c>
      <c r="M200" s="248">
        <f>G200*(1+L200/100)</f>
        <v>0</v>
      </c>
      <c r="N200" s="246">
        <v>1.919</v>
      </c>
      <c r="O200" s="246">
        <f>ROUND(E200*N200,2)</f>
        <v>44.88</v>
      </c>
      <c r="P200" s="246">
        <v>0</v>
      </c>
      <c r="Q200" s="246">
        <f>ROUND(E200*P200,2)</f>
        <v>0</v>
      </c>
      <c r="R200" s="248" t="s">
        <v>254</v>
      </c>
      <c r="S200" s="248" t="s">
        <v>208</v>
      </c>
      <c r="T200" s="249" t="s">
        <v>208</v>
      </c>
      <c r="U200" s="225">
        <v>3.2130000000000001</v>
      </c>
      <c r="V200" s="225">
        <f>ROUND(E200*U200,2)</f>
        <v>75.14</v>
      </c>
      <c r="W200" s="225"/>
      <c r="X200" s="225" t="s">
        <v>209</v>
      </c>
      <c r="Y200" s="225" t="s">
        <v>210</v>
      </c>
      <c r="Z200" s="215"/>
      <c r="AA200" s="215"/>
      <c r="AB200" s="215"/>
      <c r="AC200" s="215"/>
      <c r="AD200" s="215"/>
      <c r="AE200" s="215"/>
      <c r="AF200" s="215"/>
      <c r="AG200" s="215" t="s">
        <v>211</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ht="22.5" outlineLevel="1">
      <c r="A201" s="234">
        <v>119</v>
      </c>
      <c r="B201" s="235" t="s">
        <v>498</v>
      </c>
      <c r="C201" s="252" t="s">
        <v>499</v>
      </c>
      <c r="D201" s="236" t="s">
        <v>228</v>
      </c>
      <c r="E201" s="237">
        <v>358.48</v>
      </c>
      <c r="F201" s="238"/>
      <c r="G201" s="239">
        <f>ROUND(E201*F201,2)</f>
        <v>0</v>
      </c>
      <c r="H201" s="238"/>
      <c r="I201" s="239">
        <f>ROUND(E201*H201,2)</f>
        <v>0</v>
      </c>
      <c r="J201" s="238"/>
      <c r="K201" s="239">
        <f>ROUND(E201*J201,2)</f>
        <v>0</v>
      </c>
      <c r="L201" s="239">
        <v>21</v>
      </c>
      <c r="M201" s="239">
        <f>G201*(1+L201/100)</f>
        <v>0</v>
      </c>
      <c r="N201" s="237">
        <v>3.5500000000000002E-3</v>
      </c>
      <c r="O201" s="237">
        <f>ROUND(E201*N201,2)</f>
        <v>1.27</v>
      </c>
      <c r="P201" s="237">
        <v>0</v>
      </c>
      <c r="Q201" s="237">
        <f>ROUND(E201*P201,2)</f>
        <v>0</v>
      </c>
      <c r="R201" s="239" t="s">
        <v>254</v>
      </c>
      <c r="S201" s="239" t="s">
        <v>208</v>
      </c>
      <c r="T201" s="240" t="s">
        <v>208</v>
      </c>
      <c r="U201" s="225">
        <v>0.34200000000000003</v>
      </c>
      <c r="V201" s="225">
        <f>ROUND(E201*U201,2)</f>
        <v>122.6</v>
      </c>
      <c r="W201" s="225"/>
      <c r="X201" s="225" t="s">
        <v>209</v>
      </c>
      <c r="Y201" s="225" t="s">
        <v>210</v>
      </c>
      <c r="Z201" s="215"/>
      <c r="AA201" s="215"/>
      <c r="AB201" s="215"/>
      <c r="AC201" s="215"/>
      <c r="AD201" s="215"/>
      <c r="AE201" s="215"/>
      <c r="AF201" s="215"/>
      <c r="AG201" s="215" t="s">
        <v>211</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2">
      <c r="A202" s="222"/>
      <c r="B202" s="223"/>
      <c r="C202" s="253" t="s">
        <v>500</v>
      </c>
      <c r="D202" s="241"/>
      <c r="E202" s="241"/>
      <c r="F202" s="241"/>
      <c r="G202" s="241"/>
      <c r="H202" s="225"/>
      <c r="I202" s="225"/>
      <c r="J202" s="225"/>
      <c r="K202" s="225"/>
      <c r="L202" s="225"/>
      <c r="M202" s="225"/>
      <c r="N202" s="224"/>
      <c r="O202" s="224"/>
      <c r="P202" s="224"/>
      <c r="Q202" s="224"/>
      <c r="R202" s="225"/>
      <c r="S202" s="225"/>
      <c r="T202" s="225"/>
      <c r="U202" s="225"/>
      <c r="V202" s="225"/>
      <c r="W202" s="225"/>
      <c r="X202" s="225"/>
      <c r="Y202" s="225"/>
      <c r="Z202" s="215"/>
      <c r="AA202" s="215"/>
      <c r="AB202" s="215"/>
      <c r="AC202" s="215"/>
      <c r="AD202" s="215"/>
      <c r="AE202" s="215"/>
      <c r="AF202" s="215"/>
      <c r="AG202" s="215" t="s">
        <v>213</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c r="A203" s="227" t="s">
        <v>202</v>
      </c>
      <c r="B203" s="228" t="s">
        <v>117</v>
      </c>
      <c r="C203" s="251" t="s">
        <v>118</v>
      </c>
      <c r="D203" s="229"/>
      <c r="E203" s="230"/>
      <c r="F203" s="231"/>
      <c r="G203" s="231">
        <f>SUMIF(AG204:AG211,"&lt;&gt;NOR",G204:G211)</f>
        <v>0</v>
      </c>
      <c r="H203" s="231"/>
      <c r="I203" s="231">
        <f>SUM(I204:I211)</f>
        <v>0</v>
      </c>
      <c r="J203" s="231"/>
      <c r="K203" s="231">
        <f>SUM(K204:K211)</f>
        <v>0</v>
      </c>
      <c r="L203" s="231"/>
      <c r="M203" s="231">
        <f>SUM(M204:M211)</f>
        <v>0</v>
      </c>
      <c r="N203" s="230"/>
      <c r="O203" s="230">
        <f>SUM(O204:O211)</f>
        <v>2.3600000000000003</v>
      </c>
      <c r="P203" s="230"/>
      <c r="Q203" s="230">
        <f>SUM(Q204:Q211)</f>
        <v>0</v>
      </c>
      <c r="R203" s="231"/>
      <c r="S203" s="231"/>
      <c r="T203" s="232"/>
      <c r="U203" s="226"/>
      <c r="V203" s="226">
        <f>SUM(V204:V211)</f>
        <v>69.099999999999994</v>
      </c>
      <c r="W203" s="226"/>
      <c r="X203" s="226"/>
      <c r="Y203" s="226"/>
      <c r="AG203" t="s">
        <v>203</v>
      </c>
    </row>
    <row r="204" spans="1:60" outlineLevel="1">
      <c r="A204" s="234">
        <v>120</v>
      </c>
      <c r="B204" s="235" t="s">
        <v>501</v>
      </c>
      <c r="C204" s="252" t="s">
        <v>502</v>
      </c>
      <c r="D204" s="236" t="s">
        <v>277</v>
      </c>
      <c r="E204" s="237">
        <v>1</v>
      </c>
      <c r="F204" s="238"/>
      <c r="G204" s="239">
        <f>ROUND(E204*F204,2)</f>
        <v>0</v>
      </c>
      <c r="H204" s="238"/>
      <c r="I204" s="239">
        <f>ROUND(E204*H204,2)</f>
        <v>0</v>
      </c>
      <c r="J204" s="238"/>
      <c r="K204" s="239">
        <f>ROUND(E204*J204,2)</f>
        <v>0</v>
      </c>
      <c r="L204" s="239">
        <v>21</v>
      </c>
      <c r="M204" s="239">
        <f>G204*(1+L204/100)</f>
        <v>0</v>
      </c>
      <c r="N204" s="237">
        <v>6.4999999999999997E-4</v>
      </c>
      <c r="O204" s="237">
        <f>ROUND(E204*N204,2)</f>
        <v>0</v>
      </c>
      <c r="P204" s="237">
        <v>0</v>
      </c>
      <c r="Q204" s="237">
        <f>ROUND(E204*P204,2)</f>
        <v>0</v>
      </c>
      <c r="R204" s="239" t="s">
        <v>254</v>
      </c>
      <c r="S204" s="239" t="s">
        <v>208</v>
      </c>
      <c r="T204" s="240" t="s">
        <v>208</v>
      </c>
      <c r="U204" s="225">
        <v>2</v>
      </c>
      <c r="V204" s="225">
        <f>ROUND(E204*U204,2)</f>
        <v>2</v>
      </c>
      <c r="W204" s="225"/>
      <c r="X204" s="225" t="s">
        <v>209</v>
      </c>
      <c r="Y204" s="225" t="s">
        <v>210</v>
      </c>
      <c r="Z204" s="215"/>
      <c r="AA204" s="215"/>
      <c r="AB204" s="215"/>
      <c r="AC204" s="215"/>
      <c r="AD204" s="215"/>
      <c r="AE204" s="215"/>
      <c r="AF204" s="215"/>
      <c r="AG204" s="215" t="s">
        <v>211</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2">
      <c r="A205" s="222"/>
      <c r="B205" s="223"/>
      <c r="C205" s="253" t="s">
        <v>503</v>
      </c>
      <c r="D205" s="241"/>
      <c r="E205" s="241"/>
      <c r="F205" s="241"/>
      <c r="G205" s="241"/>
      <c r="H205" s="225"/>
      <c r="I205" s="225"/>
      <c r="J205" s="225"/>
      <c r="K205" s="225"/>
      <c r="L205" s="225"/>
      <c r="M205" s="225"/>
      <c r="N205" s="224"/>
      <c r="O205" s="224"/>
      <c r="P205" s="224"/>
      <c r="Q205" s="224"/>
      <c r="R205" s="225"/>
      <c r="S205" s="225"/>
      <c r="T205" s="225"/>
      <c r="U205" s="225"/>
      <c r="V205" s="225"/>
      <c r="W205" s="225"/>
      <c r="X205" s="225"/>
      <c r="Y205" s="225"/>
      <c r="Z205" s="215"/>
      <c r="AA205" s="215"/>
      <c r="AB205" s="215"/>
      <c r="AC205" s="215"/>
      <c r="AD205" s="215"/>
      <c r="AE205" s="215"/>
      <c r="AF205" s="215"/>
      <c r="AG205" s="215" t="s">
        <v>213</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c r="A206" s="234">
        <v>121</v>
      </c>
      <c r="B206" s="235" t="s">
        <v>504</v>
      </c>
      <c r="C206" s="252" t="s">
        <v>505</v>
      </c>
      <c r="D206" s="236" t="s">
        <v>277</v>
      </c>
      <c r="E206" s="237">
        <v>32</v>
      </c>
      <c r="F206" s="238"/>
      <c r="G206" s="239">
        <f>ROUND(E206*F206,2)</f>
        <v>0</v>
      </c>
      <c r="H206" s="238"/>
      <c r="I206" s="239">
        <f>ROUND(E206*H206,2)</f>
        <v>0</v>
      </c>
      <c r="J206" s="238"/>
      <c r="K206" s="239">
        <f>ROUND(E206*J206,2)</f>
        <v>0</v>
      </c>
      <c r="L206" s="239">
        <v>21</v>
      </c>
      <c r="M206" s="239">
        <f>G206*(1+L206/100)</f>
        <v>0</v>
      </c>
      <c r="N206" s="237">
        <v>5.4109999999999998E-2</v>
      </c>
      <c r="O206" s="237">
        <f>ROUND(E206*N206,2)</f>
        <v>1.73</v>
      </c>
      <c r="P206" s="237">
        <v>0</v>
      </c>
      <c r="Q206" s="237">
        <f>ROUND(E206*P206,2)</f>
        <v>0</v>
      </c>
      <c r="R206" s="239" t="s">
        <v>414</v>
      </c>
      <c r="S206" s="239" t="s">
        <v>208</v>
      </c>
      <c r="T206" s="240" t="s">
        <v>208</v>
      </c>
      <c r="U206" s="225">
        <v>2.097</v>
      </c>
      <c r="V206" s="225">
        <f>ROUND(E206*U206,2)</f>
        <v>67.099999999999994</v>
      </c>
      <c r="W206" s="225"/>
      <c r="X206" s="225" t="s">
        <v>209</v>
      </c>
      <c r="Y206" s="225" t="s">
        <v>210</v>
      </c>
      <c r="Z206" s="215"/>
      <c r="AA206" s="215"/>
      <c r="AB206" s="215"/>
      <c r="AC206" s="215"/>
      <c r="AD206" s="215"/>
      <c r="AE206" s="215"/>
      <c r="AF206" s="215"/>
      <c r="AG206" s="215" t="s">
        <v>211</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2">
      <c r="A207" s="222"/>
      <c r="B207" s="223"/>
      <c r="C207" s="253" t="s">
        <v>506</v>
      </c>
      <c r="D207" s="241"/>
      <c r="E207" s="241"/>
      <c r="F207" s="241"/>
      <c r="G207" s="241"/>
      <c r="H207" s="225"/>
      <c r="I207" s="225"/>
      <c r="J207" s="225"/>
      <c r="K207" s="225"/>
      <c r="L207" s="225"/>
      <c r="M207" s="225"/>
      <c r="N207" s="224"/>
      <c r="O207" s="224"/>
      <c r="P207" s="224"/>
      <c r="Q207" s="224"/>
      <c r="R207" s="225"/>
      <c r="S207" s="225"/>
      <c r="T207" s="225"/>
      <c r="U207" s="225"/>
      <c r="V207" s="225"/>
      <c r="W207" s="225"/>
      <c r="X207" s="225"/>
      <c r="Y207" s="225"/>
      <c r="Z207" s="215"/>
      <c r="AA207" s="215"/>
      <c r="AB207" s="215"/>
      <c r="AC207" s="215"/>
      <c r="AD207" s="215"/>
      <c r="AE207" s="215"/>
      <c r="AF207" s="215"/>
      <c r="AG207" s="215" t="s">
        <v>213</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ht="22.5" outlineLevel="1">
      <c r="A208" s="243">
        <v>122</v>
      </c>
      <c r="B208" s="244" t="s">
        <v>507</v>
      </c>
      <c r="C208" s="254" t="s">
        <v>508</v>
      </c>
      <c r="D208" s="245" t="s">
        <v>277</v>
      </c>
      <c r="E208" s="246">
        <v>8</v>
      </c>
      <c r="F208" s="247"/>
      <c r="G208" s="248">
        <f>ROUND(E208*F208,2)</f>
        <v>0</v>
      </c>
      <c r="H208" s="247"/>
      <c r="I208" s="248">
        <f>ROUND(E208*H208,2)</f>
        <v>0</v>
      </c>
      <c r="J208" s="247"/>
      <c r="K208" s="248">
        <f>ROUND(E208*J208,2)</f>
        <v>0</v>
      </c>
      <c r="L208" s="248">
        <v>21</v>
      </c>
      <c r="M208" s="248">
        <f>G208*(1+L208/100)</f>
        <v>0</v>
      </c>
      <c r="N208" s="246">
        <v>1.78E-2</v>
      </c>
      <c r="O208" s="246">
        <f>ROUND(E208*N208,2)</f>
        <v>0.14000000000000001</v>
      </c>
      <c r="P208" s="246">
        <v>0</v>
      </c>
      <c r="Q208" s="246">
        <f>ROUND(E208*P208,2)</f>
        <v>0</v>
      </c>
      <c r="R208" s="248" t="s">
        <v>370</v>
      </c>
      <c r="S208" s="248" t="s">
        <v>208</v>
      </c>
      <c r="T208" s="249" t="s">
        <v>208</v>
      </c>
      <c r="U208" s="225">
        <v>0</v>
      </c>
      <c r="V208" s="225">
        <f>ROUND(E208*U208,2)</f>
        <v>0</v>
      </c>
      <c r="W208" s="225"/>
      <c r="X208" s="225" t="s">
        <v>371</v>
      </c>
      <c r="Y208" s="225" t="s">
        <v>210</v>
      </c>
      <c r="Z208" s="215"/>
      <c r="AA208" s="215"/>
      <c r="AB208" s="215"/>
      <c r="AC208" s="215"/>
      <c r="AD208" s="215"/>
      <c r="AE208" s="215"/>
      <c r="AF208" s="215"/>
      <c r="AG208" s="215" t="s">
        <v>372</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ht="22.5" outlineLevel="1">
      <c r="A209" s="243">
        <v>123</v>
      </c>
      <c r="B209" s="244" t="s">
        <v>509</v>
      </c>
      <c r="C209" s="254" t="s">
        <v>510</v>
      </c>
      <c r="D209" s="245" t="s">
        <v>277</v>
      </c>
      <c r="E209" s="246">
        <v>23</v>
      </c>
      <c r="F209" s="247"/>
      <c r="G209" s="248">
        <f>ROUND(E209*F209,2)</f>
        <v>0</v>
      </c>
      <c r="H209" s="247"/>
      <c r="I209" s="248">
        <f>ROUND(E209*H209,2)</f>
        <v>0</v>
      </c>
      <c r="J209" s="247"/>
      <c r="K209" s="248">
        <f>ROUND(E209*J209,2)</f>
        <v>0</v>
      </c>
      <c r="L209" s="248">
        <v>21</v>
      </c>
      <c r="M209" s="248">
        <f>G209*(1+L209/100)</f>
        <v>0</v>
      </c>
      <c r="N209" s="246">
        <v>1.7999999999999999E-2</v>
      </c>
      <c r="O209" s="246">
        <f>ROUND(E209*N209,2)</f>
        <v>0.41</v>
      </c>
      <c r="P209" s="246">
        <v>0</v>
      </c>
      <c r="Q209" s="246">
        <f>ROUND(E209*P209,2)</f>
        <v>0</v>
      </c>
      <c r="R209" s="248" t="s">
        <v>370</v>
      </c>
      <c r="S209" s="248" t="s">
        <v>208</v>
      </c>
      <c r="T209" s="249" t="s">
        <v>208</v>
      </c>
      <c r="U209" s="225">
        <v>0</v>
      </c>
      <c r="V209" s="225">
        <f>ROUND(E209*U209,2)</f>
        <v>0</v>
      </c>
      <c r="W209" s="225"/>
      <c r="X209" s="225" t="s">
        <v>371</v>
      </c>
      <c r="Y209" s="225" t="s">
        <v>210</v>
      </c>
      <c r="Z209" s="215"/>
      <c r="AA209" s="215"/>
      <c r="AB209" s="215"/>
      <c r="AC209" s="215"/>
      <c r="AD209" s="215"/>
      <c r="AE209" s="215"/>
      <c r="AF209" s="215"/>
      <c r="AG209" s="215" t="s">
        <v>372</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ht="22.5" outlineLevel="1">
      <c r="A210" s="243">
        <v>124</v>
      </c>
      <c r="B210" s="244" t="s">
        <v>511</v>
      </c>
      <c r="C210" s="254" t="s">
        <v>512</v>
      </c>
      <c r="D210" s="245" t="s">
        <v>277</v>
      </c>
      <c r="E210" s="246">
        <v>1</v>
      </c>
      <c r="F210" s="247"/>
      <c r="G210" s="248">
        <f>ROUND(E210*F210,2)</f>
        <v>0</v>
      </c>
      <c r="H210" s="247"/>
      <c r="I210" s="248">
        <f>ROUND(E210*H210,2)</f>
        <v>0</v>
      </c>
      <c r="J210" s="247"/>
      <c r="K210" s="248">
        <f>ROUND(E210*J210,2)</f>
        <v>0</v>
      </c>
      <c r="L210" s="248">
        <v>21</v>
      </c>
      <c r="M210" s="248">
        <f>G210*(1+L210/100)</f>
        <v>0</v>
      </c>
      <c r="N210" s="246">
        <v>1.8200000000000001E-2</v>
      </c>
      <c r="O210" s="246">
        <f>ROUND(E210*N210,2)</f>
        <v>0.02</v>
      </c>
      <c r="P210" s="246">
        <v>0</v>
      </c>
      <c r="Q210" s="246">
        <f>ROUND(E210*P210,2)</f>
        <v>0</v>
      </c>
      <c r="R210" s="248" t="s">
        <v>370</v>
      </c>
      <c r="S210" s="248" t="s">
        <v>208</v>
      </c>
      <c r="T210" s="249" t="s">
        <v>208</v>
      </c>
      <c r="U210" s="225">
        <v>0</v>
      </c>
      <c r="V210" s="225">
        <f>ROUND(E210*U210,2)</f>
        <v>0</v>
      </c>
      <c r="W210" s="225"/>
      <c r="X210" s="225" t="s">
        <v>371</v>
      </c>
      <c r="Y210" s="225" t="s">
        <v>210</v>
      </c>
      <c r="Z210" s="215"/>
      <c r="AA210" s="215"/>
      <c r="AB210" s="215"/>
      <c r="AC210" s="215"/>
      <c r="AD210" s="215"/>
      <c r="AE210" s="215"/>
      <c r="AF210" s="215"/>
      <c r="AG210" s="215" t="s">
        <v>372</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43">
        <v>125</v>
      </c>
      <c r="B211" s="244" t="s">
        <v>513</v>
      </c>
      <c r="C211" s="254" t="s">
        <v>514</v>
      </c>
      <c r="D211" s="245" t="s">
        <v>277</v>
      </c>
      <c r="E211" s="246">
        <v>1</v>
      </c>
      <c r="F211" s="247"/>
      <c r="G211" s="248">
        <f>ROUND(E211*F211,2)</f>
        <v>0</v>
      </c>
      <c r="H211" s="247"/>
      <c r="I211" s="248">
        <f>ROUND(E211*H211,2)</f>
        <v>0</v>
      </c>
      <c r="J211" s="247"/>
      <c r="K211" s="248">
        <f>ROUND(E211*J211,2)</f>
        <v>0</v>
      </c>
      <c r="L211" s="248">
        <v>21</v>
      </c>
      <c r="M211" s="248">
        <f>G211*(1+L211/100)</f>
        <v>0</v>
      </c>
      <c r="N211" s="246">
        <v>5.8200000000000002E-2</v>
      </c>
      <c r="O211" s="246">
        <f>ROUND(E211*N211,2)</f>
        <v>0.06</v>
      </c>
      <c r="P211" s="246">
        <v>0</v>
      </c>
      <c r="Q211" s="246">
        <f>ROUND(E211*P211,2)</f>
        <v>0</v>
      </c>
      <c r="R211" s="248"/>
      <c r="S211" s="248" t="s">
        <v>366</v>
      </c>
      <c r="T211" s="249" t="s">
        <v>367</v>
      </c>
      <c r="U211" s="225">
        <v>0</v>
      </c>
      <c r="V211" s="225">
        <f>ROUND(E211*U211,2)</f>
        <v>0</v>
      </c>
      <c r="W211" s="225"/>
      <c r="X211" s="225" t="s">
        <v>371</v>
      </c>
      <c r="Y211" s="225" t="s">
        <v>210</v>
      </c>
      <c r="Z211" s="215"/>
      <c r="AA211" s="215"/>
      <c r="AB211" s="215"/>
      <c r="AC211" s="215"/>
      <c r="AD211" s="215"/>
      <c r="AE211" s="215"/>
      <c r="AF211" s="215"/>
      <c r="AG211" s="215" t="s">
        <v>372</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c r="A212" s="227" t="s">
        <v>202</v>
      </c>
      <c r="B212" s="228" t="s">
        <v>121</v>
      </c>
      <c r="C212" s="251" t="s">
        <v>122</v>
      </c>
      <c r="D212" s="229"/>
      <c r="E212" s="230"/>
      <c r="F212" s="231"/>
      <c r="G212" s="231">
        <f>SUMIF(AG213:AG221,"&lt;&gt;NOR",G213:G221)</f>
        <v>0</v>
      </c>
      <c r="H212" s="231"/>
      <c r="I212" s="231">
        <f>SUM(I213:I221)</f>
        <v>0</v>
      </c>
      <c r="J212" s="231"/>
      <c r="K212" s="231">
        <f>SUM(K213:K221)</f>
        <v>0</v>
      </c>
      <c r="L212" s="231"/>
      <c r="M212" s="231">
        <f>SUM(M213:M221)</f>
        <v>0</v>
      </c>
      <c r="N212" s="230"/>
      <c r="O212" s="230">
        <f>SUM(O213:O221)</f>
        <v>11.879999999999999</v>
      </c>
      <c r="P212" s="230"/>
      <c r="Q212" s="230">
        <f>SUM(Q213:Q221)</f>
        <v>0</v>
      </c>
      <c r="R212" s="231"/>
      <c r="S212" s="231"/>
      <c r="T212" s="232"/>
      <c r="U212" s="226"/>
      <c r="V212" s="226">
        <f>SUM(V213:V221)</f>
        <v>276.09000000000003</v>
      </c>
      <c r="W212" s="226"/>
      <c r="X212" s="226"/>
      <c r="Y212" s="226"/>
      <c r="AG212" t="s">
        <v>203</v>
      </c>
    </row>
    <row r="213" spans="1:60" ht="22.5" outlineLevel="1">
      <c r="A213" s="234">
        <v>126</v>
      </c>
      <c r="B213" s="235" t="s">
        <v>515</v>
      </c>
      <c r="C213" s="252" t="s">
        <v>516</v>
      </c>
      <c r="D213" s="236" t="s">
        <v>228</v>
      </c>
      <c r="E213" s="237">
        <v>581.42999999999995</v>
      </c>
      <c r="F213" s="238"/>
      <c r="G213" s="239">
        <f>ROUND(E213*F213,2)</f>
        <v>0</v>
      </c>
      <c r="H213" s="238"/>
      <c r="I213" s="239">
        <f>ROUND(E213*H213,2)</f>
        <v>0</v>
      </c>
      <c r="J213" s="238"/>
      <c r="K213" s="239">
        <f>ROUND(E213*J213,2)</f>
        <v>0</v>
      </c>
      <c r="L213" s="239">
        <v>21</v>
      </c>
      <c r="M213" s="239">
        <f>G213*(1+L213/100)</f>
        <v>0</v>
      </c>
      <c r="N213" s="237">
        <v>1.8380000000000001E-2</v>
      </c>
      <c r="O213" s="237">
        <f>ROUND(E213*N213,2)</f>
        <v>10.69</v>
      </c>
      <c r="P213" s="237">
        <v>0</v>
      </c>
      <c r="Q213" s="237">
        <f>ROUND(E213*P213,2)</f>
        <v>0</v>
      </c>
      <c r="R213" s="239" t="s">
        <v>517</v>
      </c>
      <c r="S213" s="239" t="s">
        <v>208</v>
      </c>
      <c r="T213" s="240" t="s">
        <v>208</v>
      </c>
      <c r="U213" s="225">
        <v>0.14399999999999999</v>
      </c>
      <c r="V213" s="225">
        <f>ROUND(E213*U213,2)</f>
        <v>83.73</v>
      </c>
      <c r="W213" s="225"/>
      <c r="X213" s="225" t="s">
        <v>209</v>
      </c>
      <c r="Y213" s="225" t="s">
        <v>210</v>
      </c>
      <c r="Z213" s="215"/>
      <c r="AA213" s="215"/>
      <c r="AB213" s="215"/>
      <c r="AC213" s="215"/>
      <c r="AD213" s="215"/>
      <c r="AE213" s="215"/>
      <c r="AF213" s="215"/>
      <c r="AG213" s="215" t="s">
        <v>211</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2">
      <c r="A214" s="222"/>
      <c r="B214" s="223"/>
      <c r="C214" s="253" t="s">
        <v>518</v>
      </c>
      <c r="D214" s="241"/>
      <c r="E214" s="241"/>
      <c r="F214" s="241"/>
      <c r="G214" s="241"/>
      <c r="H214" s="225"/>
      <c r="I214" s="225"/>
      <c r="J214" s="225"/>
      <c r="K214" s="225"/>
      <c r="L214" s="225"/>
      <c r="M214" s="225"/>
      <c r="N214" s="224"/>
      <c r="O214" s="224"/>
      <c r="P214" s="224"/>
      <c r="Q214" s="224"/>
      <c r="R214" s="225"/>
      <c r="S214" s="225"/>
      <c r="T214" s="225"/>
      <c r="U214" s="225"/>
      <c r="V214" s="225"/>
      <c r="W214" s="225"/>
      <c r="X214" s="225"/>
      <c r="Y214" s="225"/>
      <c r="Z214" s="215"/>
      <c r="AA214" s="215"/>
      <c r="AB214" s="215"/>
      <c r="AC214" s="215"/>
      <c r="AD214" s="215"/>
      <c r="AE214" s="215"/>
      <c r="AF214" s="215"/>
      <c r="AG214" s="215" t="s">
        <v>213</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ht="22.5" outlineLevel="1">
      <c r="A215" s="234">
        <v>127</v>
      </c>
      <c r="B215" s="235" t="s">
        <v>519</v>
      </c>
      <c r="C215" s="252" t="s">
        <v>520</v>
      </c>
      <c r="D215" s="236" t="s">
        <v>228</v>
      </c>
      <c r="E215" s="237">
        <v>581.42999999999995</v>
      </c>
      <c r="F215" s="238"/>
      <c r="G215" s="239">
        <f>ROUND(E215*F215,2)</f>
        <v>0</v>
      </c>
      <c r="H215" s="238"/>
      <c r="I215" s="239">
        <f>ROUND(E215*H215,2)</f>
        <v>0</v>
      </c>
      <c r="J215" s="238"/>
      <c r="K215" s="239">
        <f>ROUND(E215*J215,2)</f>
        <v>0</v>
      </c>
      <c r="L215" s="239">
        <v>21</v>
      </c>
      <c r="M215" s="239">
        <f>G215*(1+L215/100)</f>
        <v>0</v>
      </c>
      <c r="N215" s="237">
        <v>9.7000000000000005E-4</v>
      </c>
      <c r="O215" s="237">
        <f>ROUND(E215*N215,2)</f>
        <v>0.56000000000000005</v>
      </c>
      <c r="P215" s="237">
        <v>0</v>
      </c>
      <c r="Q215" s="237">
        <f>ROUND(E215*P215,2)</f>
        <v>0</v>
      </c>
      <c r="R215" s="239" t="s">
        <v>517</v>
      </c>
      <c r="S215" s="239" t="s">
        <v>208</v>
      </c>
      <c r="T215" s="240" t="s">
        <v>208</v>
      </c>
      <c r="U215" s="225">
        <v>6.0000000000000001E-3</v>
      </c>
      <c r="V215" s="225">
        <f>ROUND(E215*U215,2)</f>
        <v>3.49</v>
      </c>
      <c r="W215" s="225"/>
      <c r="X215" s="225" t="s">
        <v>209</v>
      </c>
      <c r="Y215" s="225" t="s">
        <v>210</v>
      </c>
      <c r="Z215" s="215"/>
      <c r="AA215" s="215"/>
      <c r="AB215" s="215"/>
      <c r="AC215" s="215"/>
      <c r="AD215" s="215"/>
      <c r="AE215" s="215"/>
      <c r="AF215" s="215"/>
      <c r="AG215" s="215" t="s">
        <v>211</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2">
      <c r="A216" s="222"/>
      <c r="B216" s="223"/>
      <c r="C216" s="253" t="s">
        <v>518</v>
      </c>
      <c r="D216" s="241"/>
      <c r="E216" s="241"/>
      <c r="F216" s="241"/>
      <c r="G216" s="241"/>
      <c r="H216" s="225"/>
      <c r="I216" s="225"/>
      <c r="J216" s="225"/>
      <c r="K216" s="225"/>
      <c r="L216" s="225"/>
      <c r="M216" s="225"/>
      <c r="N216" s="224"/>
      <c r="O216" s="224"/>
      <c r="P216" s="224"/>
      <c r="Q216" s="224"/>
      <c r="R216" s="225"/>
      <c r="S216" s="225"/>
      <c r="T216" s="225"/>
      <c r="U216" s="225"/>
      <c r="V216" s="225"/>
      <c r="W216" s="225"/>
      <c r="X216" s="225"/>
      <c r="Y216" s="225"/>
      <c r="Z216" s="215"/>
      <c r="AA216" s="215"/>
      <c r="AB216" s="215"/>
      <c r="AC216" s="215"/>
      <c r="AD216" s="215"/>
      <c r="AE216" s="215"/>
      <c r="AF216" s="215"/>
      <c r="AG216" s="215" t="s">
        <v>213</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43">
        <v>128</v>
      </c>
      <c r="B217" s="244" t="s">
        <v>521</v>
      </c>
      <c r="C217" s="254" t="s">
        <v>522</v>
      </c>
      <c r="D217" s="245" t="s">
        <v>228</v>
      </c>
      <c r="E217" s="246">
        <v>581.42999999999995</v>
      </c>
      <c r="F217" s="247"/>
      <c r="G217" s="248">
        <f>ROUND(E217*F217,2)</f>
        <v>0</v>
      </c>
      <c r="H217" s="247"/>
      <c r="I217" s="248">
        <f>ROUND(E217*H217,2)</f>
        <v>0</v>
      </c>
      <c r="J217" s="247"/>
      <c r="K217" s="248">
        <f>ROUND(E217*J217,2)</f>
        <v>0</v>
      </c>
      <c r="L217" s="248">
        <v>21</v>
      </c>
      <c r="M217" s="248">
        <f>G217*(1+L217/100)</f>
        <v>0</v>
      </c>
      <c r="N217" s="246">
        <v>0</v>
      </c>
      <c r="O217" s="246">
        <f>ROUND(E217*N217,2)</f>
        <v>0</v>
      </c>
      <c r="P217" s="246">
        <v>0</v>
      </c>
      <c r="Q217" s="246">
        <f>ROUND(E217*P217,2)</f>
        <v>0</v>
      </c>
      <c r="R217" s="248" t="s">
        <v>517</v>
      </c>
      <c r="S217" s="248" t="s">
        <v>208</v>
      </c>
      <c r="T217" s="249" t="s">
        <v>208</v>
      </c>
      <c r="U217" s="225">
        <v>0.126</v>
      </c>
      <c r="V217" s="225">
        <f>ROUND(E217*U217,2)</f>
        <v>73.260000000000005</v>
      </c>
      <c r="W217" s="225"/>
      <c r="X217" s="225" t="s">
        <v>209</v>
      </c>
      <c r="Y217" s="225" t="s">
        <v>210</v>
      </c>
      <c r="Z217" s="215"/>
      <c r="AA217" s="215"/>
      <c r="AB217" s="215"/>
      <c r="AC217" s="215"/>
      <c r="AD217" s="215"/>
      <c r="AE217" s="215"/>
      <c r="AF217" s="215"/>
      <c r="AG217" s="215" t="s">
        <v>211</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43">
        <v>129</v>
      </c>
      <c r="B218" s="244" t="s">
        <v>523</v>
      </c>
      <c r="C218" s="254" t="s">
        <v>524</v>
      </c>
      <c r="D218" s="245" t="s">
        <v>228</v>
      </c>
      <c r="E218" s="246">
        <v>494.49</v>
      </c>
      <c r="F218" s="247"/>
      <c r="G218" s="248">
        <f>ROUND(E218*F218,2)</f>
        <v>0</v>
      </c>
      <c r="H218" s="247"/>
      <c r="I218" s="248">
        <f>ROUND(E218*H218,2)</f>
        <v>0</v>
      </c>
      <c r="J218" s="247"/>
      <c r="K218" s="248">
        <f>ROUND(E218*J218,2)</f>
        <v>0</v>
      </c>
      <c r="L218" s="248">
        <v>21</v>
      </c>
      <c r="M218" s="248">
        <f>G218*(1+L218/100)</f>
        <v>0</v>
      </c>
      <c r="N218" s="246">
        <v>1.2099999999999999E-3</v>
      </c>
      <c r="O218" s="246">
        <f>ROUND(E218*N218,2)</f>
        <v>0.6</v>
      </c>
      <c r="P218" s="246">
        <v>0</v>
      </c>
      <c r="Q218" s="246">
        <f>ROUND(E218*P218,2)</f>
        <v>0</v>
      </c>
      <c r="R218" s="248" t="s">
        <v>517</v>
      </c>
      <c r="S218" s="248" t="s">
        <v>208</v>
      </c>
      <c r="T218" s="249" t="s">
        <v>208</v>
      </c>
      <c r="U218" s="225">
        <v>0.17699999999999999</v>
      </c>
      <c r="V218" s="225">
        <f>ROUND(E218*U218,2)</f>
        <v>87.52</v>
      </c>
      <c r="W218" s="225"/>
      <c r="X218" s="225" t="s">
        <v>209</v>
      </c>
      <c r="Y218" s="225" t="s">
        <v>210</v>
      </c>
      <c r="Z218" s="215"/>
      <c r="AA218" s="215"/>
      <c r="AB218" s="215"/>
      <c r="AC218" s="215"/>
      <c r="AD218" s="215"/>
      <c r="AE218" s="215"/>
      <c r="AF218" s="215"/>
      <c r="AG218" s="215" t="s">
        <v>211</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c r="A219" s="243">
        <v>130</v>
      </c>
      <c r="B219" s="244" t="s">
        <v>525</v>
      </c>
      <c r="C219" s="254" t="s">
        <v>526</v>
      </c>
      <c r="D219" s="245" t="s">
        <v>228</v>
      </c>
      <c r="E219" s="246">
        <v>581.42999999999995</v>
      </c>
      <c r="F219" s="247"/>
      <c r="G219" s="248">
        <f>ROUND(E219*F219,2)</f>
        <v>0</v>
      </c>
      <c r="H219" s="247"/>
      <c r="I219" s="248">
        <f>ROUND(E219*H219,2)</f>
        <v>0</v>
      </c>
      <c r="J219" s="247"/>
      <c r="K219" s="248">
        <f>ROUND(E219*J219,2)</f>
        <v>0</v>
      </c>
      <c r="L219" s="248">
        <v>21</v>
      </c>
      <c r="M219" s="248">
        <f>G219*(1+L219/100)</f>
        <v>0</v>
      </c>
      <c r="N219" s="246">
        <v>0</v>
      </c>
      <c r="O219" s="246">
        <f>ROUND(E219*N219,2)</f>
        <v>0</v>
      </c>
      <c r="P219" s="246">
        <v>0</v>
      </c>
      <c r="Q219" s="246">
        <f>ROUND(E219*P219,2)</f>
        <v>0</v>
      </c>
      <c r="R219" s="248" t="s">
        <v>517</v>
      </c>
      <c r="S219" s="248" t="s">
        <v>208</v>
      </c>
      <c r="T219" s="249" t="s">
        <v>208</v>
      </c>
      <c r="U219" s="225">
        <v>3.0300000000000001E-2</v>
      </c>
      <c r="V219" s="225">
        <f>ROUND(E219*U219,2)</f>
        <v>17.62</v>
      </c>
      <c r="W219" s="225"/>
      <c r="X219" s="225" t="s">
        <v>209</v>
      </c>
      <c r="Y219" s="225" t="s">
        <v>210</v>
      </c>
      <c r="Z219" s="215"/>
      <c r="AA219" s="215"/>
      <c r="AB219" s="215"/>
      <c r="AC219" s="215"/>
      <c r="AD219" s="215"/>
      <c r="AE219" s="215"/>
      <c r="AF219" s="215"/>
      <c r="AG219" s="215" t="s">
        <v>211</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ht="22.5" outlineLevel="1">
      <c r="A220" s="243">
        <v>131</v>
      </c>
      <c r="B220" s="244" t="s">
        <v>527</v>
      </c>
      <c r="C220" s="254" t="s">
        <v>528</v>
      </c>
      <c r="D220" s="245" t="s">
        <v>228</v>
      </c>
      <c r="E220" s="246">
        <v>581.42999999999995</v>
      </c>
      <c r="F220" s="247"/>
      <c r="G220" s="248">
        <f>ROUND(E220*F220,2)</f>
        <v>0</v>
      </c>
      <c r="H220" s="247"/>
      <c r="I220" s="248">
        <f>ROUND(E220*H220,2)</f>
        <v>0</v>
      </c>
      <c r="J220" s="247"/>
      <c r="K220" s="248">
        <f>ROUND(E220*J220,2)</f>
        <v>0</v>
      </c>
      <c r="L220" s="248">
        <v>21</v>
      </c>
      <c r="M220" s="248">
        <f>G220*(1+L220/100)</f>
        <v>0</v>
      </c>
      <c r="N220" s="246">
        <v>5.0000000000000002E-5</v>
      </c>
      <c r="O220" s="246">
        <f>ROUND(E220*N220,2)</f>
        <v>0.03</v>
      </c>
      <c r="P220" s="246">
        <v>0</v>
      </c>
      <c r="Q220" s="246">
        <f>ROUND(E220*P220,2)</f>
        <v>0</v>
      </c>
      <c r="R220" s="248" t="s">
        <v>517</v>
      </c>
      <c r="S220" s="248" t="s">
        <v>208</v>
      </c>
      <c r="T220" s="249" t="s">
        <v>208</v>
      </c>
      <c r="U220" s="225">
        <v>0</v>
      </c>
      <c r="V220" s="225">
        <f>ROUND(E220*U220,2)</f>
        <v>0</v>
      </c>
      <c r="W220" s="225"/>
      <c r="X220" s="225" t="s">
        <v>209</v>
      </c>
      <c r="Y220" s="225" t="s">
        <v>210</v>
      </c>
      <c r="Z220" s="215"/>
      <c r="AA220" s="215"/>
      <c r="AB220" s="215"/>
      <c r="AC220" s="215"/>
      <c r="AD220" s="215"/>
      <c r="AE220" s="215"/>
      <c r="AF220" s="215"/>
      <c r="AG220" s="215" t="s">
        <v>211</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c r="A221" s="243">
        <v>132</v>
      </c>
      <c r="B221" s="244" t="s">
        <v>529</v>
      </c>
      <c r="C221" s="254" t="s">
        <v>530</v>
      </c>
      <c r="D221" s="245" t="s">
        <v>228</v>
      </c>
      <c r="E221" s="246">
        <v>581.42999999999995</v>
      </c>
      <c r="F221" s="247"/>
      <c r="G221" s="248">
        <f>ROUND(E221*F221,2)</f>
        <v>0</v>
      </c>
      <c r="H221" s="247"/>
      <c r="I221" s="248">
        <f>ROUND(E221*H221,2)</f>
        <v>0</v>
      </c>
      <c r="J221" s="247"/>
      <c r="K221" s="248">
        <f>ROUND(E221*J221,2)</f>
        <v>0</v>
      </c>
      <c r="L221" s="248">
        <v>21</v>
      </c>
      <c r="M221" s="248">
        <f>G221*(1+L221/100)</f>
        <v>0</v>
      </c>
      <c r="N221" s="246">
        <v>0</v>
      </c>
      <c r="O221" s="246">
        <f>ROUND(E221*N221,2)</f>
        <v>0</v>
      </c>
      <c r="P221" s="246">
        <v>0</v>
      </c>
      <c r="Q221" s="246">
        <f>ROUND(E221*P221,2)</f>
        <v>0</v>
      </c>
      <c r="R221" s="248" t="s">
        <v>517</v>
      </c>
      <c r="S221" s="248" t="s">
        <v>208</v>
      </c>
      <c r="T221" s="249" t="s">
        <v>208</v>
      </c>
      <c r="U221" s="225">
        <v>1.7999999999999999E-2</v>
      </c>
      <c r="V221" s="225">
        <f>ROUND(E221*U221,2)</f>
        <v>10.47</v>
      </c>
      <c r="W221" s="225"/>
      <c r="X221" s="225" t="s">
        <v>209</v>
      </c>
      <c r="Y221" s="225" t="s">
        <v>210</v>
      </c>
      <c r="Z221" s="215"/>
      <c r="AA221" s="215"/>
      <c r="AB221" s="215"/>
      <c r="AC221" s="215"/>
      <c r="AD221" s="215"/>
      <c r="AE221" s="215"/>
      <c r="AF221" s="215"/>
      <c r="AG221" s="215" t="s">
        <v>211</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c r="A222" s="227" t="s">
        <v>202</v>
      </c>
      <c r="B222" s="228" t="s">
        <v>123</v>
      </c>
      <c r="C222" s="251" t="s">
        <v>124</v>
      </c>
      <c r="D222" s="229"/>
      <c r="E222" s="230"/>
      <c r="F222" s="231"/>
      <c r="G222" s="231">
        <f>SUMIF(AG223:AG225,"&lt;&gt;NOR",G223:G225)</f>
        <v>0</v>
      </c>
      <c r="H222" s="231"/>
      <c r="I222" s="231">
        <f>SUM(I223:I225)</f>
        <v>0</v>
      </c>
      <c r="J222" s="231"/>
      <c r="K222" s="231">
        <f>SUM(K223:K225)</f>
        <v>0</v>
      </c>
      <c r="L222" s="231"/>
      <c r="M222" s="231">
        <f>SUM(M223:M225)</f>
        <v>0</v>
      </c>
      <c r="N222" s="230"/>
      <c r="O222" s="230">
        <f>SUM(O223:O225)</f>
        <v>0.02</v>
      </c>
      <c r="P222" s="230"/>
      <c r="Q222" s="230">
        <f>SUM(Q223:Q225)</f>
        <v>0</v>
      </c>
      <c r="R222" s="231"/>
      <c r="S222" s="231"/>
      <c r="T222" s="232"/>
      <c r="U222" s="226"/>
      <c r="V222" s="226">
        <f>SUM(V223:V225)</f>
        <v>652.29999999999995</v>
      </c>
      <c r="W222" s="226"/>
      <c r="X222" s="226"/>
      <c r="Y222" s="226"/>
      <c r="AG222" t="s">
        <v>203</v>
      </c>
    </row>
    <row r="223" spans="1:60" outlineLevel="1">
      <c r="A223" s="243">
        <v>133</v>
      </c>
      <c r="B223" s="244" t="s">
        <v>531</v>
      </c>
      <c r="C223" s="254" t="s">
        <v>532</v>
      </c>
      <c r="D223" s="245" t="s">
        <v>228</v>
      </c>
      <c r="E223" s="246">
        <v>494.49</v>
      </c>
      <c r="F223" s="247"/>
      <c r="G223" s="248">
        <f>ROUND(E223*F223,2)</f>
        <v>0</v>
      </c>
      <c r="H223" s="247"/>
      <c r="I223" s="248">
        <f>ROUND(E223*H223,2)</f>
        <v>0</v>
      </c>
      <c r="J223" s="247"/>
      <c r="K223" s="248">
        <f>ROUND(E223*J223,2)</f>
        <v>0</v>
      </c>
      <c r="L223" s="248">
        <v>21</v>
      </c>
      <c r="M223" s="248">
        <f>G223*(1+L223/100)</f>
        <v>0</v>
      </c>
      <c r="N223" s="246">
        <v>4.0000000000000003E-5</v>
      </c>
      <c r="O223" s="246">
        <f>ROUND(E223*N223,2)</f>
        <v>0.02</v>
      </c>
      <c r="P223" s="246">
        <v>0</v>
      </c>
      <c r="Q223" s="246">
        <f>ROUND(E223*P223,2)</f>
        <v>0</v>
      </c>
      <c r="R223" s="248" t="s">
        <v>254</v>
      </c>
      <c r="S223" s="248" t="s">
        <v>208</v>
      </c>
      <c r="T223" s="249" t="s">
        <v>208</v>
      </c>
      <c r="U223" s="225">
        <v>0.308</v>
      </c>
      <c r="V223" s="225">
        <f>ROUND(E223*U223,2)</f>
        <v>152.30000000000001</v>
      </c>
      <c r="W223" s="225"/>
      <c r="X223" s="225" t="s">
        <v>209</v>
      </c>
      <c r="Y223" s="225" t="s">
        <v>210</v>
      </c>
      <c r="Z223" s="215"/>
      <c r="AA223" s="215"/>
      <c r="AB223" s="215"/>
      <c r="AC223" s="215"/>
      <c r="AD223" s="215"/>
      <c r="AE223" s="215"/>
      <c r="AF223" s="215"/>
      <c r="AG223" s="215" t="s">
        <v>211</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1">
      <c r="A224" s="243">
        <v>134</v>
      </c>
      <c r="B224" s="244" t="s">
        <v>533</v>
      </c>
      <c r="C224" s="254" t="s">
        <v>534</v>
      </c>
      <c r="D224" s="245" t="s">
        <v>535</v>
      </c>
      <c r="E224" s="246">
        <v>1</v>
      </c>
      <c r="F224" s="247"/>
      <c r="G224" s="248">
        <f>ROUND(E224*F224,2)</f>
        <v>0</v>
      </c>
      <c r="H224" s="247"/>
      <c r="I224" s="248">
        <f>ROUND(E224*H224,2)</f>
        <v>0</v>
      </c>
      <c r="J224" s="247"/>
      <c r="K224" s="248">
        <f>ROUND(E224*J224,2)</f>
        <v>0</v>
      </c>
      <c r="L224" s="248">
        <v>21</v>
      </c>
      <c r="M224" s="248">
        <f>G224*(1+L224/100)</f>
        <v>0</v>
      </c>
      <c r="N224" s="246">
        <v>0</v>
      </c>
      <c r="O224" s="246">
        <f>ROUND(E224*N224,2)</f>
        <v>0</v>
      </c>
      <c r="P224" s="246">
        <v>0</v>
      </c>
      <c r="Q224" s="246">
        <f>ROUND(E224*P224,2)</f>
        <v>0</v>
      </c>
      <c r="R224" s="248"/>
      <c r="S224" s="248" t="s">
        <v>366</v>
      </c>
      <c r="T224" s="249" t="s">
        <v>367</v>
      </c>
      <c r="U224" s="225">
        <v>0</v>
      </c>
      <c r="V224" s="225">
        <f>ROUND(E224*U224,2)</f>
        <v>0</v>
      </c>
      <c r="W224" s="225"/>
      <c r="X224" s="225" t="s">
        <v>209</v>
      </c>
      <c r="Y224" s="225" t="s">
        <v>210</v>
      </c>
      <c r="Z224" s="215"/>
      <c r="AA224" s="215"/>
      <c r="AB224" s="215"/>
      <c r="AC224" s="215"/>
      <c r="AD224" s="215"/>
      <c r="AE224" s="215"/>
      <c r="AF224" s="215"/>
      <c r="AG224" s="215" t="s">
        <v>211</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c r="A225" s="243">
        <v>135</v>
      </c>
      <c r="B225" s="244" t="s">
        <v>536</v>
      </c>
      <c r="C225" s="254" t="s">
        <v>537</v>
      </c>
      <c r="D225" s="245" t="s">
        <v>538</v>
      </c>
      <c r="E225" s="246">
        <v>500</v>
      </c>
      <c r="F225" s="247"/>
      <c r="G225" s="248">
        <f>ROUND(E225*F225,2)</f>
        <v>0</v>
      </c>
      <c r="H225" s="247"/>
      <c r="I225" s="248">
        <f>ROUND(E225*H225,2)</f>
        <v>0</v>
      </c>
      <c r="J225" s="247"/>
      <c r="K225" s="248">
        <f>ROUND(E225*J225,2)</f>
        <v>0</v>
      </c>
      <c r="L225" s="248">
        <v>21</v>
      </c>
      <c r="M225" s="248">
        <f>G225*(1+L225/100)</f>
        <v>0</v>
      </c>
      <c r="N225" s="246">
        <v>0</v>
      </c>
      <c r="O225" s="246">
        <f>ROUND(E225*N225,2)</f>
        <v>0</v>
      </c>
      <c r="P225" s="246">
        <v>0</v>
      </c>
      <c r="Q225" s="246">
        <f>ROUND(E225*P225,2)</f>
        <v>0</v>
      </c>
      <c r="R225" s="248" t="s">
        <v>539</v>
      </c>
      <c r="S225" s="248" t="s">
        <v>208</v>
      </c>
      <c r="T225" s="249" t="s">
        <v>208</v>
      </c>
      <c r="U225" s="225">
        <v>1</v>
      </c>
      <c r="V225" s="225">
        <f>ROUND(E225*U225,2)</f>
        <v>500</v>
      </c>
      <c r="W225" s="225"/>
      <c r="X225" s="225" t="s">
        <v>540</v>
      </c>
      <c r="Y225" s="225" t="s">
        <v>210</v>
      </c>
      <c r="Z225" s="215"/>
      <c r="AA225" s="215"/>
      <c r="AB225" s="215"/>
      <c r="AC225" s="215"/>
      <c r="AD225" s="215"/>
      <c r="AE225" s="215"/>
      <c r="AF225" s="215"/>
      <c r="AG225" s="215" t="s">
        <v>541</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c r="A226" s="227" t="s">
        <v>202</v>
      </c>
      <c r="B226" s="228" t="s">
        <v>127</v>
      </c>
      <c r="C226" s="251" t="s">
        <v>128</v>
      </c>
      <c r="D226" s="229"/>
      <c r="E226" s="230"/>
      <c r="F226" s="231"/>
      <c r="G226" s="231">
        <f>SUMIF(AG227:AG228,"&lt;&gt;NOR",G227:G228)</f>
        <v>0</v>
      </c>
      <c r="H226" s="231"/>
      <c r="I226" s="231">
        <f>SUM(I227:I228)</f>
        <v>0</v>
      </c>
      <c r="J226" s="231"/>
      <c r="K226" s="231">
        <f>SUM(K227:K228)</f>
        <v>0</v>
      </c>
      <c r="L226" s="231"/>
      <c r="M226" s="231">
        <f>SUM(M227:M228)</f>
        <v>0</v>
      </c>
      <c r="N226" s="230"/>
      <c r="O226" s="230">
        <f>SUM(O227:O228)</f>
        <v>0</v>
      </c>
      <c r="P226" s="230"/>
      <c r="Q226" s="230">
        <f>SUM(Q227:Q228)</f>
        <v>0</v>
      </c>
      <c r="R226" s="231"/>
      <c r="S226" s="231"/>
      <c r="T226" s="232"/>
      <c r="U226" s="226"/>
      <c r="V226" s="226">
        <f>SUM(V227:V228)</f>
        <v>442.73</v>
      </c>
      <c r="W226" s="226"/>
      <c r="X226" s="226"/>
      <c r="Y226" s="226"/>
      <c r="AG226" t="s">
        <v>203</v>
      </c>
    </row>
    <row r="227" spans="1:60" outlineLevel="1">
      <c r="A227" s="234">
        <v>136</v>
      </c>
      <c r="B227" s="235" t="s">
        <v>542</v>
      </c>
      <c r="C227" s="252" t="s">
        <v>543</v>
      </c>
      <c r="D227" s="236" t="s">
        <v>263</v>
      </c>
      <c r="E227" s="237">
        <v>1442.13328</v>
      </c>
      <c r="F227" s="238"/>
      <c r="G227" s="239">
        <f>ROUND(E227*F227,2)</f>
        <v>0</v>
      </c>
      <c r="H227" s="238"/>
      <c r="I227" s="239">
        <f>ROUND(E227*H227,2)</f>
        <v>0</v>
      </c>
      <c r="J227" s="238"/>
      <c r="K227" s="239">
        <f>ROUND(E227*J227,2)</f>
        <v>0</v>
      </c>
      <c r="L227" s="239">
        <v>21</v>
      </c>
      <c r="M227" s="239">
        <f>G227*(1+L227/100)</f>
        <v>0</v>
      </c>
      <c r="N227" s="237">
        <v>0</v>
      </c>
      <c r="O227" s="237">
        <f>ROUND(E227*N227,2)</f>
        <v>0</v>
      </c>
      <c r="P227" s="237">
        <v>0</v>
      </c>
      <c r="Q227" s="237">
        <f>ROUND(E227*P227,2)</f>
        <v>0</v>
      </c>
      <c r="R227" s="239" t="s">
        <v>254</v>
      </c>
      <c r="S227" s="239" t="s">
        <v>208</v>
      </c>
      <c r="T227" s="240" t="s">
        <v>208</v>
      </c>
      <c r="U227" s="225">
        <v>0.307</v>
      </c>
      <c r="V227" s="225">
        <f>ROUND(E227*U227,2)</f>
        <v>442.73</v>
      </c>
      <c r="W227" s="225"/>
      <c r="X227" s="225" t="s">
        <v>544</v>
      </c>
      <c r="Y227" s="225" t="s">
        <v>210</v>
      </c>
      <c r="Z227" s="215"/>
      <c r="AA227" s="215"/>
      <c r="AB227" s="215"/>
      <c r="AC227" s="215"/>
      <c r="AD227" s="215"/>
      <c r="AE227" s="215"/>
      <c r="AF227" s="215"/>
      <c r="AG227" s="215" t="s">
        <v>545</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ht="22.5" outlineLevel="2">
      <c r="A228" s="222"/>
      <c r="B228" s="223"/>
      <c r="C228" s="253" t="s">
        <v>546</v>
      </c>
      <c r="D228" s="241"/>
      <c r="E228" s="241"/>
      <c r="F228" s="241"/>
      <c r="G228" s="241"/>
      <c r="H228" s="225"/>
      <c r="I228" s="225"/>
      <c r="J228" s="225"/>
      <c r="K228" s="225"/>
      <c r="L228" s="225"/>
      <c r="M228" s="225"/>
      <c r="N228" s="224"/>
      <c r="O228" s="224"/>
      <c r="P228" s="224"/>
      <c r="Q228" s="224"/>
      <c r="R228" s="225"/>
      <c r="S228" s="225"/>
      <c r="T228" s="225"/>
      <c r="U228" s="225"/>
      <c r="V228" s="225"/>
      <c r="W228" s="225"/>
      <c r="X228" s="225"/>
      <c r="Y228" s="225"/>
      <c r="Z228" s="215"/>
      <c r="AA228" s="215"/>
      <c r="AB228" s="215"/>
      <c r="AC228" s="215"/>
      <c r="AD228" s="215"/>
      <c r="AE228" s="215"/>
      <c r="AF228" s="215"/>
      <c r="AG228" s="215" t="s">
        <v>213</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42" t="str">
        <f>C228</f>
        <v>přesun hmot pro budovy občanské výstavby (JKSO 801), budovy pro bydlení (JKSO 803) budovy pro výrobu a služby (JKSO 812) s nosnou svislou konstrukcí zděnou z cihel nebo tvárnic nebo kovovou</v>
      </c>
      <c r="BB228" s="215"/>
      <c r="BC228" s="215"/>
      <c r="BD228" s="215"/>
      <c r="BE228" s="215"/>
      <c r="BF228" s="215"/>
      <c r="BG228" s="215"/>
      <c r="BH228" s="215"/>
    </row>
    <row r="229" spans="1:60">
      <c r="A229" s="227" t="s">
        <v>202</v>
      </c>
      <c r="B229" s="228" t="s">
        <v>129</v>
      </c>
      <c r="C229" s="251" t="s">
        <v>130</v>
      </c>
      <c r="D229" s="229"/>
      <c r="E229" s="230"/>
      <c r="F229" s="231"/>
      <c r="G229" s="231">
        <f>SUMIF(AG230:AG241,"&lt;&gt;NOR",G230:G241)</f>
        <v>0</v>
      </c>
      <c r="H229" s="231"/>
      <c r="I229" s="231">
        <f>SUM(I230:I241)</f>
        <v>0</v>
      </c>
      <c r="J229" s="231"/>
      <c r="K229" s="231">
        <f>SUM(K230:K241)</f>
        <v>0</v>
      </c>
      <c r="L229" s="231"/>
      <c r="M229" s="231">
        <f>SUM(M230:M241)</f>
        <v>0</v>
      </c>
      <c r="N229" s="230"/>
      <c r="O229" s="230">
        <f>SUM(O230:O241)</f>
        <v>5.51</v>
      </c>
      <c r="P229" s="230"/>
      <c r="Q229" s="230">
        <f>SUM(Q230:Q241)</f>
        <v>0</v>
      </c>
      <c r="R229" s="231"/>
      <c r="S229" s="231"/>
      <c r="T229" s="232"/>
      <c r="U229" s="226"/>
      <c r="V229" s="226">
        <f>SUM(V230:V241)</f>
        <v>344.02</v>
      </c>
      <c r="W229" s="226"/>
      <c r="X229" s="226"/>
      <c r="Y229" s="226"/>
      <c r="AG229" t="s">
        <v>203</v>
      </c>
    </row>
    <row r="230" spans="1:60" ht="22.5" outlineLevel="1">
      <c r="A230" s="243">
        <v>137</v>
      </c>
      <c r="B230" s="244" t="s">
        <v>547</v>
      </c>
      <c r="C230" s="254" t="s">
        <v>548</v>
      </c>
      <c r="D230" s="245" t="s">
        <v>228</v>
      </c>
      <c r="E230" s="246">
        <v>280.17750000000001</v>
      </c>
      <c r="F230" s="247"/>
      <c r="G230" s="248">
        <f>ROUND(E230*F230,2)</f>
        <v>0</v>
      </c>
      <c r="H230" s="247"/>
      <c r="I230" s="248">
        <f>ROUND(E230*H230,2)</f>
        <v>0</v>
      </c>
      <c r="J230" s="247"/>
      <c r="K230" s="248">
        <f>ROUND(E230*J230,2)</f>
        <v>0</v>
      </c>
      <c r="L230" s="248">
        <v>21</v>
      </c>
      <c r="M230" s="248">
        <f>G230*(1+L230/100)</f>
        <v>0</v>
      </c>
      <c r="N230" s="246">
        <v>3.3E-4</v>
      </c>
      <c r="O230" s="246">
        <f>ROUND(E230*N230,2)</f>
        <v>0.09</v>
      </c>
      <c r="P230" s="246">
        <v>0</v>
      </c>
      <c r="Q230" s="246">
        <f>ROUND(E230*P230,2)</f>
        <v>0</v>
      </c>
      <c r="R230" s="248" t="s">
        <v>549</v>
      </c>
      <c r="S230" s="248" t="s">
        <v>208</v>
      </c>
      <c r="T230" s="249" t="s">
        <v>208</v>
      </c>
      <c r="U230" s="225">
        <v>2.75E-2</v>
      </c>
      <c r="V230" s="225">
        <f>ROUND(E230*U230,2)</f>
        <v>7.7</v>
      </c>
      <c r="W230" s="225"/>
      <c r="X230" s="225" t="s">
        <v>209</v>
      </c>
      <c r="Y230" s="225" t="s">
        <v>210</v>
      </c>
      <c r="Z230" s="215"/>
      <c r="AA230" s="215"/>
      <c r="AB230" s="215"/>
      <c r="AC230" s="215"/>
      <c r="AD230" s="215"/>
      <c r="AE230" s="215"/>
      <c r="AF230" s="215"/>
      <c r="AG230" s="215" t="s">
        <v>211</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33.75" outlineLevel="1">
      <c r="A231" s="243">
        <v>138</v>
      </c>
      <c r="B231" s="244" t="s">
        <v>550</v>
      </c>
      <c r="C231" s="254" t="s">
        <v>551</v>
      </c>
      <c r="D231" s="245" t="s">
        <v>228</v>
      </c>
      <c r="E231" s="246">
        <v>123.41500000000001</v>
      </c>
      <c r="F231" s="247"/>
      <c r="G231" s="248">
        <f>ROUND(E231*F231,2)</f>
        <v>0</v>
      </c>
      <c r="H231" s="247"/>
      <c r="I231" s="248">
        <f>ROUND(E231*H231,2)</f>
        <v>0</v>
      </c>
      <c r="J231" s="247"/>
      <c r="K231" s="248">
        <f>ROUND(E231*J231,2)</f>
        <v>0</v>
      </c>
      <c r="L231" s="248">
        <v>21</v>
      </c>
      <c r="M231" s="248">
        <f>G231*(1+L231/100)</f>
        <v>0</v>
      </c>
      <c r="N231" s="246">
        <v>5.1999999999999995E-4</v>
      </c>
      <c r="O231" s="246">
        <f>ROUND(E231*N231,2)</f>
        <v>0.06</v>
      </c>
      <c r="P231" s="246">
        <v>0</v>
      </c>
      <c r="Q231" s="246">
        <f>ROUND(E231*P231,2)</f>
        <v>0</v>
      </c>
      <c r="R231" s="248" t="s">
        <v>549</v>
      </c>
      <c r="S231" s="248" t="s">
        <v>208</v>
      </c>
      <c r="T231" s="249" t="s">
        <v>208</v>
      </c>
      <c r="U231" s="225">
        <v>4.9000000000000002E-2</v>
      </c>
      <c r="V231" s="225">
        <f>ROUND(E231*U231,2)</f>
        <v>6.05</v>
      </c>
      <c r="W231" s="225"/>
      <c r="X231" s="225" t="s">
        <v>209</v>
      </c>
      <c r="Y231" s="225" t="s">
        <v>210</v>
      </c>
      <c r="Z231" s="215"/>
      <c r="AA231" s="215"/>
      <c r="AB231" s="215"/>
      <c r="AC231" s="215"/>
      <c r="AD231" s="215"/>
      <c r="AE231" s="215"/>
      <c r="AF231" s="215"/>
      <c r="AG231" s="215" t="s">
        <v>211</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ht="22.5" outlineLevel="1">
      <c r="A232" s="243">
        <v>139</v>
      </c>
      <c r="B232" s="244" t="s">
        <v>552</v>
      </c>
      <c r="C232" s="254" t="s">
        <v>553</v>
      </c>
      <c r="D232" s="245" t="s">
        <v>228</v>
      </c>
      <c r="E232" s="246">
        <v>560.35500000000002</v>
      </c>
      <c r="F232" s="247"/>
      <c r="G232" s="248">
        <f>ROUND(E232*F232,2)</f>
        <v>0</v>
      </c>
      <c r="H232" s="247"/>
      <c r="I232" s="248">
        <f>ROUND(E232*H232,2)</f>
        <v>0</v>
      </c>
      <c r="J232" s="247"/>
      <c r="K232" s="248">
        <f>ROUND(E232*J232,2)</f>
        <v>0</v>
      </c>
      <c r="L232" s="248">
        <v>21</v>
      </c>
      <c r="M232" s="248">
        <f>G232*(1+L232/100)</f>
        <v>0</v>
      </c>
      <c r="N232" s="246">
        <v>4.0999999999999999E-4</v>
      </c>
      <c r="O232" s="246">
        <f>ROUND(E232*N232,2)</f>
        <v>0.23</v>
      </c>
      <c r="P232" s="246">
        <v>0</v>
      </c>
      <c r="Q232" s="246">
        <f>ROUND(E232*P232,2)</f>
        <v>0</v>
      </c>
      <c r="R232" s="248" t="s">
        <v>549</v>
      </c>
      <c r="S232" s="248" t="s">
        <v>208</v>
      </c>
      <c r="T232" s="249" t="s">
        <v>208</v>
      </c>
      <c r="U232" s="225">
        <v>0.22991</v>
      </c>
      <c r="V232" s="225">
        <f>ROUND(E232*U232,2)</f>
        <v>128.83000000000001</v>
      </c>
      <c r="W232" s="225"/>
      <c r="X232" s="225" t="s">
        <v>209</v>
      </c>
      <c r="Y232" s="225" t="s">
        <v>210</v>
      </c>
      <c r="Z232" s="215"/>
      <c r="AA232" s="215"/>
      <c r="AB232" s="215"/>
      <c r="AC232" s="215"/>
      <c r="AD232" s="215"/>
      <c r="AE232" s="215"/>
      <c r="AF232" s="215"/>
      <c r="AG232" s="215" t="s">
        <v>211</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ht="22.5" outlineLevel="1">
      <c r="A233" s="243">
        <v>140</v>
      </c>
      <c r="B233" s="244" t="s">
        <v>554</v>
      </c>
      <c r="C233" s="254" t="s">
        <v>555</v>
      </c>
      <c r="D233" s="245" t="s">
        <v>228</v>
      </c>
      <c r="E233" s="246">
        <v>246.83</v>
      </c>
      <c r="F233" s="247"/>
      <c r="G233" s="248">
        <f>ROUND(E233*F233,2)</f>
        <v>0</v>
      </c>
      <c r="H233" s="247"/>
      <c r="I233" s="248">
        <f>ROUND(E233*H233,2)</f>
        <v>0</v>
      </c>
      <c r="J233" s="247"/>
      <c r="K233" s="248">
        <f>ROUND(E233*J233,2)</f>
        <v>0</v>
      </c>
      <c r="L233" s="248">
        <v>21</v>
      </c>
      <c r="M233" s="248">
        <f>G233*(1+L233/100)</f>
        <v>0</v>
      </c>
      <c r="N233" s="246">
        <v>5.8E-4</v>
      </c>
      <c r="O233" s="246">
        <f>ROUND(E233*N233,2)</f>
        <v>0.14000000000000001</v>
      </c>
      <c r="P233" s="246">
        <v>0</v>
      </c>
      <c r="Q233" s="246">
        <f>ROUND(E233*P233,2)</f>
        <v>0</v>
      </c>
      <c r="R233" s="248" t="s">
        <v>549</v>
      </c>
      <c r="S233" s="248" t="s">
        <v>208</v>
      </c>
      <c r="T233" s="249" t="s">
        <v>208</v>
      </c>
      <c r="U233" s="225">
        <v>0.26600000000000001</v>
      </c>
      <c r="V233" s="225">
        <f>ROUND(E233*U233,2)</f>
        <v>65.66</v>
      </c>
      <c r="W233" s="225"/>
      <c r="X233" s="225" t="s">
        <v>209</v>
      </c>
      <c r="Y233" s="225" t="s">
        <v>210</v>
      </c>
      <c r="Z233" s="215"/>
      <c r="AA233" s="215"/>
      <c r="AB233" s="215"/>
      <c r="AC233" s="215"/>
      <c r="AD233" s="215"/>
      <c r="AE233" s="215"/>
      <c r="AF233" s="215"/>
      <c r="AG233" s="215" t="s">
        <v>211</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c r="A234" s="243">
        <v>141</v>
      </c>
      <c r="B234" s="244" t="s">
        <v>556</v>
      </c>
      <c r="C234" s="254" t="s">
        <v>557</v>
      </c>
      <c r="D234" s="245" t="s">
        <v>228</v>
      </c>
      <c r="E234" s="246">
        <v>198.57</v>
      </c>
      <c r="F234" s="247"/>
      <c r="G234" s="248">
        <f>ROUND(E234*F234,2)</f>
        <v>0</v>
      </c>
      <c r="H234" s="247"/>
      <c r="I234" s="248">
        <f>ROUND(E234*H234,2)</f>
        <v>0</v>
      </c>
      <c r="J234" s="247"/>
      <c r="K234" s="248">
        <f>ROUND(E234*J234,2)</f>
        <v>0</v>
      </c>
      <c r="L234" s="248">
        <v>21</v>
      </c>
      <c r="M234" s="248">
        <f>G234*(1+L234/100)</f>
        <v>0</v>
      </c>
      <c r="N234" s="246">
        <v>2.1000000000000001E-4</v>
      </c>
      <c r="O234" s="246">
        <f>ROUND(E234*N234,2)</f>
        <v>0.04</v>
      </c>
      <c r="P234" s="246">
        <v>0</v>
      </c>
      <c r="Q234" s="246">
        <f>ROUND(E234*P234,2)</f>
        <v>0</v>
      </c>
      <c r="R234" s="248" t="s">
        <v>549</v>
      </c>
      <c r="S234" s="248" t="s">
        <v>208</v>
      </c>
      <c r="T234" s="249" t="s">
        <v>208</v>
      </c>
      <c r="U234" s="225">
        <v>9.5000000000000001E-2</v>
      </c>
      <c r="V234" s="225">
        <f>ROUND(E234*U234,2)</f>
        <v>18.86</v>
      </c>
      <c r="W234" s="225"/>
      <c r="X234" s="225" t="s">
        <v>209</v>
      </c>
      <c r="Y234" s="225" t="s">
        <v>210</v>
      </c>
      <c r="Z234" s="215"/>
      <c r="AA234" s="215"/>
      <c r="AB234" s="215"/>
      <c r="AC234" s="215"/>
      <c r="AD234" s="215"/>
      <c r="AE234" s="215"/>
      <c r="AF234" s="215"/>
      <c r="AG234" s="215" t="s">
        <v>211</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c r="A235" s="243">
        <v>142</v>
      </c>
      <c r="B235" s="244" t="s">
        <v>558</v>
      </c>
      <c r="C235" s="254" t="s">
        <v>559</v>
      </c>
      <c r="D235" s="245" t="s">
        <v>228</v>
      </c>
      <c r="E235" s="246">
        <v>198.57</v>
      </c>
      <c r="F235" s="247"/>
      <c r="G235" s="248">
        <f>ROUND(E235*F235,2)</f>
        <v>0</v>
      </c>
      <c r="H235" s="247"/>
      <c r="I235" s="248">
        <f>ROUND(E235*H235,2)</f>
        <v>0</v>
      </c>
      <c r="J235" s="247"/>
      <c r="K235" s="248">
        <f>ROUND(E235*J235,2)</f>
        <v>0</v>
      </c>
      <c r="L235" s="248">
        <v>21</v>
      </c>
      <c r="M235" s="248">
        <f>G235*(1+L235/100)</f>
        <v>0</v>
      </c>
      <c r="N235" s="246">
        <v>3.3999999999999998E-3</v>
      </c>
      <c r="O235" s="246">
        <f>ROUND(E235*N235,2)</f>
        <v>0.68</v>
      </c>
      <c r="P235" s="246">
        <v>0</v>
      </c>
      <c r="Q235" s="246">
        <f>ROUND(E235*P235,2)</f>
        <v>0</v>
      </c>
      <c r="R235" s="248" t="s">
        <v>549</v>
      </c>
      <c r="S235" s="248" t="s">
        <v>208</v>
      </c>
      <c r="T235" s="249" t="s">
        <v>208</v>
      </c>
      <c r="U235" s="225">
        <v>0.38500000000000001</v>
      </c>
      <c r="V235" s="225">
        <f>ROUND(E235*U235,2)</f>
        <v>76.45</v>
      </c>
      <c r="W235" s="225"/>
      <c r="X235" s="225" t="s">
        <v>209</v>
      </c>
      <c r="Y235" s="225" t="s">
        <v>210</v>
      </c>
      <c r="Z235" s="215"/>
      <c r="AA235" s="215"/>
      <c r="AB235" s="215"/>
      <c r="AC235" s="215"/>
      <c r="AD235" s="215"/>
      <c r="AE235" s="215"/>
      <c r="AF235" s="215"/>
      <c r="AG235" s="215" t="s">
        <v>211</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outlineLevel="1">
      <c r="A236" s="243">
        <v>143</v>
      </c>
      <c r="B236" s="244" t="s">
        <v>560</v>
      </c>
      <c r="C236" s="254" t="s">
        <v>561</v>
      </c>
      <c r="D236" s="245" t="s">
        <v>346</v>
      </c>
      <c r="E236" s="246">
        <v>172.5</v>
      </c>
      <c r="F236" s="247"/>
      <c r="G236" s="248">
        <f>ROUND(E236*F236,2)</f>
        <v>0</v>
      </c>
      <c r="H236" s="247"/>
      <c r="I236" s="248">
        <f>ROUND(E236*H236,2)</f>
        <v>0</v>
      </c>
      <c r="J236" s="247"/>
      <c r="K236" s="248">
        <f>ROUND(E236*J236,2)</f>
        <v>0</v>
      </c>
      <c r="L236" s="248">
        <v>21</v>
      </c>
      <c r="M236" s="248">
        <f>G236*(1+L236/100)</f>
        <v>0</v>
      </c>
      <c r="N236" s="246">
        <v>2.9E-4</v>
      </c>
      <c r="O236" s="246">
        <f>ROUND(E236*N236,2)</f>
        <v>0.05</v>
      </c>
      <c r="P236" s="246">
        <v>0</v>
      </c>
      <c r="Q236" s="246">
        <f>ROUND(E236*P236,2)</f>
        <v>0</v>
      </c>
      <c r="R236" s="248" t="s">
        <v>549</v>
      </c>
      <c r="S236" s="248" t="s">
        <v>208</v>
      </c>
      <c r="T236" s="249" t="s">
        <v>208</v>
      </c>
      <c r="U236" s="225">
        <v>0.11</v>
      </c>
      <c r="V236" s="225">
        <f>ROUND(E236*U236,2)</f>
        <v>18.98</v>
      </c>
      <c r="W236" s="225"/>
      <c r="X236" s="225" t="s">
        <v>209</v>
      </c>
      <c r="Y236" s="225" t="s">
        <v>210</v>
      </c>
      <c r="Z236" s="215"/>
      <c r="AA236" s="215"/>
      <c r="AB236" s="215"/>
      <c r="AC236" s="215"/>
      <c r="AD236" s="215"/>
      <c r="AE236" s="215"/>
      <c r="AF236" s="215"/>
      <c r="AG236" s="215" t="s">
        <v>211</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ht="22.5" outlineLevel="1">
      <c r="A237" s="243">
        <v>144</v>
      </c>
      <c r="B237" s="244" t="s">
        <v>562</v>
      </c>
      <c r="C237" s="254" t="s">
        <v>563</v>
      </c>
      <c r="D237" s="245" t="s">
        <v>277</v>
      </c>
      <c r="E237" s="246">
        <v>15</v>
      </c>
      <c r="F237" s="247"/>
      <c r="G237" s="248">
        <f>ROUND(E237*F237,2)</f>
        <v>0</v>
      </c>
      <c r="H237" s="247"/>
      <c r="I237" s="248">
        <f>ROUND(E237*H237,2)</f>
        <v>0</v>
      </c>
      <c r="J237" s="247"/>
      <c r="K237" s="248">
        <f>ROUND(E237*J237,2)</f>
        <v>0</v>
      </c>
      <c r="L237" s="248">
        <v>21</v>
      </c>
      <c r="M237" s="248">
        <f>G237*(1+L237/100)</f>
        <v>0</v>
      </c>
      <c r="N237" s="246">
        <v>1.8000000000000001E-4</v>
      </c>
      <c r="O237" s="246">
        <f>ROUND(E237*N237,2)</f>
        <v>0</v>
      </c>
      <c r="P237" s="246">
        <v>0</v>
      </c>
      <c r="Q237" s="246">
        <f>ROUND(E237*P237,2)</f>
        <v>0</v>
      </c>
      <c r="R237" s="248" t="s">
        <v>549</v>
      </c>
      <c r="S237" s="248" t="s">
        <v>208</v>
      </c>
      <c r="T237" s="249" t="s">
        <v>208</v>
      </c>
      <c r="U237" s="225">
        <v>0.85599999999999998</v>
      </c>
      <c r="V237" s="225">
        <f>ROUND(E237*U237,2)</f>
        <v>12.84</v>
      </c>
      <c r="W237" s="225"/>
      <c r="X237" s="225" t="s">
        <v>209</v>
      </c>
      <c r="Y237" s="225" t="s">
        <v>210</v>
      </c>
      <c r="Z237" s="215"/>
      <c r="AA237" s="215"/>
      <c r="AB237" s="215"/>
      <c r="AC237" s="215"/>
      <c r="AD237" s="215"/>
      <c r="AE237" s="215"/>
      <c r="AF237" s="215"/>
      <c r="AG237" s="215" t="s">
        <v>211</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ht="33.75" outlineLevel="1">
      <c r="A238" s="243">
        <v>145</v>
      </c>
      <c r="B238" s="244" t="s">
        <v>564</v>
      </c>
      <c r="C238" s="254" t="s">
        <v>565</v>
      </c>
      <c r="D238" s="245" t="s">
        <v>228</v>
      </c>
      <c r="E238" s="246">
        <v>464.05137999999999</v>
      </c>
      <c r="F238" s="247"/>
      <c r="G238" s="248">
        <f>ROUND(E238*F238,2)</f>
        <v>0</v>
      </c>
      <c r="H238" s="247"/>
      <c r="I238" s="248">
        <f>ROUND(E238*H238,2)</f>
        <v>0</v>
      </c>
      <c r="J238" s="247"/>
      <c r="K238" s="248">
        <f>ROUND(E238*J238,2)</f>
        <v>0</v>
      </c>
      <c r="L238" s="248">
        <v>21</v>
      </c>
      <c r="M238" s="248">
        <f>G238*(1+L238/100)</f>
        <v>0</v>
      </c>
      <c r="N238" s="246">
        <v>4.5999999999999999E-3</v>
      </c>
      <c r="O238" s="246">
        <f>ROUND(E238*N238,2)</f>
        <v>2.13</v>
      </c>
      <c r="P238" s="246">
        <v>0</v>
      </c>
      <c r="Q238" s="246">
        <f>ROUND(E238*P238,2)</f>
        <v>0</v>
      </c>
      <c r="R238" s="248" t="s">
        <v>370</v>
      </c>
      <c r="S238" s="248" t="s">
        <v>208</v>
      </c>
      <c r="T238" s="249" t="s">
        <v>208</v>
      </c>
      <c r="U238" s="225">
        <v>0</v>
      </c>
      <c r="V238" s="225">
        <f>ROUND(E238*U238,2)</f>
        <v>0</v>
      </c>
      <c r="W238" s="225"/>
      <c r="X238" s="225" t="s">
        <v>371</v>
      </c>
      <c r="Y238" s="225" t="s">
        <v>210</v>
      </c>
      <c r="Z238" s="215"/>
      <c r="AA238" s="215"/>
      <c r="AB238" s="215"/>
      <c r="AC238" s="215"/>
      <c r="AD238" s="215"/>
      <c r="AE238" s="215"/>
      <c r="AF238" s="215"/>
      <c r="AG238" s="215" t="s">
        <v>372</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2.5" outlineLevel="1">
      <c r="A239" s="243">
        <v>146</v>
      </c>
      <c r="B239" s="244" t="s">
        <v>566</v>
      </c>
      <c r="C239" s="254" t="s">
        <v>567</v>
      </c>
      <c r="D239" s="245" t="s">
        <v>228</v>
      </c>
      <c r="E239" s="246">
        <v>464.05137999999999</v>
      </c>
      <c r="F239" s="247"/>
      <c r="G239" s="248">
        <f>ROUND(E239*F239,2)</f>
        <v>0</v>
      </c>
      <c r="H239" s="247"/>
      <c r="I239" s="248">
        <f>ROUND(E239*H239,2)</f>
        <v>0</v>
      </c>
      <c r="J239" s="247"/>
      <c r="K239" s="248">
        <f>ROUND(E239*J239,2)</f>
        <v>0</v>
      </c>
      <c r="L239" s="248">
        <v>21</v>
      </c>
      <c r="M239" s="248">
        <f>G239*(1+L239/100)</f>
        <v>0</v>
      </c>
      <c r="N239" s="246">
        <v>4.4999999999999997E-3</v>
      </c>
      <c r="O239" s="246">
        <f>ROUND(E239*N239,2)</f>
        <v>2.09</v>
      </c>
      <c r="P239" s="246">
        <v>0</v>
      </c>
      <c r="Q239" s="246">
        <f>ROUND(E239*P239,2)</f>
        <v>0</v>
      </c>
      <c r="R239" s="248" t="s">
        <v>370</v>
      </c>
      <c r="S239" s="248" t="s">
        <v>208</v>
      </c>
      <c r="T239" s="249" t="s">
        <v>208</v>
      </c>
      <c r="U239" s="225">
        <v>0</v>
      </c>
      <c r="V239" s="225">
        <f>ROUND(E239*U239,2)</f>
        <v>0</v>
      </c>
      <c r="W239" s="225"/>
      <c r="X239" s="225" t="s">
        <v>371</v>
      </c>
      <c r="Y239" s="225" t="s">
        <v>210</v>
      </c>
      <c r="Z239" s="215"/>
      <c r="AA239" s="215"/>
      <c r="AB239" s="215"/>
      <c r="AC239" s="215"/>
      <c r="AD239" s="215"/>
      <c r="AE239" s="215"/>
      <c r="AF239" s="215"/>
      <c r="AG239" s="215" t="s">
        <v>372</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1">
      <c r="A240" s="234">
        <v>147</v>
      </c>
      <c r="B240" s="235" t="s">
        <v>568</v>
      </c>
      <c r="C240" s="252" t="s">
        <v>569</v>
      </c>
      <c r="D240" s="236" t="s">
        <v>263</v>
      </c>
      <c r="E240" s="237">
        <v>5.5219699999999996</v>
      </c>
      <c r="F240" s="238"/>
      <c r="G240" s="239">
        <f>ROUND(E240*F240,2)</f>
        <v>0</v>
      </c>
      <c r="H240" s="238"/>
      <c r="I240" s="239">
        <f>ROUND(E240*H240,2)</f>
        <v>0</v>
      </c>
      <c r="J240" s="238"/>
      <c r="K240" s="239">
        <f>ROUND(E240*J240,2)</f>
        <v>0</v>
      </c>
      <c r="L240" s="239">
        <v>21</v>
      </c>
      <c r="M240" s="239">
        <f>G240*(1+L240/100)</f>
        <v>0</v>
      </c>
      <c r="N240" s="237">
        <v>0</v>
      </c>
      <c r="O240" s="237">
        <f>ROUND(E240*N240,2)</f>
        <v>0</v>
      </c>
      <c r="P240" s="237">
        <v>0</v>
      </c>
      <c r="Q240" s="237">
        <f>ROUND(E240*P240,2)</f>
        <v>0</v>
      </c>
      <c r="R240" s="239" t="s">
        <v>549</v>
      </c>
      <c r="S240" s="239" t="s">
        <v>208</v>
      </c>
      <c r="T240" s="240" t="s">
        <v>208</v>
      </c>
      <c r="U240" s="225">
        <v>1.5669999999999999</v>
      </c>
      <c r="V240" s="225">
        <f>ROUND(E240*U240,2)</f>
        <v>8.65</v>
      </c>
      <c r="W240" s="225"/>
      <c r="X240" s="225" t="s">
        <v>544</v>
      </c>
      <c r="Y240" s="225" t="s">
        <v>210</v>
      </c>
      <c r="Z240" s="215"/>
      <c r="AA240" s="215"/>
      <c r="AB240" s="215"/>
      <c r="AC240" s="215"/>
      <c r="AD240" s="215"/>
      <c r="AE240" s="215"/>
      <c r="AF240" s="215"/>
      <c r="AG240" s="215" t="s">
        <v>545</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2">
      <c r="A241" s="222"/>
      <c r="B241" s="223"/>
      <c r="C241" s="253" t="s">
        <v>570</v>
      </c>
      <c r="D241" s="241"/>
      <c r="E241" s="241"/>
      <c r="F241" s="241"/>
      <c r="G241" s="241"/>
      <c r="H241" s="225"/>
      <c r="I241" s="225"/>
      <c r="J241" s="225"/>
      <c r="K241" s="225"/>
      <c r="L241" s="225"/>
      <c r="M241" s="225"/>
      <c r="N241" s="224"/>
      <c r="O241" s="224"/>
      <c r="P241" s="224"/>
      <c r="Q241" s="224"/>
      <c r="R241" s="225"/>
      <c r="S241" s="225"/>
      <c r="T241" s="225"/>
      <c r="U241" s="225"/>
      <c r="V241" s="225"/>
      <c r="W241" s="225"/>
      <c r="X241" s="225"/>
      <c r="Y241" s="225"/>
      <c r="Z241" s="215"/>
      <c r="AA241" s="215"/>
      <c r="AB241" s="215"/>
      <c r="AC241" s="215"/>
      <c r="AD241" s="215"/>
      <c r="AE241" s="215"/>
      <c r="AF241" s="215"/>
      <c r="AG241" s="215" t="s">
        <v>213</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c r="A242" s="227" t="s">
        <v>202</v>
      </c>
      <c r="B242" s="228" t="s">
        <v>131</v>
      </c>
      <c r="C242" s="251" t="s">
        <v>132</v>
      </c>
      <c r="D242" s="229"/>
      <c r="E242" s="230"/>
      <c r="F242" s="231"/>
      <c r="G242" s="231">
        <f>SUMIF(AG243:AG266,"&lt;&gt;NOR",G243:G266)</f>
        <v>0</v>
      </c>
      <c r="H242" s="231"/>
      <c r="I242" s="231">
        <f>SUM(I243:I266)</f>
        <v>0</v>
      </c>
      <c r="J242" s="231"/>
      <c r="K242" s="231">
        <f>SUM(K243:K266)</f>
        <v>0</v>
      </c>
      <c r="L242" s="231"/>
      <c r="M242" s="231">
        <f>SUM(M243:M266)</f>
        <v>0</v>
      </c>
      <c r="N242" s="230"/>
      <c r="O242" s="230">
        <f>SUM(O243:O266)</f>
        <v>2.5500000000000003</v>
      </c>
      <c r="P242" s="230"/>
      <c r="Q242" s="230">
        <f>SUM(Q243:Q266)</f>
        <v>0</v>
      </c>
      <c r="R242" s="231"/>
      <c r="S242" s="231"/>
      <c r="T242" s="232"/>
      <c r="U242" s="226"/>
      <c r="V242" s="226">
        <f>SUM(V243:V266)</f>
        <v>400.51</v>
      </c>
      <c r="W242" s="226"/>
      <c r="X242" s="226"/>
      <c r="Y242" s="226"/>
      <c r="AG242" t="s">
        <v>203</v>
      </c>
    </row>
    <row r="243" spans="1:60" ht="22.5" outlineLevel="1">
      <c r="A243" s="243">
        <v>148</v>
      </c>
      <c r="B243" s="244" t="s">
        <v>571</v>
      </c>
      <c r="C243" s="254" t="s">
        <v>572</v>
      </c>
      <c r="D243" s="245" t="s">
        <v>277</v>
      </c>
      <c r="E243" s="246">
        <v>14</v>
      </c>
      <c r="F243" s="247"/>
      <c r="G243" s="248">
        <f>ROUND(E243*F243,2)</f>
        <v>0</v>
      </c>
      <c r="H243" s="247"/>
      <c r="I243" s="248">
        <f>ROUND(E243*H243,2)</f>
        <v>0</v>
      </c>
      <c r="J243" s="247"/>
      <c r="K243" s="248">
        <f>ROUND(E243*J243,2)</f>
        <v>0</v>
      </c>
      <c r="L243" s="248">
        <v>21</v>
      </c>
      <c r="M243" s="248">
        <f>G243*(1+L243/100)</f>
        <v>0</v>
      </c>
      <c r="N243" s="246">
        <v>3.4000000000000002E-4</v>
      </c>
      <c r="O243" s="246">
        <f>ROUND(E243*N243,2)</f>
        <v>0</v>
      </c>
      <c r="P243" s="246">
        <v>0</v>
      </c>
      <c r="Q243" s="246">
        <f>ROUND(E243*P243,2)</f>
        <v>0</v>
      </c>
      <c r="R243" s="248" t="s">
        <v>549</v>
      </c>
      <c r="S243" s="248" t="s">
        <v>208</v>
      </c>
      <c r="T243" s="249" t="s">
        <v>208</v>
      </c>
      <c r="U243" s="225">
        <v>1.18</v>
      </c>
      <c r="V243" s="225">
        <f>ROUND(E243*U243,2)</f>
        <v>16.52</v>
      </c>
      <c r="W243" s="225"/>
      <c r="X243" s="225" t="s">
        <v>209</v>
      </c>
      <c r="Y243" s="225" t="s">
        <v>210</v>
      </c>
      <c r="Z243" s="215"/>
      <c r="AA243" s="215"/>
      <c r="AB243" s="215"/>
      <c r="AC243" s="215"/>
      <c r="AD243" s="215"/>
      <c r="AE243" s="215"/>
      <c r="AF243" s="215"/>
      <c r="AG243" s="215" t="s">
        <v>211</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c r="A244" s="243">
        <v>149</v>
      </c>
      <c r="B244" s="244" t="s">
        <v>573</v>
      </c>
      <c r="C244" s="254" t="s">
        <v>574</v>
      </c>
      <c r="D244" s="245" t="s">
        <v>277</v>
      </c>
      <c r="E244" s="246">
        <v>12</v>
      </c>
      <c r="F244" s="247"/>
      <c r="G244" s="248">
        <f>ROUND(E244*F244,2)</f>
        <v>0</v>
      </c>
      <c r="H244" s="247"/>
      <c r="I244" s="248">
        <f>ROUND(E244*H244,2)</f>
        <v>0</v>
      </c>
      <c r="J244" s="247"/>
      <c r="K244" s="248">
        <f>ROUND(E244*J244,2)</f>
        <v>0</v>
      </c>
      <c r="L244" s="248">
        <v>21</v>
      </c>
      <c r="M244" s="248">
        <f>G244*(1+L244/100)</f>
        <v>0</v>
      </c>
      <c r="N244" s="246">
        <v>6.9999999999999994E-5</v>
      </c>
      <c r="O244" s="246">
        <f>ROUND(E244*N244,2)</f>
        <v>0</v>
      </c>
      <c r="P244" s="246">
        <v>0</v>
      </c>
      <c r="Q244" s="246">
        <f>ROUND(E244*P244,2)</f>
        <v>0</v>
      </c>
      <c r="R244" s="248" t="s">
        <v>549</v>
      </c>
      <c r="S244" s="248" t="s">
        <v>208</v>
      </c>
      <c r="T244" s="249" t="s">
        <v>208</v>
      </c>
      <c r="U244" s="225">
        <v>1</v>
      </c>
      <c r="V244" s="225">
        <f>ROUND(E244*U244,2)</f>
        <v>12</v>
      </c>
      <c r="W244" s="225"/>
      <c r="X244" s="225" t="s">
        <v>209</v>
      </c>
      <c r="Y244" s="225" t="s">
        <v>210</v>
      </c>
      <c r="Z244" s="215"/>
      <c r="AA244" s="215"/>
      <c r="AB244" s="215"/>
      <c r="AC244" s="215"/>
      <c r="AD244" s="215"/>
      <c r="AE244" s="215"/>
      <c r="AF244" s="215"/>
      <c r="AG244" s="215" t="s">
        <v>211</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ht="22.5" outlineLevel="1">
      <c r="A245" s="243">
        <v>150</v>
      </c>
      <c r="B245" s="244" t="s">
        <v>575</v>
      </c>
      <c r="C245" s="254" t="s">
        <v>576</v>
      </c>
      <c r="D245" s="245" t="s">
        <v>228</v>
      </c>
      <c r="E245" s="246">
        <v>263.81</v>
      </c>
      <c r="F245" s="247"/>
      <c r="G245" s="248">
        <f>ROUND(E245*F245,2)</f>
        <v>0</v>
      </c>
      <c r="H245" s="247"/>
      <c r="I245" s="248">
        <f>ROUND(E245*H245,2)</f>
        <v>0</v>
      </c>
      <c r="J245" s="247"/>
      <c r="K245" s="248">
        <f>ROUND(E245*J245,2)</f>
        <v>0</v>
      </c>
      <c r="L245" s="248">
        <v>21</v>
      </c>
      <c r="M245" s="248">
        <f>G245*(1+L245/100)</f>
        <v>0</v>
      </c>
      <c r="N245" s="246">
        <v>3.3E-4</v>
      </c>
      <c r="O245" s="246">
        <f>ROUND(E245*N245,2)</f>
        <v>0.09</v>
      </c>
      <c r="P245" s="246">
        <v>0</v>
      </c>
      <c r="Q245" s="246">
        <f>ROUND(E245*P245,2)</f>
        <v>0</v>
      </c>
      <c r="R245" s="248" t="s">
        <v>549</v>
      </c>
      <c r="S245" s="248" t="s">
        <v>208</v>
      </c>
      <c r="T245" s="249" t="s">
        <v>208</v>
      </c>
      <c r="U245" s="225">
        <v>2.75E-2</v>
      </c>
      <c r="V245" s="225">
        <f>ROUND(E245*U245,2)</f>
        <v>7.25</v>
      </c>
      <c r="W245" s="225"/>
      <c r="X245" s="225" t="s">
        <v>209</v>
      </c>
      <c r="Y245" s="225" t="s">
        <v>210</v>
      </c>
      <c r="Z245" s="215"/>
      <c r="AA245" s="215"/>
      <c r="AB245" s="215"/>
      <c r="AC245" s="215"/>
      <c r="AD245" s="215"/>
      <c r="AE245" s="215"/>
      <c r="AF245" s="215"/>
      <c r="AG245" s="215" t="s">
        <v>211</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2.5" outlineLevel="1">
      <c r="A246" s="243">
        <v>151</v>
      </c>
      <c r="B246" s="244" t="s">
        <v>577</v>
      </c>
      <c r="C246" s="254" t="s">
        <v>578</v>
      </c>
      <c r="D246" s="245" t="s">
        <v>228</v>
      </c>
      <c r="E246" s="246">
        <v>263.81</v>
      </c>
      <c r="F246" s="247"/>
      <c r="G246" s="248">
        <f>ROUND(E246*F246,2)</f>
        <v>0</v>
      </c>
      <c r="H246" s="247"/>
      <c r="I246" s="248">
        <f>ROUND(E246*H246,2)</f>
        <v>0</v>
      </c>
      <c r="J246" s="247"/>
      <c r="K246" s="248">
        <f>ROUND(E246*J246,2)</f>
        <v>0</v>
      </c>
      <c r="L246" s="248">
        <v>21</v>
      </c>
      <c r="M246" s="248">
        <f>G246*(1+L246/100)</f>
        <v>0</v>
      </c>
      <c r="N246" s="246">
        <v>3.5E-4</v>
      </c>
      <c r="O246" s="246">
        <f>ROUND(E246*N246,2)</f>
        <v>0.09</v>
      </c>
      <c r="P246" s="246">
        <v>0</v>
      </c>
      <c r="Q246" s="246">
        <f>ROUND(E246*P246,2)</f>
        <v>0</v>
      </c>
      <c r="R246" s="248" t="s">
        <v>549</v>
      </c>
      <c r="S246" s="248" t="s">
        <v>208</v>
      </c>
      <c r="T246" s="249" t="s">
        <v>208</v>
      </c>
      <c r="U246" s="225">
        <v>0.2</v>
      </c>
      <c r="V246" s="225">
        <f>ROUND(E246*U246,2)</f>
        <v>52.76</v>
      </c>
      <c r="W246" s="225"/>
      <c r="X246" s="225" t="s">
        <v>209</v>
      </c>
      <c r="Y246" s="225" t="s">
        <v>210</v>
      </c>
      <c r="Z246" s="215"/>
      <c r="AA246" s="215"/>
      <c r="AB246" s="215"/>
      <c r="AC246" s="215"/>
      <c r="AD246" s="215"/>
      <c r="AE246" s="215"/>
      <c r="AF246" s="215"/>
      <c r="AG246" s="215" t="s">
        <v>211</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2.5" outlineLevel="1">
      <c r="A247" s="243">
        <v>152</v>
      </c>
      <c r="B247" s="244" t="s">
        <v>579</v>
      </c>
      <c r="C247" s="254" t="s">
        <v>580</v>
      </c>
      <c r="D247" s="245" t="s">
        <v>228</v>
      </c>
      <c r="E247" s="246">
        <v>253.67250000000001</v>
      </c>
      <c r="F247" s="247"/>
      <c r="G247" s="248">
        <f>ROUND(E247*F247,2)</f>
        <v>0</v>
      </c>
      <c r="H247" s="247"/>
      <c r="I247" s="248">
        <f>ROUND(E247*H247,2)</f>
        <v>0</v>
      </c>
      <c r="J247" s="247"/>
      <c r="K247" s="248">
        <f>ROUND(E247*J247,2)</f>
        <v>0</v>
      </c>
      <c r="L247" s="248">
        <v>21</v>
      </c>
      <c r="M247" s="248">
        <f>G247*(1+L247/100)</f>
        <v>0</v>
      </c>
      <c r="N247" s="246">
        <v>0</v>
      </c>
      <c r="O247" s="246">
        <f>ROUND(E247*N247,2)</f>
        <v>0</v>
      </c>
      <c r="P247" s="246">
        <v>0</v>
      </c>
      <c r="Q247" s="246">
        <f>ROUND(E247*P247,2)</f>
        <v>0</v>
      </c>
      <c r="R247" s="248" t="s">
        <v>549</v>
      </c>
      <c r="S247" s="248" t="s">
        <v>208</v>
      </c>
      <c r="T247" s="249" t="s">
        <v>208</v>
      </c>
      <c r="U247" s="225">
        <v>0.91459999999999997</v>
      </c>
      <c r="V247" s="225">
        <f>ROUND(E247*U247,2)</f>
        <v>232.01</v>
      </c>
      <c r="W247" s="225"/>
      <c r="X247" s="225" t="s">
        <v>209</v>
      </c>
      <c r="Y247" s="225" t="s">
        <v>210</v>
      </c>
      <c r="Z247" s="215"/>
      <c r="AA247" s="215"/>
      <c r="AB247" s="215"/>
      <c r="AC247" s="215"/>
      <c r="AD247" s="215"/>
      <c r="AE247" s="215"/>
      <c r="AF247" s="215"/>
      <c r="AG247" s="215" t="s">
        <v>211</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ht="33.75" outlineLevel="1">
      <c r="A248" s="234">
        <v>153</v>
      </c>
      <c r="B248" s="235" t="s">
        <v>581</v>
      </c>
      <c r="C248" s="252" t="s">
        <v>582</v>
      </c>
      <c r="D248" s="236" t="s">
        <v>346</v>
      </c>
      <c r="E248" s="237">
        <v>74.5</v>
      </c>
      <c r="F248" s="238"/>
      <c r="G248" s="239">
        <f>ROUND(E248*F248,2)</f>
        <v>0</v>
      </c>
      <c r="H248" s="238"/>
      <c r="I248" s="239">
        <f>ROUND(E248*H248,2)</f>
        <v>0</v>
      </c>
      <c r="J248" s="238"/>
      <c r="K248" s="239">
        <f>ROUND(E248*J248,2)</f>
        <v>0</v>
      </c>
      <c r="L248" s="239">
        <v>21</v>
      </c>
      <c r="M248" s="239">
        <f>G248*(1+L248/100)</f>
        <v>0</v>
      </c>
      <c r="N248" s="237">
        <v>1.2099999999999999E-3</v>
      </c>
      <c r="O248" s="237">
        <f>ROUND(E248*N248,2)</f>
        <v>0.09</v>
      </c>
      <c r="P248" s="237">
        <v>0</v>
      </c>
      <c r="Q248" s="237">
        <f>ROUND(E248*P248,2)</f>
        <v>0</v>
      </c>
      <c r="R248" s="239" t="s">
        <v>549</v>
      </c>
      <c r="S248" s="239" t="s">
        <v>208</v>
      </c>
      <c r="T248" s="240" t="s">
        <v>208</v>
      </c>
      <c r="U248" s="225">
        <v>0.252</v>
      </c>
      <c r="V248" s="225">
        <f>ROUND(E248*U248,2)</f>
        <v>18.77</v>
      </c>
      <c r="W248" s="225"/>
      <c r="X248" s="225" t="s">
        <v>209</v>
      </c>
      <c r="Y248" s="225" t="s">
        <v>210</v>
      </c>
      <c r="Z248" s="215"/>
      <c r="AA248" s="215"/>
      <c r="AB248" s="215"/>
      <c r="AC248" s="215"/>
      <c r="AD248" s="215"/>
      <c r="AE248" s="215"/>
      <c r="AF248" s="215"/>
      <c r="AG248" s="215" t="s">
        <v>211</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2">
      <c r="A249" s="222"/>
      <c r="B249" s="223"/>
      <c r="C249" s="253" t="s">
        <v>583</v>
      </c>
      <c r="D249" s="241"/>
      <c r="E249" s="241"/>
      <c r="F249" s="241"/>
      <c r="G249" s="241"/>
      <c r="H249" s="225"/>
      <c r="I249" s="225"/>
      <c r="J249" s="225"/>
      <c r="K249" s="225"/>
      <c r="L249" s="225"/>
      <c r="M249" s="225"/>
      <c r="N249" s="224"/>
      <c r="O249" s="224"/>
      <c r="P249" s="224"/>
      <c r="Q249" s="224"/>
      <c r="R249" s="225"/>
      <c r="S249" s="225"/>
      <c r="T249" s="225"/>
      <c r="U249" s="225"/>
      <c r="V249" s="225"/>
      <c r="W249" s="225"/>
      <c r="X249" s="225"/>
      <c r="Y249" s="225"/>
      <c r="Z249" s="215"/>
      <c r="AA249" s="215"/>
      <c r="AB249" s="215"/>
      <c r="AC249" s="215"/>
      <c r="AD249" s="215"/>
      <c r="AE249" s="215"/>
      <c r="AF249" s="215"/>
      <c r="AG249" s="215" t="s">
        <v>213</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ht="33.75" outlineLevel="1">
      <c r="A250" s="234">
        <v>154</v>
      </c>
      <c r="B250" s="235" t="s">
        <v>584</v>
      </c>
      <c r="C250" s="252" t="s">
        <v>585</v>
      </c>
      <c r="D250" s="236" t="s">
        <v>346</v>
      </c>
      <c r="E250" s="237">
        <v>70.099999999999994</v>
      </c>
      <c r="F250" s="238"/>
      <c r="G250" s="239">
        <f>ROUND(E250*F250,2)</f>
        <v>0</v>
      </c>
      <c r="H250" s="238"/>
      <c r="I250" s="239">
        <f>ROUND(E250*H250,2)</f>
        <v>0</v>
      </c>
      <c r="J250" s="238"/>
      <c r="K250" s="239">
        <f>ROUND(E250*J250,2)</f>
        <v>0</v>
      </c>
      <c r="L250" s="239">
        <v>21</v>
      </c>
      <c r="M250" s="239">
        <f>G250*(1+L250/100)</f>
        <v>0</v>
      </c>
      <c r="N250" s="237">
        <v>7.6000000000000004E-4</v>
      </c>
      <c r="O250" s="237">
        <f>ROUND(E250*N250,2)</f>
        <v>0.05</v>
      </c>
      <c r="P250" s="237">
        <v>0</v>
      </c>
      <c r="Q250" s="237">
        <f>ROUND(E250*P250,2)</f>
        <v>0</v>
      </c>
      <c r="R250" s="239" t="s">
        <v>549</v>
      </c>
      <c r="S250" s="239" t="s">
        <v>208</v>
      </c>
      <c r="T250" s="240" t="s">
        <v>208</v>
      </c>
      <c r="U250" s="225">
        <v>0.189</v>
      </c>
      <c r="V250" s="225">
        <f>ROUND(E250*U250,2)</f>
        <v>13.25</v>
      </c>
      <c r="W250" s="225"/>
      <c r="X250" s="225" t="s">
        <v>209</v>
      </c>
      <c r="Y250" s="225" t="s">
        <v>210</v>
      </c>
      <c r="Z250" s="215"/>
      <c r="AA250" s="215"/>
      <c r="AB250" s="215"/>
      <c r="AC250" s="215"/>
      <c r="AD250" s="215"/>
      <c r="AE250" s="215"/>
      <c r="AF250" s="215"/>
      <c r="AG250" s="215" t="s">
        <v>211</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2">
      <c r="A251" s="222"/>
      <c r="B251" s="223"/>
      <c r="C251" s="253" t="s">
        <v>583</v>
      </c>
      <c r="D251" s="241"/>
      <c r="E251" s="241"/>
      <c r="F251" s="241"/>
      <c r="G251" s="241"/>
      <c r="H251" s="225"/>
      <c r="I251" s="225"/>
      <c r="J251" s="225"/>
      <c r="K251" s="225"/>
      <c r="L251" s="225"/>
      <c r="M251" s="225"/>
      <c r="N251" s="224"/>
      <c r="O251" s="224"/>
      <c r="P251" s="224"/>
      <c r="Q251" s="224"/>
      <c r="R251" s="225"/>
      <c r="S251" s="225"/>
      <c r="T251" s="225"/>
      <c r="U251" s="225"/>
      <c r="V251" s="225"/>
      <c r="W251" s="225"/>
      <c r="X251" s="225"/>
      <c r="Y251" s="225"/>
      <c r="Z251" s="215"/>
      <c r="AA251" s="215"/>
      <c r="AB251" s="215"/>
      <c r="AC251" s="215"/>
      <c r="AD251" s="215"/>
      <c r="AE251" s="215"/>
      <c r="AF251" s="215"/>
      <c r="AG251" s="215" t="s">
        <v>213</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ht="33.75" outlineLevel="1">
      <c r="A252" s="234">
        <v>155</v>
      </c>
      <c r="B252" s="235" t="s">
        <v>586</v>
      </c>
      <c r="C252" s="252" t="s">
        <v>587</v>
      </c>
      <c r="D252" s="236" t="s">
        <v>346</v>
      </c>
      <c r="E252" s="237">
        <v>70.099999999999994</v>
      </c>
      <c r="F252" s="238"/>
      <c r="G252" s="239">
        <f>ROUND(E252*F252,2)</f>
        <v>0</v>
      </c>
      <c r="H252" s="238"/>
      <c r="I252" s="239">
        <f>ROUND(E252*H252,2)</f>
        <v>0</v>
      </c>
      <c r="J252" s="238"/>
      <c r="K252" s="239">
        <f>ROUND(E252*J252,2)</f>
        <v>0</v>
      </c>
      <c r="L252" s="239">
        <v>21</v>
      </c>
      <c r="M252" s="239">
        <f>G252*(1+L252/100)</f>
        <v>0</v>
      </c>
      <c r="N252" s="237">
        <v>7.6000000000000004E-4</v>
      </c>
      <c r="O252" s="237">
        <f>ROUND(E252*N252,2)</f>
        <v>0.05</v>
      </c>
      <c r="P252" s="237">
        <v>0</v>
      </c>
      <c r="Q252" s="237">
        <f>ROUND(E252*P252,2)</f>
        <v>0</v>
      </c>
      <c r="R252" s="239" t="s">
        <v>549</v>
      </c>
      <c r="S252" s="239" t="s">
        <v>208</v>
      </c>
      <c r="T252" s="240" t="s">
        <v>208</v>
      </c>
      <c r="U252" s="225">
        <v>0.189</v>
      </c>
      <c r="V252" s="225">
        <f>ROUND(E252*U252,2)</f>
        <v>13.25</v>
      </c>
      <c r="W252" s="225"/>
      <c r="X252" s="225" t="s">
        <v>209</v>
      </c>
      <c r="Y252" s="225" t="s">
        <v>210</v>
      </c>
      <c r="Z252" s="215"/>
      <c r="AA252" s="215"/>
      <c r="AB252" s="215"/>
      <c r="AC252" s="215"/>
      <c r="AD252" s="215"/>
      <c r="AE252" s="215"/>
      <c r="AF252" s="215"/>
      <c r="AG252" s="215" t="s">
        <v>211</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2">
      <c r="A253" s="222"/>
      <c r="B253" s="223"/>
      <c r="C253" s="253" t="s">
        <v>583</v>
      </c>
      <c r="D253" s="241"/>
      <c r="E253" s="241"/>
      <c r="F253" s="241"/>
      <c r="G253" s="241"/>
      <c r="H253" s="225"/>
      <c r="I253" s="225"/>
      <c r="J253" s="225"/>
      <c r="K253" s="225"/>
      <c r="L253" s="225"/>
      <c r="M253" s="225"/>
      <c r="N253" s="224"/>
      <c r="O253" s="224"/>
      <c r="P253" s="224"/>
      <c r="Q253" s="224"/>
      <c r="R253" s="225"/>
      <c r="S253" s="225"/>
      <c r="T253" s="225"/>
      <c r="U253" s="225"/>
      <c r="V253" s="225"/>
      <c r="W253" s="225"/>
      <c r="X253" s="225"/>
      <c r="Y253" s="225"/>
      <c r="Z253" s="215"/>
      <c r="AA253" s="215"/>
      <c r="AB253" s="215"/>
      <c r="AC253" s="215"/>
      <c r="AD253" s="215"/>
      <c r="AE253" s="215"/>
      <c r="AF253" s="215"/>
      <c r="AG253" s="215" t="s">
        <v>213</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ht="22.5" outlineLevel="1">
      <c r="A254" s="234">
        <v>156</v>
      </c>
      <c r="B254" s="235" t="s">
        <v>588</v>
      </c>
      <c r="C254" s="252" t="s">
        <v>589</v>
      </c>
      <c r="D254" s="236" t="s">
        <v>228</v>
      </c>
      <c r="E254" s="237">
        <v>21.982500000000002</v>
      </c>
      <c r="F254" s="238"/>
      <c r="G254" s="239">
        <f>ROUND(E254*F254,2)</f>
        <v>0</v>
      </c>
      <c r="H254" s="238"/>
      <c r="I254" s="239">
        <f>ROUND(E254*H254,2)</f>
        <v>0</v>
      </c>
      <c r="J254" s="238"/>
      <c r="K254" s="239">
        <f>ROUND(E254*J254,2)</f>
        <v>0</v>
      </c>
      <c r="L254" s="239">
        <v>21</v>
      </c>
      <c r="M254" s="239">
        <f>G254*(1+L254/100)</f>
        <v>0</v>
      </c>
      <c r="N254" s="237">
        <v>3.5E-4</v>
      </c>
      <c r="O254" s="237">
        <f>ROUND(E254*N254,2)</f>
        <v>0.01</v>
      </c>
      <c r="P254" s="237">
        <v>0</v>
      </c>
      <c r="Q254" s="237">
        <f>ROUND(E254*P254,2)</f>
        <v>0</v>
      </c>
      <c r="R254" s="239" t="s">
        <v>549</v>
      </c>
      <c r="S254" s="239" t="s">
        <v>208</v>
      </c>
      <c r="T254" s="240" t="s">
        <v>208</v>
      </c>
      <c r="U254" s="225">
        <v>3.5999999999999997E-2</v>
      </c>
      <c r="V254" s="225">
        <f>ROUND(E254*U254,2)</f>
        <v>0.79</v>
      </c>
      <c r="W254" s="225"/>
      <c r="X254" s="225" t="s">
        <v>209</v>
      </c>
      <c r="Y254" s="225" t="s">
        <v>210</v>
      </c>
      <c r="Z254" s="215"/>
      <c r="AA254" s="215"/>
      <c r="AB254" s="215"/>
      <c r="AC254" s="215"/>
      <c r="AD254" s="215"/>
      <c r="AE254" s="215"/>
      <c r="AF254" s="215"/>
      <c r="AG254" s="215" t="s">
        <v>211</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2">
      <c r="A255" s="222"/>
      <c r="B255" s="223"/>
      <c r="C255" s="253" t="s">
        <v>590</v>
      </c>
      <c r="D255" s="241"/>
      <c r="E255" s="241"/>
      <c r="F255" s="241"/>
      <c r="G255" s="241"/>
      <c r="H255" s="225"/>
      <c r="I255" s="225"/>
      <c r="J255" s="225"/>
      <c r="K255" s="225"/>
      <c r="L255" s="225"/>
      <c r="M255" s="225"/>
      <c r="N255" s="224"/>
      <c r="O255" s="224"/>
      <c r="P255" s="224"/>
      <c r="Q255" s="224"/>
      <c r="R255" s="225"/>
      <c r="S255" s="225"/>
      <c r="T255" s="225"/>
      <c r="U255" s="225"/>
      <c r="V255" s="225"/>
      <c r="W255" s="225"/>
      <c r="X255" s="225"/>
      <c r="Y255" s="225"/>
      <c r="Z255" s="215"/>
      <c r="AA255" s="215"/>
      <c r="AB255" s="215"/>
      <c r="AC255" s="215"/>
      <c r="AD255" s="215"/>
      <c r="AE255" s="215"/>
      <c r="AF255" s="215"/>
      <c r="AG255" s="215" t="s">
        <v>213</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ht="22.5" outlineLevel="1">
      <c r="A256" s="234">
        <v>157</v>
      </c>
      <c r="B256" s="235" t="s">
        <v>591</v>
      </c>
      <c r="C256" s="252" t="s">
        <v>592</v>
      </c>
      <c r="D256" s="236" t="s">
        <v>228</v>
      </c>
      <c r="E256" s="237">
        <v>21.982500000000002</v>
      </c>
      <c r="F256" s="238"/>
      <c r="G256" s="239">
        <f>ROUND(E256*F256,2)</f>
        <v>0</v>
      </c>
      <c r="H256" s="238"/>
      <c r="I256" s="239">
        <f>ROUND(E256*H256,2)</f>
        <v>0</v>
      </c>
      <c r="J256" s="238"/>
      <c r="K256" s="239">
        <f>ROUND(E256*J256,2)</f>
        <v>0</v>
      </c>
      <c r="L256" s="239">
        <v>21</v>
      </c>
      <c r="M256" s="239">
        <f>G256*(1+L256/100)</f>
        <v>0</v>
      </c>
      <c r="N256" s="237">
        <v>4.2000000000000002E-4</v>
      </c>
      <c r="O256" s="237">
        <f>ROUND(E256*N256,2)</f>
        <v>0.01</v>
      </c>
      <c r="P256" s="237">
        <v>0</v>
      </c>
      <c r="Q256" s="237">
        <f>ROUND(E256*P256,2)</f>
        <v>0</v>
      </c>
      <c r="R256" s="239" t="s">
        <v>549</v>
      </c>
      <c r="S256" s="239" t="s">
        <v>208</v>
      </c>
      <c r="T256" s="240" t="s">
        <v>208</v>
      </c>
      <c r="U256" s="225">
        <v>0.28999999999999998</v>
      </c>
      <c r="V256" s="225">
        <f>ROUND(E256*U256,2)</f>
        <v>6.37</v>
      </c>
      <c r="W256" s="225"/>
      <c r="X256" s="225" t="s">
        <v>209</v>
      </c>
      <c r="Y256" s="225" t="s">
        <v>210</v>
      </c>
      <c r="Z256" s="215"/>
      <c r="AA256" s="215"/>
      <c r="AB256" s="215"/>
      <c r="AC256" s="215"/>
      <c r="AD256" s="215"/>
      <c r="AE256" s="215"/>
      <c r="AF256" s="215"/>
      <c r="AG256" s="215" t="s">
        <v>211</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2">
      <c r="A257" s="222"/>
      <c r="B257" s="223"/>
      <c r="C257" s="253" t="s">
        <v>590</v>
      </c>
      <c r="D257" s="241"/>
      <c r="E257" s="241"/>
      <c r="F257" s="241"/>
      <c r="G257" s="241"/>
      <c r="H257" s="225"/>
      <c r="I257" s="225"/>
      <c r="J257" s="225"/>
      <c r="K257" s="225"/>
      <c r="L257" s="225"/>
      <c r="M257" s="225"/>
      <c r="N257" s="224"/>
      <c r="O257" s="224"/>
      <c r="P257" s="224"/>
      <c r="Q257" s="224"/>
      <c r="R257" s="225"/>
      <c r="S257" s="225"/>
      <c r="T257" s="225"/>
      <c r="U257" s="225"/>
      <c r="V257" s="225"/>
      <c r="W257" s="225"/>
      <c r="X257" s="225"/>
      <c r="Y257" s="225"/>
      <c r="Z257" s="215"/>
      <c r="AA257" s="215"/>
      <c r="AB257" s="215"/>
      <c r="AC257" s="215"/>
      <c r="AD257" s="215"/>
      <c r="AE257" s="215"/>
      <c r="AF257" s="215"/>
      <c r="AG257" s="215" t="s">
        <v>213</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ht="22.5" outlineLevel="1">
      <c r="A258" s="234">
        <v>158</v>
      </c>
      <c r="B258" s="235" t="s">
        <v>593</v>
      </c>
      <c r="C258" s="252" t="s">
        <v>594</v>
      </c>
      <c r="D258" s="236" t="s">
        <v>228</v>
      </c>
      <c r="E258" s="237">
        <v>56.08</v>
      </c>
      <c r="F258" s="238"/>
      <c r="G258" s="239">
        <f>ROUND(E258*F258,2)</f>
        <v>0</v>
      </c>
      <c r="H258" s="238"/>
      <c r="I258" s="239">
        <f>ROUND(E258*H258,2)</f>
        <v>0</v>
      </c>
      <c r="J258" s="238"/>
      <c r="K258" s="239">
        <f>ROUND(E258*J258,2)</f>
        <v>0</v>
      </c>
      <c r="L258" s="239">
        <v>21</v>
      </c>
      <c r="M258" s="239">
        <f>G258*(1+L258/100)</f>
        <v>0</v>
      </c>
      <c r="N258" s="237">
        <v>3.0000000000000001E-5</v>
      </c>
      <c r="O258" s="237">
        <f>ROUND(E258*N258,2)</f>
        <v>0</v>
      </c>
      <c r="P258" s="237">
        <v>0</v>
      </c>
      <c r="Q258" s="237">
        <f>ROUND(E258*P258,2)</f>
        <v>0</v>
      </c>
      <c r="R258" s="239" t="s">
        <v>549</v>
      </c>
      <c r="S258" s="239" t="s">
        <v>208</v>
      </c>
      <c r="T258" s="240" t="s">
        <v>208</v>
      </c>
      <c r="U258" s="225">
        <v>0.34</v>
      </c>
      <c r="V258" s="225">
        <f>ROUND(E258*U258,2)</f>
        <v>19.07</v>
      </c>
      <c r="W258" s="225"/>
      <c r="X258" s="225" t="s">
        <v>209</v>
      </c>
      <c r="Y258" s="225" t="s">
        <v>210</v>
      </c>
      <c r="Z258" s="215"/>
      <c r="AA258" s="215"/>
      <c r="AB258" s="215"/>
      <c r="AC258" s="215"/>
      <c r="AD258" s="215"/>
      <c r="AE258" s="215"/>
      <c r="AF258" s="215"/>
      <c r="AG258" s="215" t="s">
        <v>211</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2">
      <c r="A259" s="222"/>
      <c r="B259" s="223"/>
      <c r="C259" s="253" t="s">
        <v>590</v>
      </c>
      <c r="D259" s="241"/>
      <c r="E259" s="241"/>
      <c r="F259" s="241"/>
      <c r="G259" s="241"/>
      <c r="H259" s="225"/>
      <c r="I259" s="225"/>
      <c r="J259" s="225"/>
      <c r="K259" s="225"/>
      <c r="L259" s="225"/>
      <c r="M259" s="225"/>
      <c r="N259" s="224"/>
      <c r="O259" s="224"/>
      <c r="P259" s="224"/>
      <c r="Q259" s="224"/>
      <c r="R259" s="225"/>
      <c r="S259" s="225"/>
      <c r="T259" s="225"/>
      <c r="U259" s="225"/>
      <c r="V259" s="225"/>
      <c r="W259" s="225"/>
      <c r="X259" s="225"/>
      <c r="Y259" s="225"/>
      <c r="Z259" s="215"/>
      <c r="AA259" s="215"/>
      <c r="AB259" s="215"/>
      <c r="AC259" s="215"/>
      <c r="AD259" s="215"/>
      <c r="AE259" s="215"/>
      <c r="AF259" s="215"/>
      <c r="AG259" s="215" t="s">
        <v>213</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43">
        <v>159</v>
      </c>
      <c r="B260" s="244" t="s">
        <v>595</v>
      </c>
      <c r="C260" s="254" t="s">
        <v>596</v>
      </c>
      <c r="D260" s="245" t="s">
        <v>228</v>
      </c>
      <c r="E260" s="246">
        <v>36.356000000000002</v>
      </c>
      <c r="F260" s="247"/>
      <c r="G260" s="248">
        <f>ROUND(E260*F260,2)</f>
        <v>0</v>
      </c>
      <c r="H260" s="247"/>
      <c r="I260" s="248">
        <f>ROUND(E260*H260,2)</f>
        <v>0</v>
      </c>
      <c r="J260" s="247"/>
      <c r="K260" s="248">
        <f>ROUND(E260*J260,2)</f>
        <v>0</v>
      </c>
      <c r="L260" s="248">
        <v>21</v>
      </c>
      <c r="M260" s="248">
        <f>G260*(1+L260/100)</f>
        <v>0</v>
      </c>
      <c r="N260" s="246">
        <v>3.0000000000000001E-5</v>
      </c>
      <c r="O260" s="246">
        <f>ROUND(E260*N260,2)</f>
        <v>0</v>
      </c>
      <c r="P260" s="246">
        <v>0</v>
      </c>
      <c r="Q260" s="246">
        <f>ROUND(E260*P260,2)</f>
        <v>0</v>
      </c>
      <c r="R260" s="248" t="s">
        <v>597</v>
      </c>
      <c r="S260" s="248" t="s">
        <v>208</v>
      </c>
      <c r="T260" s="249" t="s">
        <v>208</v>
      </c>
      <c r="U260" s="225">
        <v>0.12</v>
      </c>
      <c r="V260" s="225">
        <f>ROUND(E260*U260,2)</f>
        <v>4.3600000000000003</v>
      </c>
      <c r="W260" s="225"/>
      <c r="X260" s="225" t="s">
        <v>209</v>
      </c>
      <c r="Y260" s="225" t="s">
        <v>210</v>
      </c>
      <c r="Z260" s="215"/>
      <c r="AA260" s="215"/>
      <c r="AB260" s="215"/>
      <c r="AC260" s="215"/>
      <c r="AD260" s="215"/>
      <c r="AE260" s="215"/>
      <c r="AF260" s="215"/>
      <c r="AG260" s="215" t="s">
        <v>211</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ht="22.5" outlineLevel="1">
      <c r="A261" s="243">
        <v>160</v>
      </c>
      <c r="B261" s="244" t="s">
        <v>598</v>
      </c>
      <c r="C261" s="254" t="s">
        <v>599</v>
      </c>
      <c r="D261" s="245" t="s">
        <v>228</v>
      </c>
      <c r="E261" s="246">
        <v>356.21537999999998</v>
      </c>
      <c r="F261" s="247"/>
      <c r="G261" s="248">
        <f>ROUND(E261*F261,2)</f>
        <v>0</v>
      </c>
      <c r="H261" s="247"/>
      <c r="I261" s="248">
        <f>ROUND(E261*H261,2)</f>
        <v>0</v>
      </c>
      <c r="J261" s="247"/>
      <c r="K261" s="248">
        <f>ROUND(E261*J261,2)</f>
        <v>0</v>
      </c>
      <c r="L261" s="248">
        <v>21</v>
      </c>
      <c r="M261" s="248">
        <f>G261*(1+L261/100)</f>
        <v>0</v>
      </c>
      <c r="N261" s="246">
        <v>1.8500000000000001E-3</v>
      </c>
      <c r="O261" s="246">
        <f>ROUND(E261*N261,2)</f>
        <v>0.66</v>
      </c>
      <c r="P261" s="246">
        <v>0</v>
      </c>
      <c r="Q261" s="246">
        <f>ROUND(E261*P261,2)</f>
        <v>0</v>
      </c>
      <c r="R261" s="248" t="s">
        <v>370</v>
      </c>
      <c r="S261" s="248" t="s">
        <v>208</v>
      </c>
      <c r="T261" s="249" t="s">
        <v>208</v>
      </c>
      <c r="U261" s="225">
        <v>0</v>
      </c>
      <c r="V261" s="225">
        <f>ROUND(E261*U261,2)</f>
        <v>0</v>
      </c>
      <c r="W261" s="225"/>
      <c r="X261" s="225" t="s">
        <v>371</v>
      </c>
      <c r="Y261" s="225" t="s">
        <v>210</v>
      </c>
      <c r="Z261" s="215"/>
      <c r="AA261" s="215"/>
      <c r="AB261" s="215"/>
      <c r="AC261" s="215"/>
      <c r="AD261" s="215"/>
      <c r="AE261" s="215"/>
      <c r="AF261" s="215"/>
      <c r="AG261" s="215" t="s">
        <v>372</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ht="22.5" outlineLevel="1">
      <c r="A262" s="243">
        <v>161</v>
      </c>
      <c r="B262" s="244" t="s">
        <v>566</v>
      </c>
      <c r="C262" s="254" t="s">
        <v>567</v>
      </c>
      <c r="D262" s="245" t="s">
        <v>228</v>
      </c>
      <c r="E262" s="246">
        <v>4.37</v>
      </c>
      <c r="F262" s="247"/>
      <c r="G262" s="248">
        <f>ROUND(E262*F262,2)</f>
        <v>0</v>
      </c>
      <c r="H262" s="247"/>
      <c r="I262" s="248">
        <f>ROUND(E262*H262,2)</f>
        <v>0</v>
      </c>
      <c r="J262" s="247"/>
      <c r="K262" s="248">
        <f>ROUND(E262*J262,2)</f>
        <v>0</v>
      </c>
      <c r="L262" s="248">
        <v>21</v>
      </c>
      <c r="M262" s="248">
        <f>G262*(1+L262/100)</f>
        <v>0</v>
      </c>
      <c r="N262" s="246">
        <v>4.4999999999999997E-3</v>
      </c>
      <c r="O262" s="246">
        <f>ROUND(E262*N262,2)</f>
        <v>0.02</v>
      </c>
      <c r="P262" s="246">
        <v>0</v>
      </c>
      <c r="Q262" s="246">
        <f>ROUND(E262*P262,2)</f>
        <v>0</v>
      </c>
      <c r="R262" s="248" t="s">
        <v>370</v>
      </c>
      <c r="S262" s="248" t="s">
        <v>208</v>
      </c>
      <c r="T262" s="249" t="s">
        <v>208</v>
      </c>
      <c r="U262" s="225">
        <v>0</v>
      </c>
      <c r="V262" s="225">
        <f>ROUND(E262*U262,2)</f>
        <v>0</v>
      </c>
      <c r="W262" s="225"/>
      <c r="X262" s="225" t="s">
        <v>371</v>
      </c>
      <c r="Y262" s="225" t="s">
        <v>210</v>
      </c>
      <c r="Z262" s="215"/>
      <c r="AA262" s="215"/>
      <c r="AB262" s="215"/>
      <c r="AC262" s="215"/>
      <c r="AD262" s="215"/>
      <c r="AE262" s="215"/>
      <c r="AF262" s="215"/>
      <c r="AG262" s="215" t="s">
        <v>372</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ht="33.75" outlineLevel="1">
      <c r="A263" s="243">
        <v>162</v>
      </c>
      <c r="B263" s="244" t="s">
        <v>600</v>
      </c>
      <c r="C263" s="254" t="s">
        <v>601</v>
      </c>
      <c r="D263" s="245" t="s">
        <v>228</v>
      </c>
      <c r="E263" s="246">
        <v>324.29138</v>
      </c>
      <c r="F263" s="247"/>
      <c r="G263" s="248">
        <f>ROUND(E263*F263,2)</f>
        <v>0</v>
      </c>
      <c r="H263" s="247"/>
      <c r="I263" s="248">
        <f>ROUND(E263*H263,2)</f>
        <v>0</v>
      </c>
      <c r="J263" s="247"/>
      <c r="K263" s="248">
        <f>ROUND(E263*J263,2)</f>
        <v>0</v>
      </c>
      <c r="L263" s="248">
        <v>21</v>
      </c>
      <c r="M263" s="248">
        <f>G263*(1+L263/100)</f>
        <v>0</v>
      </c>
      <c r="N263" s="246">
        <v>4.4999999999999997E-3</v>
      </c>
      <c r="O263" s="246">
        <f>ROUND(E263*N263,2)</f>
        <v>1.46</v>
      </c>
      <c r="P263" s="246">
        <v>0</v>
      </c>
      <c r="Q263" s="246">
        <f>ROUND(E263*P263,2)</f>
        <v>0</v>
      </c>
      <c r="R263" s="248" t="s">
        <v>370</v>
      </c>
      <c r="S263" s="248" t="s">
        <v>208</v>
      </c>
      <c r="T263" s="249" t="s">
        <v>208</v>
      </c>
      <c r="U263" s="225">
        <v>0</v>
      </c>
      <c r="V263" s="225">
        <f>ROUND(E263*U263,2)</f>
        <v>0</v>
      </c>
      <c r="W263" s="225"/>
      <c r="X263" s="225" t="s">
        <v>371</v>
      </c>
      <c r="Y263" s="225" t="s">
        <v>210</v>
      </c>
      <c r="Z263" s="215"/>
      <c r="AA263" s="215"/>
      <c r="AB263" s="215"/>
      <c r="AC263" s="215"/>
      <c r="AD263" s="215"/>
      <c r="AE263" s="215"/>
      <c r="AF263" s="215"/>
      <c r="AG263" s="215" t="s">
        <v>372</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ht="22.5" outlineLevel="1">
      <c r="A264" s="243">
        <v>163</v>
      </c>
      <c r="B264" s="244" t="s">
        <v>602</v>
      </c>
      <c r="C264" s="254" t="s">
        <v>603</v>
      </c>
      <c r="D264" s="245" t="s">
        <v>228</v>
      </c>
      <c r="E264" s="246">
        <v>41.809399999999997</v>
      </c>
      <c r="F264" s="247"/>
      <c r="G264" s="248">
        <f>ROUND(E264*F264,2)</f>
        <v>0</v>
      </c>
      <c r="H264" s="247"/>
      <c r="I264" s="248">
        <f>ROUND(E264*H264,2)</f>
        <v>0</v>
      </c>
      <c r="J264" s="247"/>
      <c r="K264" s="248">
        <f>ROUND(E264*J264,2)</f>
        <v>0</v>
      </c>
      <c r="L264" s="248">
        <v>21</v>
      </c>
      <c r="M264" s="248">
        <f>G264*(1+L264/100)</f>
        <v>0</v>
      </c>
      <c r="N264" s="246">
        <v>3.8000000000000002E-4</v>
      </c>
      <c r="O264" s="246">
        <f>ROUND(E264*N264,2)</f>
        <v>0.02</v>
      </c>
      <c r="P264" s="246">
        <v>0</v>
      </c>
      <c r="Q264" s="246">
        <f>ROUND(E264*P264,2)</f>
        <v>0</v>
      </c>
      <c r="R264" s="248" t="s">
        <v>370</v>
      </c>
      <c r="S264" s="248" t="s">
        <v>208</v>
      </c>
      <c r="T264" s="249" t="s">
        <v>208</v>
      </c>
      <c r="U264" s="225">
        <v>0</v>
      </c>
      <c r="V264" s="225">
        <f>ROUND(E264*U264,2)</f>
        <v>0</v>
      </c>
      <c r="W264" s="225"/>
      <c r="X264" s="225" t="s">
        <v>371</v>
      </c>
      <c r="Y264" s="225" t="s">
        <v>210</v>
      </c>
      <c r="Z264" s="215"/>
      <c r="AA264" s="215"/>
      <c r="AB264" s="215"/>
      <c r="AC264" s="215"/>
      <c r="AD264" s="215"/>
      <c r="AE264" s="215"/>
      <c r="AF264" s="215"/>
      <c r="AG264" s="215" t="s">
        <v>372</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34">
        <v>164</v>
      </c>
      <c r="B265" s="235" t="s">
        <v>604</v>
      </c>
      <c r="C265" s="252" t="s">
        <v>605</v>
      </c>
      <c r="D265" s="236" t="s">
        <v>263</v>
      </c>
      <c r="E265" s="237">
        <v>2.55525</v>
      </c>
      <c r="F265" s="238"/>
      <c r="G265" s="239">
        <f>ROUND(E265*F265,2)</f>
        <v>0</v>
      </c>
      <c r="H265" s="238"/>
      <c r="I265" s="239">
        <f>ROUND(E265*H265,2)</f>
        <v>0</v>
      </c>
      <c r="J265" s="238"/>
      <c r="K265" s="239">
        <f>ROUND(E265*J265,2)</f>
        <v>0</v>
      </c>
      <c r="L265" s="239">
        <v>21</v>
      </c>
      <c r="M265" s="239">
        <f>G265*(1+L265/100)</f>
        <v>0</v>
      </c>
      <c r="N265" s="237">
        <v>0</v>
      </c>
      <c r="O265" s="237">
        <f>ROUND(E265*N265,2)</f>
        <v>0</v>
      </c>
      <c r="P265" s="237">
        <v>0</v>
      </c>
      <c r="Q265" s="237">
        <f>ROUND(E265*P265,2)</f>
        <v>0</v>
      </c>
      <c r="R265" s="239" t="s">
        <v>549</v>
      </c>
      <c r="S265" s="239" t="s">
        <v>208</v>
      </c>
      <c r="T265" s="240" t="s">
        <v>208</v>
      </c>
      <c r="U265" s="225">
        <v>1.609</v>
      </c>
      <c r="V265" s="225">
        <f>ROUND(E265*U265,2)</f>
        <v>4.1100000000000003</v>
      </c>
      <c r="W265" s="225"/>
      <c r="X265" s="225" t="s">
        <v>544</v>
      </c>
      <c r="Y265" s="225" t="s">
        <v>210</v>
      </c>
      <c r="Z265" s="215"/>
      <c r="AA265" s="215"/>
      <c r="AB265" s="215"/>
      <c r="AC265" s="215"/>
      <c r="AD265" s="215"/>
      <c r="AE265" s="215"/>
      <c r="AF265" s="215"/>
      <c r="AG265" s="215" t="s">
        <v>545</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2">
      <c r="A266" s="222"/>
      <c r="B266" s="223"/>
      <c r="C266" s="253" t="s">
        <v>606</v>
      </c>
      <c r="D266" s="241"/>
      <c r="E266" s="241"/>
      <c r="F266" s="241"/>
      <c r="G266" s="241"/>
      <c r="H266" s="225"/>
      <c r="I266" s="225"/>
      <c r="J266" s="225"/>
      <c r="K266" s="225"/>
      <c r="L266" s="225"/>
      <c r="M266" s="225"/>
      <c r="N266" s="224"/>
      <c r="O266" s="224"/>
      <c r="P266" s="224"/>
      <c r="Q266" s="224"/>
      <c r="R266" s="225"/>
      <c r="S266" s="225"/>
      <c r="T266" s="225"/>
      <c r="U266" s="225"/>
      <c r="V266" s="225"/>
      <c r="W266" s="225"/>
      <c r="X266" s="225"/>
      <c r="Y266" s="225"/>
      <c r="Z266" s="215"/>
      <c r="AA266" s="215"/>
      <c r="AB266" s="215"/>
      <c r="AC266" s="215"/>
      <c r="AD266" s="215"/>
      <c r="AE266" s="215"/>
      <c r="AF266" s="215"/>
      <c r="AG266" s="215" t="s">
        <v>213</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c r="A267" s="227" t="s">
        <v>202</v>
      </c>
      <c r="B267" s="228" t="s">
        <v>133</v>
      </c>
      <c r="C267" s="251" t="s">
        <v>134</v>
      </c>
      <c r="D267" s="229"/>
      <c r="E267" s="230"/>
      <c r="F267" s="231"/>
      <c r="G267" s="231">
        <f>SUMIF(AG268:AG283,"&lt;&gt;NOR",G268:G283)</f>
        <v>0</v>
      </c>
      <c r="H267" s="231"/>
      <c r="I267" s="231">
        <f>SUM(I268:I283)</f>
        <v>0</v>
      </c>
      <c r="J267" s="231"/>
      <c r="K267" s="231">
        <f>SUM(K268:K283)</f>
        <v>0</v>
      </c>
      <c r="L267" s="231"/>
      <c r="M267" s="231">
        <f>SUM(M268:M283)</f>
        <v>0</v>
      </c>
      <c r="N267" s="230"/>
      <c r="O267" s="230">
        <f>SUM(O268:O283)</f>
        <v>6.43</v>
      </c>
      <c r="P267" s="230"/>
      <c r="Q267" s="230">
        <f>SUM(Q268:Q283)</f>
        <v>0</v>
      </c>
      <c r="R267" s="231"/>
      <c r="S267" s="231"/>
      <c r="T267" s="232"/>
      <c r="U267" s="226"/>
      <c r="V267" s="226">
        <f>SUM(V268:V283)</f>
        <v>218.69</v>
      </c>
      <c r="W267" s="226"/>
      <c r="X267" s="226"/>
      <c r="Y267" s="226"/>
      <c r="AG267" t="s">
        <v>203</v>
      </c>
    </row>
    <row r="268" spans="1:60" outlineLevel="1">
      <c r="A268" s="243">
        <v>165</v>
      </c>
      <c r="B268" s="244" t="s">
        <v>607</v>
      </c>
      <c r="C268" s="254" t="s">
        <v>608</v>
      </c>
      <c r="D268" s="245" t="s">
        <v>228</v>
      </c>
      <c r="E268" s="246">
        <v>727.58</v>
      </c>
      <c r="F268" s="247"/>
      <c r="G268" s="248">
        <f>ROUND(E268*F268,2)</f>
        <v>0</v>
      </c>
      <c r="H268" s="247"/>
      <c r="I268" s="248">
        <f>ROUND(E268*H268,2)</f>
        <v>0</v>
      </c>
      <c r="J268" s="247"/>
      <c r="K268" s="248">
        <f>ROUND(E268*J268,2)</f>
        <v>0</v>
      </c>
      <c r="L268" s="248">
        <v>21</v>
      </c>
      <c r="M268" s="248">
        <f>G268*(1+L268/100)</f>
        <v>0</v>
      </c>
      <c r="N268" s="246">
        <v>0</v>
      </c>
      <c r="O268" s="246">
        <f>ROUND(E268*N268,2)</f>
        <v>0</v>
      </c>
      <c r="P268" s="246">
        <v>0</v>
      </c>
      <c r="Q268" s="246">
        <f>ROUND(E268*P268,2)</f>
        <v>0</v>
      </c>
      <c r="R268" s="248" t="s">
        <v>609</v>
      </c>
      <c r="S268" s="248" t="s">
        <v>208</v>
      </c>
      <c r="T268" s="249" t="s">
        <v>208</v>
      </c>
      <c r="U268" s="225">
        <v>0.08</v>
      </c>
      <c r="V268" s="225">
        <f>ROUND(E268*U268,2)</f>
        <v>58.21</v>
      </c>
      <c r="W268" s="225"/>
      <c r="X268" s="225" t="s">
        <v>209</v>
      </c>
      <c r="Y268" s="225" t="s">
        <v>210</v>
      </c>
      <c r="Z268" s="215"/>
      <c r="AA268" s="215"/>
      <c r="AB268" s="215"/>
      <c r="AC268" s="215"/>
      <c r="AD268" s="215"/>
      <c r="AE268" s="215"/>
      <c r="AF268" s="215"/>
      <c r="AG268" s="215" t="s">
        <v>211</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ht="22.5" outlineLevel="1">
      <c r="A269" s="243">
        <v>166</v>
      </c>
      <c r="B269" s="244" t="s">
        <v>610</v>
      </c>
      <c r="C269" s="254" t="s">
        <v>611</v>
      </c>
      <c r="D269" s="245" t="s">
        <v>346</v>
      </c>
      <c r="E269" s="246">
        <v>454.05</v>
      </c>
      <c r="F269" s="247"/>
      <c r="G269" s="248">
        <f>ROUND(E269*F269,2)</f>
        <v>0</v>
      </c>
      <c r="H269" s="247"/>
      <c r="I269" s="248">
        <f>ROUND(E269*H269,2)</f>
        <v>0</v>
      </c>
      <c r="J269" s="247"/>
      <c r="K269" s="248">
        <f>ROUND(E269*J269,2)</f>
        <v>0</v>
      </c>
      <c r="L269" s="248">
        <v>21</v>
      </c>
      <c r="M269" s="248">
        <f>G269*(1+L269/100)</f>
        <v>0</v>
      </c>
      <c r="N269" s="246">
        <v>0</v>
      </c>
      <c r="O269" s="246">
        <f>ROUND(E269*N269,2)</f>
        <v>0</v>
      </c>
      <c r="P269" s="246">
        <v>0</v>
      </c>
      <c r="Q269" s="246">
        <f>ROUND(E269*P269,2)</f>
        <v>0</v>
      </c>
      <c r="R269" s="248" t="s">
        <v>609</v>
      </c>
      <c r="S269" s="248" t="s">
        <v>208</v>
      </c>
      <c r="T269" s="249" t="s">
        <v>208</v>
      </c>
      <c r="U269" s="225">
        <v>0.05</v>
      </c>
      <c r="V269" s="225">
        <f>ROUND(E269*U269,2)</f>
        <v>22.7</v>
      </c>
      <c r="W269" s="225"/>
      <c r="X269" s="225" t="s">
        <v>209</v>
      </c>
      <c r="Y269" s="225" t="s">
        <v>210</v>
      </c>
      <c r="Z269" s="215"/>
      <c r="AA269" s="215"/>
      <c r="AB269" s="215"/>
      <c r="AC269" s="215"/>
      <c r="AD269" s="215"/>
      <c r="AE269" s="215"/>
      <c r="AF269" s="215"/>
      <c r="AG269" s="215" t="s">
        <v>211</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c r="A270" s="243">
        <v>167</v>
      </c>
      <c r="B270" s="244" t="s">
        <v>612</v>
      </c>
      <c r="C270" s="254" t="s">
        <v>613</v>
      </c>
      <c r="D270" s="245" t="s">
        <v>228</v>
      </c>
      <c r="E270" s="246">
        <v>24.811800000000002</v>
      </c>
      <c r="F270" s="247"/>
      <c r="G270" s="248">
        <f>ROUND(E270*F270,2)</f>
        <v>0</v>
      </c>
      <c r="H270" s="247"/>
      <c r="I270" s="248">
        <f>ROUND(E270*H270,2)</f>
        <v>0</v>
      </c>
      <c r="J270" s="247"/>
      <c r="K270" s="248">
        <f>ROUND(E270*J270,2)</f>
        <v>0</v>
      </c>
      <c r="L270" s="248">
        <v>21</v>
      </c>
      <c r="M270" s="248">
        <f>G270*(1+L270/100)</f>
        <v>0</v>
      </c>
      <c r="N270" s="246">
        <v>2.3000000000000001E-4</v>
      </c>
      <c r="O270" s="246">
        <f>ROUND(E270*N270,2)</f>
        <v>0.01</v>
      </c>
      <c r="P270" s="246">
        <v>0</v>
      </c>
      <c r="Q270" s="246">
        <f>ROUND(E270*P270,2)</f>
        <v>0</v>
      </c>
      <c r="R270" s="248" t="s">
        <v>609</v>
      </c>
      <c r="S270" s="248" t="s">
        <v>208</v>
      </c>
      <c r="T270" s="249" t="s">
        <v>208</v>
      </c>
      <c r="U270" s="225">
        <v>0.161</v>
      </c>
      <c r="V270" s="225">
        <f>ROUND(E270*U270,2)</f>
        <v>3.99</v>
      </c>
      <c r="W270" s="225"/>
      <c r="X270" s="225" t="s">
        <v>209</v>
      </c>
      <c r="Y270" s="225" t="s">
        <v>210</v>
      </c>
      <c r="Z270" s="215"/>
      <c r="AA270" s="215"/>
      <c r="AB270" s="215"/>
      <c r="AC270" s="215"/>
      <c r="AD270" s="215"/>
      <c r="AE270" s="215"/>
      <c r="AF270" s="215"/>
      <c r="AG270" s="215" t="s">
        <v>211</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43">
        <v>168</v>
      </c>
      <c r="B271" s="244" t="s">
        <v>614</v>
      </c>
      <c r="C271" s="254" t="s">
        <v>615</v>
      </c>
      <c r="D271" s="245" t="s">
        <v>228</v>
      </c>
      <c r="E271" s="246">
        <v>180.62100000000001</v>
      </c>
      <c r="F271" s="247"/>
      <c r="G271" s="248">
        <f>ROUND(E271*F271,2)</f>
        <v>0</v>
      </c>
      <c r="H271" s="247"/>
      <c r="I271" s="248">
        <f>ROUND(E271*H271,2)</f>
        <v>0</v>
      </c>
      <c r="J271" s="247"/>
      <c r="K271" s="248">
        <f>ROUND(E271*J271,2)</f>
        <v>0</v>
      </c>
      <c r="L271" s="248">
        <v>21</v>
      </c>
      <c r="M271" s="248">
        <f>G271*(1+L271/100)</f>
        <v>0</v>
      </c>
      <c r="N271" s="246">
        <v>3.0000000000000001E-3</v>
      </c>
      <c r="O271" s="246">
        <f>ROUND(E271*N271,2)</f>
        <v>0.54</v>
      </c>
      <c r="P271" s="246">
        <v>0</v>
      </c>
      <c r="Q271" s="246">
        <f>ROUND(E271*P271,2)</f>
        <v>0</v>
      </c>
      <c r="R271" s="248" t="s">
        <v>609</v>
      </c>
      <c r="S271" s="248" t="s">
        <v>208</v>
      </c>
      <c r="T271" s="249" t="s">
        <v>208</v>
      </c>
      <c r="U271" s="225">
        <v>0.28000000000000003</v>
      </c>
      <c r="V271" s="225">
        <f>ROUND(E271*U271,2)</f>
        <v>50.57</v>
      </c>
      <c r="W271" s="225"/>
      <c r="X271" s="225" t="s">
        <v>209</v>
      </c>
      <c r="Y271" s="225" t="s">
        <v>210</v>
      </c>
      <c r="Z271" s="215"/>
      <c r="AA271" s="215"/>
      <c r="AB271" s="215"/>
      <c r="AC271" s="215"/>
      <c r="AD271" s="215"/>
      <c r="AE271" s="215"/>
      <c r="AF271" s="215"/>
      <c r="AG271" s="215" t="s">
        <v>211</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outlineLevel="1">
      <c r="A272" s="243">
        <v>169</v>
      </c>
      <c r="B272" s="244" t="s">
        <v>616</v>
      </c>
      <c r="C272" s="254" t="s">
        <v>617</v>
      </c>
      <c r="D272" s="245" t="s">
        <v>228</v>
      </c>
      <c r="E272" s="246">
        <v>3.0874999999999999</v>
      </c>
      <c r="F272" s="247"/>
      <c r="G272" s="248">
        <f>ROUND(E272*F272,2)</f>
        <v>0</v>
      </c>
      <c r="H272" s="247"/>
      <c r="I272" s="248">
        <f>ROUND(E272*H272,2)</f>
        <v>0</v>
      </c>
      <c r="J272" s="247"/>
      <c r="K272" s="248">
        <f>ROUND(E272*J272,2)</f>
        <v>0</v>
      </c>
      <c r="L272" s="248">
        <v>21</v>
      </c>
      <c r="M272" s="248">
        <f>G272*(1+L272/100)</f>
        <v>0</v>
      </c>
      <c r="N272" s="246">
        <v>2.2899999999999999E-3</v>
      </c>
      <c r="O272" s="246">
        <f>ROUND(E272*N272,2)</f>
        <v>0.01</v>
      </c>
      <c r="P272" s="246">
        <v>0</v>
      </c>
      <c r="Q272" s="246">
        <f>ROUND(E272*P272,2)</f>
        <v>0</v>
      </c>
      <c r="R272" s="248" t="s">
        <v>609</v>
      </c>
      <c r="S272" s="248" t="s">
        <v>208</v>
      </c>
      <c r="T272" s="249" t="s">
        <v>208</v>
      </c>
      <c r="U272" s="225">
        <v>0.14000000000000001</v>
      </c>
      <c r="V272" s="225">
        <f>ROUND(E272*U272,2)</f>
        <v>0.43</v>
      </c>
      <c r="W272" s="225"/>
      <c r="X272" s="225" t="s">
        <v>209</v>
      </c>
      <c r="Y272" s="225" t="s">
        <v>210</v>
      </c>
      <c r="Z272" s="215"/>
      <c r="AA272" s="215"/>
      <c r="AB272" s="215"/>
      <c r="AC272" s="215"/>
      <c r="AD272" s="215"/>
      <c r="AE272" s="215"/>
      <c r="AF272" s="215"/>
      <c r="AG272" s="215" t="s">
        <v>211</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1">
      <c r="A273" s="243">
        <v>170</v>
      </c>
      <c r="B273" s="244" t="s">
        <v>618</v>
      </c>
      <c r="C273" s="254" t="s">
        <v>619</v>
      </c>
      <c r="D273" s="245" t="s">
        <v>228</v>
      </c>
      <c r="E273" s="246">
        <v>507.34500000000003</v>
      </c>
      <c r="F273" s="247"/>
      <c r="G273" s="248">
        <f>ROUND(E273*F273,2)</f>
        <v>0</v>
      </c>
      <c r="H273" s="247"/>
      <c r="I273" s="248">
        <f>ROUND(E273*H273,2)</f>
        <v>0</v>
      </c>
      <c r="J273" s="247"/>
      <c r="K273" s="248">
        <f>ROUND(E273*J273,2)</f>
        <v>0</v>
      </c>
      <c r="L273" s="248">
        <v>21</v>
      </c>
      <c r="M273" s="248">
        <f>G273*(1+L273/100)</f>
        <v>0</v>
      </c>
      <c r="N273" s="246">
        <v>1.15E-3</v>
      </c>
      <c r="O273" s="246">
        <f>ROUND(E273*N273,2)</f>
        <v>0.57999999999999996</v>
      </c>
      <c r="P273" s="246">
        <v>0</v>
      </c>
      <c r="Q273" s="246">
        <f>ROUND(E273*P273,2)</f>
        <v>0</v>
      </c>
      <c r="R273" s="248" t="s">
        <v>609</v>
      </c>
      <c r="S273" s="248" t="s">
        <v>208</v>
      </c>
      <c r="T273" s="249" t="s">
        <v>208</v>
      </c>
      <c r="U273" s="225">
        <v>0.14000000000000001</v>
      </c>
      <c r="V273" s="225">
        <f>ROUND(E273*U273,2)</f>
        <v>71.03</v>
      </c>
      <c r="W273" s="225"/>
      <c r="X273" s="225" t="s">
        <v>209</v>
      </c>
      <c r="Y273" s="225" t="s">
        <v>210</v>
      </c>
      <c r="Z273" s="215"/>
      <c r="AA273" s="215"/>
      <c r="AB273" s="215"/>
      <c r="AC273" s="215"/>
      <c r="AD273" s="215"/>
      <c r="AE273" s="215"/>
      <c r="AF273" s="215"/>
      <c r="AG273" s="215" t="s">
        <v>211</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c r="A274" s="243">
        <v>171</v>
      </c>
      <c r="B274" s="244" t="s">
        <v>620</v>
      </c>
      <c r="C274" s="254" t="s">
        <v>621</v>
      </c>
      <c r="D274" s="245" t="s">
        <v>346</v>
      </c>
      <c r="E274" s="246">
        <v>476.7525</v>
      </c>
      <c r="F274" s="247"/>
      <c r="G274" s="248">
        <f>ROUND(E274*F274,2)</f>
        <v>0</v>
      </c>
      <c r="H274" s="247"/>
      <c r="I274" s="248">
        <f>ROUND(E274*H274,2)</f>
        <v>0</v>
      </c>
      <c r="J274" s="247"/>
      <c r="K274" s="248">
        <f>ROUND(E274*J274,2)</f>
        <v>0</v>
      </c>
      <c r="L274" s="248">
        <v>21</v>
      </c>
      <c r="M274" s="248">
        <f>G274*(1+L274/100)</f>
        <v>0</v>
      </c>
      <c r="N274" s="246">
        <v>0</v>
      </c>
      <c r="O274" s="246">
        <f>ROUND(E274*N274,2)</f>
        <v>0</v>
      </c>
      <c r="P274" s="246">
        <v>0</v>
      </c>
      <c r="Q274" s="246">
        <f>ROUND(E274*P274,2)</f>
        <v>0</v>
      </c>
      <c r="R274" s="248" t="s">
        <v>370</v>
      </c>
      <c r="S274" s="248" t="s">
        <v>208</v>
      </c>
      <c r="T274" s="249" t="s">
        <v>208</v>
      </c>
      <c r="U274" s="225">
        <v>0</v>
      </c>
      <c r="V274" s="225">
        <f>ROUND(E274*U274,2)</f>
        <v>0</v>
      </c>
      <c r="W274" s="225"/>
      <c r="X274" s="225" t="s">
        <v>371</v>
      </c>
      <c r="Y274" s="225" t="s">
        <v>210</v>
      </c>
      <c r="Z274" s="215"/>
      <c r="AA274" s="215"/>
      <c r="AB274" s="215"/>
      <c r="AC274" s="215"/>
      <c r="AD274" s="215"/>
      <c r="AE274" s="215"/>
      <c r="AF274" s="215"/>
      <c r="AG274" s="215" t="s">
        <v>372</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ht="33.75" outlineLevel="1">
      <c r="A275" s="243">
        <v>172</v>
      </c>
      <c r="B275" s="244" t="s">
        <v>622</v>
      </c>
      <c r="C275" s="254" t="s">
        <v>623</v>
      </c>
      <c r="D275" s="245" t="s">
        <v>228</v>
      </c>
      <c r="E275" s="246">
        <v>26.052389999999999</v>
      </c>
      <c r="F275" s="247"/>
      <c r="G275" s="248">
        <f>ROUND(E275*F275,2)</f>
        <v>0</v>
      </c>
      <c r="H275" s="247"/>
      <c r="I275" s="248">
        <f>ROUND(E275*H275,2)</f>
        <v>0</v>
      </c>
      <c r="J275" s="247"/>
      <c r="K275" s="248">
        <f>ROUND(E275*J275,2)</f>
        <v>0</v>
      </c>
      <c r="L275" s="248">
        <v>21</v>
      </c>
      <c r="M275" s="248">
        <f>G275*(1+L275/100)</f>
        <v>0</v>
      </c>
      <c r="N275" s="246">
        <v>3.5000000000000001E-3</v>
      </c>
      <c r="O275" s="246">
        <f>ROUND(E275*N275,2)</f>
        <v>0.09</v>
      </c>
      <c r="P275" s="246">
        <v>0</v>
      </c>
      <c r="Q275" s="246">
        <f>ROUND(E275*P275,2)</f>
        <v>0</v>
      </c>
      <c r="R275" s="248" t="s">
        <v>370</v>
      </c>
      <c r="S275" s="248" t="s">
        <v>208</v>
      </c>
      <c r="T275" s="249" t="s">
        <v>208</v>
      </c>
      <c r="U275" s="225">
        <v>0</v>
      </c>
      <c r="V275" s="225">
        <f>ROUND(E275*U275,2)</f>
        <v>0</v>
      </c>
      <c r="W275" s="225"/>
      <c r="X275" s="225" t="s">
        <v>371</v>
      </c>
      <c r="Y275" s="225" t="s">
        <v>210</v>
      </c>
      <c r="Z275" s="215"/>
      <c r="AA275" s="215"/>
      <c r="AB275" s="215"/>
      <c r="AC275" s="215"/>
      <c r="AD275" s="215"/>
      <c r="AE275" s="215"/>
      <c r="AF275" s="215"/>
      <c r="AG275" s="215" t="s">
        <v>372</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ht="33.75" outlineLevel="1">
      <c r="A276" s="243">
        <v>173</v>
      </c>
      <c r="B276" s="244" t="s">
        <v>624</v>
      </c>
      <c r="C276" s="254" t="s">
        <v>625</v>
      </c>
      <c r="D276" s="245" t="s">
        <v>228</v>
      </c>
      <c r="E276" s="246">
        <v>89.554500000000004</v>
      </c>
      <c r="F276" s="247"/>
      <c r="G276" s="248">
        <f>ROUND(E276*F276,2)</f>
        <v>0</v>
      </c>
      <c r="H276" s="247"/>
      <c r="I276" s="248">
        <f>ROUND(E276*H276,2)</f>
        <v>0</v>
      </c>
      <c r="J276" s="247"/>
      <c r="K276" s="248">
        <f>ROUND(E276*J276,2)</f>
        <v>0</v>
      </c>
      <c r="L276" s="248">
        <v>21</v>
      </c>
      <c r="M276" s="248">
        <f>G276*(1+L276/100)</f>
        <v>0</v>
      </c>
      <c r="N276" s="246">
        <v>4.8999999999999998E-3</v>
      </c>
      <c r="O276" s="246">
        <f>ROUND(E276*N276,2)</f>
        <v>0.44</v>
      </c>
      <c r="P276" s="246">
        <v>0</v>
      </c>
      <c r="Q276" s="246">
        <f>ROUND(E276*P276,2)</f>
        <v>0</v>
      </c>
      <c r="R276" s="248" t="s">
        <v>370</v>
      </c>
      <c r="S276" s="248" t="s">
        <v>208</v>
      </c>
      <c r="T276" s="249" t="s">
        <v>208</v>
      </c>
      <c r="U276" s="225">
        <v>0</v>
      </c>
      <c r="V276" s="225">
        <f>ROUND(E276*U276,2)</f>
        <v>0</v>
      </c>
      <c r="W276" s="225"/>
      <c r="X276" s="225" t="s">
        <v>371</v>
      </c>
      <c r="Y276" s="225" t="s">
        <v>210</v>
      </c>
      <c r="Z276" s="215"/>
      <c r="AA276" s="215"/>
      <c r="AB276" s="215"/>
      <c r="AC276" s="215"/>
      <c r="AD276" s="215"/>
      <c r="AE276" s="215"/>
      <c r="AF276" s="215"/>
      <c r="AG276" s="215" t="s">
        <v>372</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ht="22.5" outlineLevel="1">
      <c r="A277" s="243">
        <v>174</v>
      </c>
      <c r="B277" s="244" t="s">
        <v>626</v>
      </c>
      <c r="C277" s="254" t="s">
        <v>627</v>
      </c>
      <c r="D277" s="245" t="s">
        <v>206</v>
      </c>
      <c r="E277" s="246">
        <v>30.250240000000002</v>
      </c>
      <c r="F277" s="247"/>
      <c r="G277" s="248">
        <f>ROUND(E277*F277,2)</f>
        <v>0</v>
      </c>
      <c r="H277" s="247"/>
      <c r="I277" s="248">
        <f>ROUND(E277*H277,2)</f>
        <v>0</v>
      </c>
      <c r="J277" s="247"/>
      <c r="K277" s="248">
        <f>ROUND(E277*J277,2)</f>
        <v>0</v>
      </c>
      <c r="L277" s="248">
        <v>21</v>
      </c>
      <c r="M277" s="248">
        <f>G277*(1+L277/100)</f>
        <v>0</v>
      </c>
      <c r="N277" s="246">
        <v>0.02</v>
      </c>
      <c r="O277" s="246">
        <f>ROUND(E277*N277,2)</f>
        <v>0.61</v>
      </c>
      <c r="P277" s="246">
        <v>0</v>
      </c>
      <c r="Q277" s="246">
        <f>ROUND(E277*P277,2)</f>
        <v>0</v>
      </c>
      <c r="R277" s="248" t="s">
        <v>370</v>
      </c>
      <c r="S277" s="248" t="s">
        <v>208</v>
      </c>
      <c r="T277" s="249" t="s">
        <v>208</v>
      </c>
      <c r="U277" s="225">
        <v>0</v>
      </c>
      <c r="V277" s="225">
        <f>ROUND(E277*U277,2)</f>
        <v>0</v>
      </c>
      <c r="W277" s="225"/>
      <c r="X277" s="225" t="s">
        <v>371</v>
      </c>
      <c r="Y277" s="225" t="s">
        <v>210</v>
      </c>
      <c r="Z277" s="215"/>
      <c r="AA277" s="215"/>
      <c r="AB277" s="215"/>
      <c r="AC277" s="215"/>
      <c r="AD277" s="215"/>
      <c r="AE277" s="215"/>
      <c r="AF277" s="215"/>
      <c r="AG277" s="215" t="s">
        <v>372</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43">
        <v>175</v>
      </c>
      <c r="B278" s="244" t="s">
        <v>628</v>
      </c>
      <c r="C278" s="254" t="s">
        <v>629</v>
      </c>
      <c r="D278" s="245" t="s">
        <v>206</v>
      </c>
      <c r="E278" s="246">
        <v>58.854599999999998</v>
      </c>
      <c r="F278" s="247"/>
      <c r="G278" s="248">
        <f>ROUND(E278*F278,2)</f>
        <v>0</v>
      </c>
      <c r="H278" s="247"/>
      <c r="I278" s="248">
        <f>ROUND(E278*H278,2)</f>
        <v>0</v>
      </c>
      <c r="J278" s="247"/>
      <c r="K278" s="248">
        <f>ROUND(E278*J278,2)</f>
        <v>0</v>
      </c>
      <c r="L278" s="248">
        <v>21</v>
      </c>
      <c r="M278" s="248">
        <f>G278*(1+L278/100)</f>
        <v>0</v>
      </c>
      <c r="N278" s="246">
        <v>2.5000000000000001E-2</v>
      </c>
      <c r="O278" s="246">
        <f>ROUND(E278*N278,2)</f>
        <v>1.47</v>
      </c>
      <c r="P278" s="246">
        <v>0</v>
      </c>
      <c r="Q278" s="246">
        <f>ROUND(E278*P278,2)</f>
        <v>0</v>
      </c>
      <c r="R278" s="248" t="s">
        <v>370</v>
      </c>
      <c r="S278" s="248" t="s">
        <v>208</v>
      </c>
      <c r="T278" s="249" t="s">
        <v>208</v>
      </c>
      <c r="U278" s="225">
        <v>0</v>
      </c>
      <c r="V278" s="225">
        <f>ROUND(E278*U278,2)</f>
        <v>0</v>
      </c>
      <c r="W278" s="225"/>
      <c r="X278" s="225" t="s">
        <v>371</v>
      </c>
      <c r="Y278" s="225" t="s">
        <v>210</v>
      </c>
      <c r="Z278" s="215"/>
      <c r="AA278" s="215"/>
      <c r="AB278" s="215"/>
      <c r="AC278" s="215"/>
      <c r="AD278" s="215"/>
      <c r="AE278" s="215"/>
      <c r="AF278" s="215"/>
      <c r="AG278" s="215" t="s">
        <v>372</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ht="33.75" outlineLevel="1">
      <c r="A279" s="243">
        <v>176</v>
      </c>
      <c r="B279" s="244" t="s">
        <v>630</v>
      </c>
      <c r="C279" s="254" t="s">
        <v>631</v>
      </c>
      <c r="D279" s="245" t="s">
        <v>206</v>
      </c>
      <c r="E279" s="246">
        <v>39.167450000000002</v>
      </c>
      <c r="F279" s="247"/>
      <c r="G279" s="248">
        <f>ROUND(E279*F279,2)</f>
        <v>0</v>
      </c>
      <c r="H279" s="247"/>
      <c r="I279" s="248">
        <f>ROUND(E279*H279,2)</f>
        <v>0</v>
      </c>
      <c r="J279" s="247"/>
      <c r="K279" s="248">
        <f>ROUND(E279*J279,2)</f>
        <v>0</v>
      </c>
      <c r="L279" s="248">
        <v>21</v>
      </c>
      <c r="M279" s="248">
        <f>G279*(1+L279/100)</f>
        <v>0</v>
      </c>
      <c r="N279" s="246">
        <v>2.5000000000000001E-2</v>
      </c>
      <c r="O279" s="246">
        <f>ROUND(E279*N279,2)</f>
        <v>0.98</v>
      </c>
      <c r="P279" s="246">
        <v>0</v>
      </c>
      <c r="Q279" s="246">
        <f>ROUND(E279*P279,2)</f>
        <v>0</v>
      </c>
      <c r="R279" s="248" t="s">
        <v>370</v>
      </c>
      <c r="S279" s="248" t="s">
        <v>208</v>
      </c>
      <c r="T279" s="249" t="s">
        <v>208</v>
      </c>
      <c r="U279" s="225">
        <v>0</v>
      </c>
      <c r="V279" s="225">
        <f>ROUND(E279*U279,2)</f>
        <v>0</v>
      </c>
      <c r="W279" s="225"/>
      <c r="X279" s="225" t="s">
        <v>371</v>
      </c>
      <c r="Y279" s="225" t="s">
        <v>210</v>
      </c>
      <c r="Z279" s="215"/>
      <c r="AA279" s="215"/>
      <c r="AB279" s="215"/>
      <c r="AC279" s="215"/>
      <c r="AD279" s="215"/>
      <c r="AE279" s="215"/>
      <c r="AF279" s="215"/>
      <c r="AG279" s="215" t="s">
        <v>372</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ht="33.75" outlineLevel="1">
      <c r="A280" s="243">
        <v>177</v>
      </c>
      <c r="B280" s="244" t="s">
        <v>632</v>
      </c>
      <c r="C280" s="254" t="s">
        <v>633</v>
      </c>
      <c r="D280" s="245" t="s">
        <v>228</v>
      </c>
      <c r="E280" s="246">
        <v>148.3545</v>
      </c>
      <c r="F280" s="247"/>
      <c r="G280" s="248">
        <f>ROUND(E280*F280,2)</f>
        <v>0</v>
      </c>
      <c r="H280" s="247"/>
      <c r="I280" s="248">
        <f>ROUND(E280*H280,2)</f>
        <v>0</v>
      </c>
      <c r="J280" s="247"/>
      <c r="K280" s="248">
        <f>ROUND(E280*J280,2)</f>
        <v>0</v>
      </c>
      <c r="L280" s="248">
        <v>21</v>
      </c>
      <c r="M280" s="248">
        <f>G280*(1+L280/100)</f>
        <v>0</v>
      </c>
      <c r="N280" s="246">
        <v>6.0000000000000001E-3</v>
      </c>
      <c r="O280" s="246">
        <f>ROUND(E280*N280,2)</f>
        <v>0.89</v>
      </c>
      <c r="P280" s="246">
        <v>0</v>
      </c>
      <c r="Q280" s="246">
        <f>ROUND(E280*P280,2)</f>
        <v>0</v>
      </c>
      <c r="R280" s="248" t="s">
        <v>370</v>
      </c>
      <c r="S280" s="248" t="s">
        <v>208</v>
      </c>
      <c r="T280" s="249" t="s">
        <v>208</v>
      </c>
      <c r="U280" s="225">
        <v>0</v>
      </c>
      <c r="V280" s="225">
        <f>ROUND(E280*U280,2)</f>
        <v>0</v>
      </c>
      <c r="W280" s="225"/>
      <c r="X280" s="225" t="s">
        <v>371</v>
      </c>
      <c r="Y280" s="225" t="s">
        <v>210</v>
      </c>
      <c r="Z280" s="215"/>
      <c r="AA280" s="215"/>
      <c r="AB280" s="215"/>
      <c r="AC280" s="215"/>
      <c r="AD280" s="215"/>
      <c r="AE280" s="215"/>
      <c r="AF280" s="215"/>
      <c r="AG280" s="215" t="s">
        <v>372</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ht="33.75" outlineLevel="1">
      <c r="A281" s="243">
        <v>178</v>
      </c>
      <c r="B281" s="244" t="s">
        <v>634</v>
      </c>
      <c r="C281" s="254" t="s">
        <v>635</v>
      </c>
      <c r="D281" s="245" t="s">
        <v>228</v>
      </c>
      <c r="E281" s="246">
        <v>101.1465</v>
      </c>
      <c r="F281" s="247"/>
      <c r="G281" s="248">
        <f>ROUND(E281*F281,2)</f>
        <v>0</v>
      </c>
      <c r="H281" s="247"/>
      <c r="I281" s="248">
        <f>ROUND(E281*H281,2)</f>
        <v>0</v>
      </c>
      <c r="J281" s="247"/>
      <c r="K281" s="248">
        <f>ROUND(E281*J281,2)</f>
        <v>0</v>
      </c>
      <c r="L281" s="248">
        <v>21</v>
      </c>
      <c r="M281" s="248">
        <f>G281*(1+L281/100)</f>
        <v>0</v>
      </c>
      <c r="N281" s="246">
        <v>8.0000000000000002E-3</v>
      </c>
      <c r="O281" s="246">
        <f>ROUND(E281*N281,2)</f>
        <v>0.81</v>
      </c>
      <c r="P281" s="246">
        <v>0</v>
      </c>
      <c r="Q281" s="246">
        <f>ROUND(E281*P281,2)</f>
        <v>0</v>
      </c>
      <c r="R281" s="248" t="s">
        <v>370</v>
      </c>
      <c r="S281" s="248" t="s">
        <v>208</v>
      </c>
      <c r="T281" s="249" t="s">
        <v>208</v>
      </c>
      <c r="U281" s="225">
        <v>0</v>
      </c>
      <c r="V281" s="225">
        <f>ROUND(E281*U281,2)</f>
        <v>0</v>
      </c>
      <c r="W281" s="225"/>
      <c r="X281" s="225" t="s">
        <v>371</v>
      </c>
      <c r="Y281" s="225" t="s">
        <v>210</v>
      </c>
      <c r="Z281" s="215"/>
      <c r="AA281" s="215"/>
      <c r="AB281" s="215"/>
      <c r="AC281" s="215"/>
      <c r="AD281" s="215"/>
      <c r="AE281" s="215"/>
      <c r="AF281" s="215"/>
      <c r="AG281" s="215" t="s">
        <v>372</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1">
      <c r="A282" s="234">
        <v>179</v>
      </c>
      <c r="B282" s="235" t="s">
        <v>636</v>
      </c>
      <c r="C282" s="252" t="s">
        <v>637</v>
      </c>
      <c r="D282" s="236" t="s">
        <v>263</v>
      </c>
      <c r="E282" s="237">
        <v>6.4229399999999996</v>
      </c>
      <c r="F282" s="238"/>
      <c r="G282" s="239">
        <f>ROUND(E282*F282,2)</f>
        <v>0</v>
      </c>
      <c r="H282" s="238"/>
      <c r="I282" s="239">
        <f>ROUND(E282*H282,2)</f>
        <v>0</v>
      </c>
      <c r="J282" s="238"/>
      <c r="K282" s="239">
        <f>ROUND(E282*J282,2)</f>
        <v>0</v>
      </c>
      <c r="L282" s="239">
        <v>21</v>
      </c>
      <c r="M282" s="239">
        <f>G282*(1+L282/100)</f>
        <v>0</v>
      </c>
      <c r="N282" s="237">
        <v>0</v>
      </c>
      <c r="O282" s="237">
        <f>ROUND(E282*N282,2)</f>
        <v>0</v>
      </c>
      <c r="P282" s="237">
        <v>0</v>
      </c>
      <c r="Q282" s="237">
        <f>ROUND(E282*P282,2)</f>
        <v>0</v>
      </c>
      <c r="R282" s="239" t="s">
        <v>609</v>
      </c>
      <c r="S282" s="239" t="s">
        <v>208</v>
      </c>
      <c r="T282" s="240" t="s">
        <v>208</v>
      </c>
      <c r="U282" s="225">
        <v>1.831</v>
      </c>
      <c r="V282" s="225">
        <f>ROUND(E282*U282,2)</f>
        <v>11.76</v>
      </c>
      <c r="W282" s="225"/>
      <c r="X282" s="225" t="s">
        <v>544</v>
      </c>
      <c r="Y282" s="225" t="s">
        <v>210</v>
      </c>
      <c r="Z282" s="215"/>
      <c r="AA282" s="215"/>
      <c r="AB282" s="215"/>
      <c r="AC282" s="215"/>
      <c r="AD282" s="215"/>
      <c r="AE282" s="215"/>
      <c r="AF282" s="215"/>
      <c r="AG282" s="215" t="s">
        <v>545</v>
      </c>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2">
      <c r="A283" s="222"/>
      <c r="B283" s="223"/>
      <c r="C283" s="253" t="s">
        <v>606</v>
      </c>
      <c r="D283" s="241"/>
      <c r="E283" s="241"/>
      <c r="F283" s="241"/>
      <c r="G283" s="241"/>
      <c r="H283" s="225"/>
      <c r="I283" s="225"/>
      <c r="J283" s="225"/>
      <c r="K283" s="225"/>
      <c r="L283" s="225"/>
      <c r="M283" s="225"/>
      <c r="N283" s="224"/>
      <c r="O283" s="224"/>
      <c r="P283" s="224"/>
      <c r="Q283" s="224"/>
      <c r="R283" s="225"/>
      <c r="S283" s="225"/>
      <c r="T283" s="225"/>
      <c r="U283" s="225"/>
      <c r="V283" s="225"/>
      <c r="W283" s="225"/>
      <c r="X283" s="225"/>
      <c r="Y283" s="225"/>
      <c r="Z283" s="215"/>
      <c r="AA283" s="215"/>
      <c r="AB283" s="215"/>
      <c r="AC283" s="215"/>
      <c r="AD283" s="215"/>
      <c r="AE283" s="215"/>
      <c r="AF283" s="215"/>
      <c r="AG283" s="215" t="s">
        <v>213</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c r="A284" s="227" t="s">
        <v>202</v>
      </c>
      <c r="B284" s="228" t="s">
        <v>135</v>
      </c>
      <c r="C284" s="251" t="s">
        <v>136</v>
      </c>
      <c r="D284" s="229"/>
      <c r="E284" s="230"/>
      <c r="F284" s="231"/>
      <c r="G284" s="231">
        <f>SUMIF(AG285:AG339,"&lt;&gt;NOR",G285:G339)</f>
        <v>0</v>
      </c>
      <c r="H284" s="231"/>
      <c r="I284" s="231">
        <f>SUM(I285:I339)</f>
        <v>0</v>
      </c>
      <c r="J284" s="231"/>
      <c r="K284" s="231">
        <f>SUM(K285:K339)</f>
        <v>0</v>
      </c>
      <c r="L284" s="231"/>
      <c r="M284" s="231">
        <f>SUM(M285:M339)</f>
        <v>0</v>
      </c>
      <c r="N284" s="230"/>
      <c r="O284" s="230">
        <f>SUM(O285:O339)</f>
        <v>2.0500000000000003</v>
      </c>
      <c r="P284" s="230"/>
      <c r="Q284" s="230">
        <f>SUM(Q285:Q339)</f>
        <v>0</v>
      </c>
      <c r="R284" s="231"/>
      <c r="S284" s="231"/>
      <c r="T284" s="232"/>
      <c r="U284" s="226"/>
      <c r="V284" s="226">
        <f>SUM(V285:V339)</f>
        <v>293.73</v>
      </c>
      <c r="W284" s="226"/>
      <c r="X284" s="226"/>
      <c r="Y284" s="226"/>
      <c r="AG284" t="s">
        <v>203</v>
      </c>
    </row>
    <row r="285" spans="1:60" outlineLevel="1">
      <c r="A285" s="234">
        <v>180</v>
      </c>
      <c r="B285" s="235" t="s">
        <v>638</v>
      </c>
      <c r="C285" s="252" t="s">
        <v>639</v>
      </c>
      <c r="D285" s="236" t="s">
        <v>228</v>
      </c>
      <c r="E285" s="237">
        <v>30</v>
      </c>
      <c r="F285" s="238"/>
      <c r="G285" s="239">
        <f>ROUND(E285*F285,2)</f>
        <v>0</v>
      </c>
      <c r="H285" s="238"/>
      <c r="I285" s="239">
        <f>ROUND(E285*H285,2)</f>
        <v>0</v>
      </c>
      <c r="J285" s="238"/>
      <c r="K285" s="239">
        <f>ROUND(E285*J285,2)</f>
        <v>0</v>
      </c>
      <c r="L285" s="239">
        <v>21</v>
      </c>
      <c r="M285" s="239">
        <f>G285*(1+L285/100)</f>
        <v>0</v>
      </c>
      <c r="N285" s="237">
        <v>1.8000000000000001E-4</v>
      </c>
      <c r="O285" s="237">
        <f>ROUND(E285*N285,2)</f>
        <v>0.01</v>
      </c>
      <c r="P285" s="237">
        <v>0</v>
      </c>
      <c r="Q285" s="237">
        <f>ROUND(E285*P285,2)</f>
        <v>0</v>
      </c>
      <c r="R285" s="239" t="s">
        <v>640</v>
      </c>
      <c r="S285" s="239" t="s">
        <v>208</v>
      </c>
      <c r="T285" s="240" t="s">
        <v>208</v>
      </c>
      <c r="U285" s="225">
        <v>7.4999999999999997E-2</v>
      </c>
      <c r="V285" s="225">
        <f>ROUND(E285*U285,2)</f>
        <v>2.25</v>
      </c>
      <c r="W285" s="225"/>
      <c r="X285" s="225" t="s">
        <v>209</v>
      </c>
      <c r="Y285" s="225" t="s">
        <v>210</v>
      </c>
      <c r="Z285" s="215"/>
      <c r="AA285" s="215"/>
      <c r="AB285" s="215"/>
      <c r="AC285" s="215"/>
      <c r="AD285" s="215"/>
      <c r="AE285" s="215"/>
      <c r="AF285" s="215"/>
      <c r="AG285" s="215" t="s">
        <v>211</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2">
      <c r="A286" s="222"/>
      <c r="B286" s="223"/>
      <c r="C286" s="253" t="s">
        <v>641</v>
      </c>
      <c r="D286" s="241"/>
      <c r="E286" s="241"/>
      <c r="F286" s="241"/>
      <c r="G286" s="241"/>
      <c r="H286" s="225"/>
      <c r="I286" s="225"/>
      <c r="J286" s="225"/>
      <c r="K286" s="225"/>
      <c r="L286" s="225"/>
      <c r="M286" s="225"/>
      <c r="N286" s="224"/>
      <c r="O286" s="224"/>
      <c r="P286" s="224"/>
      <c r="Q286" s="224"/>
      <c r="R286" s="225"/>
      <c r="S286" s="225"/>
      <c r="T286" s="225"/>
      <c r="U286" s="225"/>
      <c r="V286" s="225"/>
      <c r="W286" s="225"/>
      <c r="X286" s="225"/>
      <c r="Y286" s="225"/>
      <c r="Z286" s="215"/>
      <c r="AA286" s="215"/>
      <c r="AB286" s="215"/>
      <c r="AC286" s="215"/>
      <c r="AD286" s="215"/>
      <c r="AE286" s="215"/>
      <c r="AF286" s="215"/>
      <c r="AG286" s="215" t="s">
        <v>213</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1">
      <c r="A287" s="243">
        <v>181</v>
      </c>
      <c r="B287" s="244" t="s">
        <v>642</v>
      </c>
      <c r="C287" s="254" t="s">
        <v>643</v>
      </c>
      <c r="D287" s="245" t="s">
        <v>277</v>
      </c>
      <c r="E287" s="246">
        <v>1</v>
      </c>
      <c r="F287" s="247"/>
      <c r="G287" s="248">
        <f>ROUND(E287*F287,2)</f>
        <v>0</v>
      </c>
      <c r="H287" s="247"/>
      <c r="I287" s="248">
        <f>ROUND(E287*H287,2)</f>
        <v>0</v>
      </c>
      <c r="J287" s="247"/>
      <c r="K287" s="248">
        <f>ROUND(E287*J287,2)</f>
        <v>0</v>
      </c>
      <c r="L287" s="248">
        <v>21</v>
      </c>
      <c r="M287" s="248">
        <f>G287*(1+L287/100)</f>
        <v>0</v>
      </c>
      <c r="N287" s="246">
        <v>0</v>
      </c>
      <c r="O287" s="246">
        <f>ROUND(E287*N287,2)</f>
        <v>0</v>
      </c>
      <c r="P287" s="246">
        <v>0</v>
      </c>
      <c r="Q287" s="246">
        <f>ROUND(E287*P287,2)</f>
        <v>0</v>
      </c>
      <c r="R287" s="248" t="s">
        <v>644</v>
      </c>
      <c r="S287" s="248" t="s">
        <v>208</v>
      </c>
      <c r="T287" s="249" t="s">
        <v>208</v>
      </c>
      <c r="U287" s="225">
        <v>1.36</v>
      </c>
      <c r="V287" s="225">
        <f>ROUND(E287*U287,2)</f>
        <v>1.36</v>
      </c>
      <c r="W287" s="225"/>
      <c r="X287" s="225" t="s">
        <v>209</v>
      </c>
      <c r="Y287" s="225" t="s">
        <v>210</v>
      </c>
      <c r="Z287" s="215"/>
      <c r="AA287" s="215"/>
      <c r="AB287" s="215"/>
      <c r="AC287" s="215"/>
      <c r="AD287" s="215"/>
      <c r="AE287" s="215"/>
      <c r="AF287" s="215"/>
      <c r="AG287" s="215" t="s">
        <v>211</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43">
        <v>182</v>
      </c>
      <c r="B288" s="244" t="s">
        <v>645</v>
      </c>
      <c r="C288" s="254" t="s">
        <v>646</v>
      </c>
      <c r="D288" s="245" t="s">
        <v>277</v>
      </c>
      <c r="E288" s="246">
        <v>2</v>
      </c>
      <c r="F288" s="247"/>
      <c r="G288" s="248">
        <f>ROUND(E288*F288,2)</f>
        <v>0</v>
      </c>
      <c r="H288" s="247"/>
      <c r="I288" s="248">
        <f>ROUND(E288*H288,2)</f>
        <v>0</v>
      </c>
      <c r="J288" s="247"/>
      <c r="K288" s="248">
        <f>ROUND(E288*J288,2)</f>
        <v>0</v>
      </c>
      <c r="L288" s="248">
        <v>21</v>
      </c>
      <c r="M288" s="248">
        <f>G288*(1+L288/100)</f>
        <v>0</v>
      </c>
      <c r="N288" s="246">
        <v>0</v>
      </c>
      <c r="O288" s="246">
        <f>ROUND(E288*N288,2)</f>
        <v>0</v>
      </c>
      <c r="P288" s="246">
        <v>0</v>
      </c>
      <c r="Q288" s="246">
        <f>ROUND(E288*P288,2)</f>
        <v>0</v>
      </c>
      <c r="R288" s="248" t="s">
        <v>644</v>
      </c>
      <c r="S288" s="248" t="s">
        <v>208</v>
      </c>
      <c r="T288" s="249" t="s">
        <v>208</v>
      </c>
      <c r="U288" s="225">
        <v>1.25</v>
      </c>
      <c r="V288" s="225">
        <f>ROUND(E288*U288,2)</f>
        <v>2.5</v>
      </c>
      <c r="W288" s="225"/>
      <c r="X288" s="225" t="s">
        <v>209</v>
      </c>
      <c r="Y288" s="225" t="s">
        <v>210</v>
      </c>
      <c r="Z288" s="215"/>
      <c r="AA288" s="215"/>
      <c r="AB288" s="215"/>
      <c r="AC288" s="215"/>
      <c r="AD288" s="215"/>
      <c r="AE288" s="215"/>
      <c r="AF288" s="215"/>
      <c r="AG288" s="215" t="s">
        <v>211</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c r="A289" s="243">
        <v>183</v>
      </c>
      <c r="B289" s="244" t="s">
        <v>647</v>
      </c>
      <c r="C289" s="254" t="s">
        <v>648</v>
      </c>
      <c r="D289" s="245" t="s">
        <v>277</v>
      </c>
      <c r="E289" s="246">
        <v>3</v>
      </c>
      <c r="F289" s="247"/>
      <c r="G289" s="248">
        <f>ROUND(E289*F289,2)</f>
        <v>0</v>
      </c>
      <c r="H289" s="247"/>
      <c r="I289" s="248">
        <f>ROUND(E289*H289,2)</f>
        <v>0</v>
      </c>
      <c r="J289" s="247"/>
      <c r="K289" s="248">
        <f>ROUND(E289*J289,2)</f>
        <v>0</v>
      </c>
      <c r="L289" s="248">
        <v>21</v>
      </c>
      <c r="M289" s="248">
        <f>G289*(1+L289/100)</f>
        <v>0</v>
      </c>
      <c r="N289" s="246">
        <v>0</v>
      </c>
      <c r="O289" s="246">
        <f>ROUND(E289*N289,2)</f>
        <v>0</v>
      </c>
      <c r="P289" s="246">
        <v>0</v>
      </c>
      <c r="Q289" s="246">
        <f>ROUND(E289*P289,2)</f>
        <v>0</v>
      </c>
      <c r="R289" s="248" t="s">
        <v>644</v>
      </c>
      <c r="S289" s="248" t="s">
        <v>208</v>
      </c>
      <c r="T289" s="249" t="s">
        <v>208</v>
      </c>
      <c r="U289" s="225">
        <v>0.65</v>
      </c>
      <c r="V289" s="225">
        <f>ROUND(E289*U289,2)</f>
        <v>1.95</v>
      </c>
      <c r="W289" s="225"/>
      <c r="X289" s="225" t="s">
        <v>209</v>
      </c>
      <c r="Y289" s="225" t="s">
        <v>210</v>
      </c>
      <c r="Z289" s="215"/>
      <c r="AA289" s="215"/>
      <c r="AB289" s="215"/>
      <c r="AC289" s="215"/>
      <c r="AD289" s="215"/>
      <c r="AE289" s="215"/>
      <c r="AF289" s="215"/>
      <c r="AG289" s="215" t="s">
        <v>211</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1">
      <c r="A290" s="243">
        <v>184</v>
      </c>
      <c r="B290" s="244" t="s">
        <v>649</v>
      </c>
      <c r="C290" s="254" t="s">
        <v>650</v>
      </c>
      <c r="D290" s="245" t="s">
        <v>277</v>
      </c>
      <c r="E290" s="246">
        <v>6</v>
      </c>
      <c r="F290" s="247"/>
      <c r="G290" s="248">
        <f>ROUND(E290*F290,2)</f>
        <v>0</v>
      </c>
      <c r="H290" s="247"/>
      <c r="I290" s="248">
        <f>ROUND(E290*H290,2)</f>
        <v>0</v>
      </c>
      <c r="J290" s="247"/>
      <c r="K290" s="248">
        <f>ROUND(E290*J290,2)</f>
        <v>0</v>
      </c>
      <c r="L290" s="248">
        <v>21</v>
      </c>
      <c r="M290" s="248">
        <f>G290*(1+L290/100)</f>
        <v>0</v>
      </c>
      <c r="N290" s="246">
        <v>7.1300000000000001E-3</v>
      </c>
      <c r="O290" s="246">
        <f>ROUND(E290*N290,2)</f>
        <v>0.04</v>
      </c>
      <c r="P290" s="246">
        <v>0</v>
      </c>
      <c r="Q290" s="246">
        <f>ROUND(E290*P290,2)</f>
        <v>0</v>
      </c>
      <c r="R290" s="248" t="s">
        <v>278</v>
      </c>
      <c r="S290" s="248" t="s">
        <v>208</v>
      </c>
      <c r="T290" s="249" t="s">
        <v>208</v>
      </c>
      <c r="U290" s="225">
        <v>0.89</v>
      </c>
      <c r="V290" s="225">
        <f>ROUND(E290*U290,2)</f>
        <v>5.34</v>
      </c>
      <c r="W290" s="225"/>
      <c r="X290" s="225" t="s">
        <v>209</v>
      </c>
      <c r="Y290" s="225" t="s">
        <v>210</v>
      </c>
      <c r="Z290" s="215"/>
      <c r="AA290" s="215"/>
      <c r="AB290" s="215"/>
      <c r="AC290" s="215"/>
      <c r="AD290" s="215"/>
      <c r="AE290" s="215"/>
      <c r="AF290" s="215"/>
      <c r="AG290" s="215" t="s">
        <v>211</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ht="33.75" outlineLevel="1">
      <c r="A291" s="234">
        <v>185</v>
      </c>
      <c r="B291" s="235" t="s">
        <v>651</v>
      </c>
      <c r="C291" s="252" t="s">
        <v>652</v>
      </c>
      <c r="D291" s="236" t="s">
        <v>346</v>
      </c>
      <c r="E291" s="237">
        <v>60</v>
      </c>
      <c r="F291" s="238"/>
      <c r="G291" s="239">
        <f>ROUND(E291*F291,2)</f>
        <v>0</v>
      </c>
      <c r="H291" s="238"/>
      <c r="I291" s="239">
        <f>ROUND(E291*H291,2)</f>
        <v>0</v>
      </c>
      <c r="J291" s="238"/>
      <c r="K291" s="239">
        <f>ROUND(E291*J291,2)</f>
        <v>0</v>
      </c>
      <c r="L291" s="239">
        <v>21</v>
      </c>
      <c r="M291" s="239">
        <f>G291*(1+L291/100)</f>
        <v>0</v>
      </c>
      <c r="N291" s="237">
        <v>1.99E-3</v>
      </c>
      <c r="O291" s="237">
        <f>ROUND(E291*N291,2)</f>
        <v>0.12</v>
      </c>
      <c r="P291" s="237">
        <v>0</v>
      </c>
      <c r="Q291" s="237">
        <f>ROUND(E291*P291,2)</f>
        <v>0</v>
      </c>
      <c r="R291" s="239" t="s">
        <v>653</v>
      </c>
      <c r="S291" s="239" t="s">
        <v>208</v>
      </c>
      <c r="T291" s="240" t="s">
        <v>208</v>
      </c>
      <c r="U291" s="225">
        <v>0.79730000000000001</v>
      </c>
      <c r="V291" s="225">
        <f>ROUND(E291*U291,2)</f>
        <v>47.84</v>
      </c>
      <c r="W291" s="225"/>
      <c r="X291" s="225" t="s">
        <v>209</v>
      </c>
      <c r="Y291" s="225" t="s">
        <v>210</v>
      </c>
      <c r="Z291" s="215"/>
      <c r="AA291" s="215"/>
      <c r="AB291" s="215"/>
      <c r="AC291" s="215"/>
      <c r="AD291" s="215"/>
      <c r="AE291" s="215"/>
      <c r="AF291" s="215"/>
      <c r="AG291" s="215" t="s">
        <v>211</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outlineLevel="2">
      <c r="A292" s="222"/>
      <c r="B292" s="223"/>
      <c r="C292" s="253" t="s">
        <v>654</v>
      </c>
      <c r="D292" s="241"/>
      <c r="E292" s="241"/>
      <c r="F292" s="241"/>
      <c r="G292" s="241"/>
      <c r="H292" s="225"/>
      <c r="I292" s="225"/>
      <c r="J292" s="225"/>
      <c r="K292" s="225"/>
      <c r="L292" s="225"/>
      <c r="M292" s="225"/>
      <c r="N292" s="224"/>
      <c r="O292" s="224"/>
      <c r="P292" s="224"/>
      <c r="Q292" s="224"/>
      <c r="R292" s="225"/>
      <c r="S292" s="225"/>
      <c r="T292" s="225"/>
      <c r="U292" s="225"/>
      <c r="V292" s="225"/>
      <c r="W292" s="225"/>
      <c r="X292" s="225"/>
      <c r="Y292" s="225"/>
      <c r="Z292" s="215"/>
      <c r="AA292" s="215"/>
      <c r="AB292" s="215"/>
      <c r="AC292" s="215"/>
      <c r="AD292" s="215"/>
      <c r="AE292" s="215"/>
      <c r="AF292" s="215"/>
      <c r="AG292" s="215" t="s">
        <v>213</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1">
      <c r="A293" s="234">
        <v>186</v>
      </c>
      <c r="B293" s="235" t="s">
        <v>655</v>
      </c>
      <c r="C293" s="252" t="s">
        <v>656</v>
      </c>
      <c r="D293" s="236" t="s">
        <v>346</v>
      </c>
      <c r="E293" s="237">
        <v>30</v>
      </c>
      <c r="F293" s="238"/>
      <c r="G293" s="239">
        <f>ROUND(E293*F293,2)</f>
        <v>0</v>
      </c>
      <c r="H293" s="238"/>
      <c r="I293" s="239">
        <f>ROUND(E293*H293,2)</f>
        <v>0</v>
      </c>
      <c r="J293" s="238"/>
      <c r="K293" s="239">
        <f>ROUND(E293*J293,2)</f>
        <v>0</v>
      </c>
      <c r="L293" s="239">
        <v>21</v>
      </c>
      <c r="M293" s="239">
        <f>G293*(1+L293/100)</f>
        <v>0</v>
      </c>
      <c r="N293" s="237">
        <v>3.8000000000000002E-4</v>
      </c>
      <c r="O293" s="237">
        <f>ROUND(E293*N293,2)</f>
        <v>0.01</v>
      </c>
      <c r="P293" s="237">
        <v>0</v>
      </c>
      <c r="Q293" s="237">
        <f>ROUND(E293*P293,2)</f>
        <v>0</v>
      </c>
      <c r="R293" s="239" t="s">
        <v>653</v>
      </c>
      <c r="S293" s="239" t="s">
        <v>208</v>
      </c>
      <c r="T293" s="240" t="s">
        <v>208</v>
      </c>
      <c r="U293" s="225">
        <v>0.32</v>
      </c>
      <c r="V293" s="225">
        <f>ROUND(E293*U293,2)</f>
        <v>9.6</v>
      </c>
      <c r="W293" s="225"/>
      <c r="X293" s="225" t="s">
        <v>209</v>
      </c>
      <c r="Y293" s="225" t="s">
        <v>210</v>
      </c>
      <c r="Z293" s="215"/>
      <c r="AA293" s="215"/>
      <c r="AB293" s="215"/>
      <c r="AC293" s="215"/>
      <c r="AD293" s="215"/>
      <c r="AE293" s="215"/>
      <c r="AF293" s="215"/>
      <c r="AG293" s="215" t="s">
        <v>211</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2">
      <c r="A294" s="222"/>
      <c r="B294" s="223"/>
      <c r="C294" s="253" t="s">
        <v>657</v>
      </c>
      <c r="D294" s="241"/>
      <c r="E294" s="241"/>
      <c r="F294" s="241"/>
      <c r="G294" s="241"/>
      <c r="H294" s="225"/>
      <c r="I294" s="225"/>
      <c r="J294" s="225"/>
      <c r="K294" s="225"/>
      <c r="L294" s="225"/>
      <c r="M294" s="225"/>
      <c r="N294" s="224"/>
      <c r="O294" s="224"/>
      <c r="P294" s="224"/>
      <c r="Q294" s="224"/>
      <c r="R294" s="225"/>
      <c r="S294" s="225"/>
      <c r="T294" s="225"/>
      <c r="U294" s="225"/>
      <c r="V294" s="225"/>
      <c r="W294" s="225"/>
      <c r="X294" s="225"/>
      <c r="Y294" s="225"/>
      <c r="Z294" s="215"/>
      <c r="AA294" s="215"/>
      <c r="AB294" s="215"/>
      <c r="AC294" s="215"/>
      <c r="AD294" s="215"/>
      <c r="AE294" s="215"/>
      <c r="AF294" s="215"/>
      <c r="AG294" s="215" t="s">
        <v>213</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outlineLevel="1">
      <c r="A295" s="234">
        <v>187</v>
      </c>
      <c r="B295" s="235" t="s">
        <v>658</v>
      </c>
      <c r="C295" s="252" t="s">
        <v>659</v>
      </c>
      <c r="D295" s="236" t="s">
        <v>346</v>
      </c>
      <c r="E295" s="237">
        <v>20</v>
      </c>
      <c r="F295" s="238"/>
      <c r="G295" s="239">
        <f>ROUND(E295*F295,2)</f>
        <v>0</v>
      </c>
      <c r="H295" s="238"/>
      <c r="I295" s="239">
        <f>ROUND(E295*H295,2)</f>
        <v>0</v>
      </c>
      <c r="J295" s="238"/>
      <c r="K295" s="239">
        <f>ROUND(E295*J295,2)</f>
        <v>0</v>
      </c>
      <c r="L295" s="239">
        <v>21</v>
      </c>
      <c r="M295" s="239">
        <f>G295*(1+L295/100)</f>
        <v>0</v>
      </c>
      <c r="N295" s="237">
        <v>4.6999999999999999E-4</v>
      </c>
      <c r="O295" s="237">
        <f>ROUND(E295*N295,2)</f>
        <v>0.01</v>
      </c>
      <c r="P295" s="237">
        <v>0</v>
      </c>
      <c r="Q295" s="237">
        <f>ROUND(E295*P295,2)</f>
        <v>0</v>
      </c>
      <c r="R295" s="239" t="s">
        <v>653</v>
      </c>
      <c r="S295" s="239" t="s">
        <v>208</v>
      </c>
      <c r="T295" s="240" t="s">
        <v>208</v>
      </c>
      <c r="U295" s="225">
        <v>0.35899999999999999</v>
      </c>
      <c r="V295" s="225">
        <f>ROUND(E295*U295,2)</f>
        <v>7.18</v>
      </c>
      <c r="W295" s="225"/>
      <c r="X295" s="225" t="s">
        <v>209</v>
      </c>
      <c r="Y295" s="225" t="s">
        <v>210</v>
      </c>
      <c r="Z295" s="215"/>
      <c r="AA295" s="215"/>
      <c r="AB295" s="215"/>
      <c r="AC295" s="215"/>
      <c r="AD295" s="215"/>
      <c r="AE295" s="215"/>
      <c r="AF295" s="215"/>
      <c r="AG295" s="215" t="s">
        <v>211</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outlineLevel="2">
      <c r="A296" s="222"/>
      <c r="B296" s="223"/>
      <c r="C296" s="253" t="s">
        <v>657</v>
      </c>
      <c r="D296" s="241"/>
      <c r="E296" s="241"/>
      <c r="F296" s="241"/>
      <c r="G296" s="241"/>
      <c r="H296" s="225"/>
      <c r="I296" s="225"/>
      <c r="J296" s="225"/>
      <c r="K296" s="225"/>
      <c r="L296" s="225"/>
      <c r="M296" s="225"/>
      <c r="N296" s="224"/>
      <c r="O296" s="224"/>
      <c r="P296" s="224"/>
      <c r="Q296" s="224"/>
      <c r="R296" s="225"/>
      <c r="S296" s="225"/>
      <c r="T296" s="225"/>
      <c r="U296" s="225"/>
      <c r="V296" s="225"/>
      <c r="W296" s="225"/>
      <c r="X296" s="225"/>
      <c r="Y296" s="225"/>
      <c r="Z296" s="215"/>
      <c r="AA296" s="215"/>
      <c r="AB296" s="215"/>
      <c r="AC296" s="215"/>
      <c r="AD296" s="215"/>
      <c r="AE296" s="215"/>
      <c r="AF296" s="215"/>
      <c r="AG296" s="215" t="s">
        <v>213</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c r="A297" s="234">
        <v>188</v>
      </c>
      <c r="B297" s="235" t="s">
        <v>660</v>
      </c>
      <c r="C297" s="252" t="s">
        <v>661</v>
      </c>
      <c r="D297" s="236" t="s">
        <v>346</v>
      </c>
      <c r="E297" s="237">
        <v>10</v>
      </c>
      <c r="F297" s="238"/>
      <c r="G297" s="239">
        <f>ROUND(E297*F297,2)</f>
        <v>0</v>
      </c>
      <c r="H297" s="238"/>
      <c r="I297" s="239">
        <f>ROUND(E297*H297,2)</f>
        <v>0</v>
      </c>
      <c r="J297" s="238"/>
      <c r="K297" s="239">
        <f>ROUND(E297*J297,2)</f>
        <v>0</v>
      </c>
      <c r="L297" s="239">
        <v>21</v>
      </c>
      <c r="M297" s="239">
        <f>G297*(1+L297/100)</f>
        <v>0</v>
      </c>
      <c r="N297" s="237">
        <v>6.9999999999999999E-4</v>
      </c>
      <c r="O297" s="237">
        <f>ROUND(E297*N297,2)</f>
        <v>0.01</v>
      </c>
      <c r="P297" s="237">
        <v>0</v>
      </c>
      <c r="Q297" s="237">
        <f>ROUND(E297*P297,2)</f>
        <v>0</v>
      </c>
      <c r="R297" s="239" t="s">
        <v>653</v>
      </c>
      <c r="S297" s="239" t="s">
        <v>208</v>
      </c>
      <c r="T297" s="240" t="s">
        <v>208</v>
      </c>
      <c r="U297" s="225">
        <v>0.45200000000000001</v>
      </c>
      <c r="V297" s="225">
        <f>ROUND(E297*U297,2)</f>
        <v>4.5199999999999996</v>
      </c>
      <c r="W297" s="225"/>
      <c r="X297" s="225" t="s">
        <v>209</v>
      </c>
      <c r="Y297" s="225" t="s">
        <v>210</v>
      </c>
      <c r="Z297" s="215"/>
      <c r="AA297" s="215"/>
      <c r="AB297" s="215"/>
      <c r="AC297" s="215"/>
      <c r="AD297" s="215"/>
      <c r="AE297" s="215"/>
      <c r="AF297" s="215"/>
      <c r="AG297" s="215" t="s">
        <v>211</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2">
      <c r="A298" s="222"/>
      <c r="B298" s="223"/>
      <c r="C298" s="253" t="s">
        <v>657</v>
      </c>
      <c r="D298" s="241"/>
      <c r="E298" s="241"/>
      <c r="F298" s="241"/>
      <c r="G298" s="241"/>
      <c r="H298" s="225"/>
      <c r="I298" s="225"/>
      <c r="J298" s="225"/>
      <c r="K298" s="225"/>
      <c r="L298" s="225"/>
      <c r="M298" s="225"/>
      <c r="N298" s="224"/>
      <c r="O298" s="224"/>
      <c r="P298" s="224"/>
      <c r="Q298" s="224"/>
      <c r="R298" s="225"/>
      <c r="S298" s="225"/>
      <c r="T298" s="225"/>
      <c r="U298" s="225"/>
      <c r="V298" s="225"/>
      <c r="W298" s="225"/>
      <c r="X298" s="225"/>
      <c r="Y298" s="225"/>
      <c r="Z298" s="215"/>
      <c r="AA298" s="215"/>
      <c r="AB298" s="215"/>
      <c r="AC298" s="215"/>
      <c r="AD298" s="215"/>
      <c r="AE298" s="215"/>
      <c r="AF298" s="215"/>
      <c r="AG298" s="215" t="s">
        <v>213</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1">
      <c r="A299" s="234">
        <v>189</v>
      </c>
      <c r="B299" s="235" t="s">
        <v>662</v>
      </c>
      <c r="C299" s="252" t="s">
        <v>663</v>
      </c>
      <c r="D299" s="236" t="s">
        <v>346</v>
      </c>
      <c r="E299" s="237">
        <v>20</v>
      </c>
      <c r="F299" s="238"/>
      <c r="G299" s="239">
        <f>ROUND(E299*F299,2)</f>
        <v>0</v>
      </c>
      <c r="H299" s="238"/>
      <c r="I299" s="239">
        <f>ROUND(E299*H299,2)</f>
        <v>0</v>
      </c>
      <c r="J299" s="238"/>
      <c r="K299" s="239">
        <f>ROUND(E299*J299,2)</f>
        <v>0</v>
      </c>
      <c r="L299" s="239">
        <v>21</v>
      </c>
      <c r="M299" s="239">
        <f>G299*(1+L299/100)</f>
        <v>0</v>
      </c>
      <c r="N299" s="237">
        <v>1.5200000000000001E-3</v>
      </c>
      <c r="O299" s="237">
        <f>ROUND(E299*N299,2)</f>
        <v>0.03</v>
      </c>
      <c r="P299" s="237">
        <v>0</v>
      </c>
      <c r="Q299" s="237">
        <f>ROUND(E299*P299,2)</f>
        <v>0</v>
      </c>
      <c r="R299" s="239" t="s">
        <v>653</v>
      </c>
      <c r="S299" s="239" t="s">
        <v>208</v>
      </c>
      <c r="T299" s="240" t="s">
        <v>208</v>
      </c>
      <c r="U299" s="225">
        <v>1.173</v>
      </c>
      <c r="V299" s="225">
        <f>ROUND(E299*U299,2)</f>
        <v>23.46</v>
      </c>
      <c r="W299" s="225"/>
      <c r="X299" s="225" t="s">
        <v>209</v>
      </c>
      <c r="Y299" s="225" t="s">
        <v>210</v>
      </c>
      <c r="Z299" s="215"/>
      <c r="AA299" s="215"/>
      <c r="AB299" s="215"/>
      <c r="AC299" s="215"/>
      <c r="AD299" s="215"/>
      <c r="AE299" s="215"/>
      <c r="AF299" s="215"/>
      <c r="AG299" s="215" t="s">
        <v>211</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2">
      <c r="A300" s="222"/>
      <c r="B300" s="223"/>
      <c r="C300" s="253" t="s">
        <v>657</v>
      </c>
      <c r="D300" s="241"/>
      <c r="E300" s="241"/>
      <c r="F300" s="241"/>
      <c r="G300" s="241"/>
      <c r="H300" s="225"/>
      <c r="I300" s="225"/>
      <c r="J300" s="225"/>
      <c r="K300" s="225"/>
      <c r="L300" s="225"/>
      <c r="M300" s="225"/>
      <c r="N300" s="224"/>
      <c r="O300" s="224"/>
      <c r="P300" s="224"/>
      <c r="Q300" s="224"/>
      <c r="R300" s="225"/>
      <c r="S300" s="225"/>
      <c r="T300" s="225"/>
      <c r="U300" s="225"/>
      <c r="V300" s="225"/>
      <c r="W300" s="225"/>
      <c r="X300" s="225"/>
      <c r="Y300" s="225"/>
      <c r="Z300" s="215"/>
      <c r="AA300" s="215"/>
      <c r="AB300" s="215"/>
      <c r="AC300" s="215"/>
      <c r="AD300" s="215"/>
      <c r="AE300" s="215"/>
      <c r="AF300" s="215"/>
      <c r="AG300" s="215" t="s">
        <v>213</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c r="A301" s="234">
        <v>190</v>
      </c>
      <c r="B301" s="235" t="s">
        <v>664</v>
      </c>
      <c r="C301" s="252" t="s">
        <v>665</v>
      </c>
      <c r="D301" s="236" t="s">
        <v>346</v>
      </c>
      <c r="E301" s="237">
        <v>16</v>
      </c>
      <c r="F301" s="238"/>
      <c r="G301" s="239">
        <f>ROUND(E301*F301,2)</f>
        <v>0</v>
      </c>
      <c r="H301" s="238"/>
      <c r="I301" s="239">
        <f>ROUND(E301*H301,2)</f>
        <v>0</v>
      </c>
      <c r="J301" s="238"/>
      <c r="K301" s="239">
        <f>ROUND(E301*J301,2)</f>
        <v>0</v>
      </c>
      <c r="L301" s="239">
        <v>21</v>
      </c>
      <c r="M301" s="239">
        <f>G301*(1+L301/100)</f>
        <v>0</v>
      </c>
      <c r="N301" s="237">
        <v>1.31E-3</v>
      </c>
      <c r="O301" s="237">
        <f>ROUND(E301*N301,2)</f>
        <v>0.02</v>
      </c>
      <c r="P301" s="237">
        <v>0</v>
      </c>
      <c r="Q301" s="237">
        <f>ROUND(E301*P301,2)</f>
        <v>0</v>
      </c>
      <c r="R301" s="239" t="s">
        <v>653</v>
      </c>
      <c r="S301" s="239" t="s">
        <v>208</v>
      </c>
      <c r="T301" s="240" t="s">
        <v>208</v>
      </c>
      <c r="U301" s="225">
        <v>0.79700000000000004</v>
      </c>
      <c r="V301" s="225">
        <f>ROUND(E301*U301,2)</f>
        <v>12.75</v>
      </c>
      <c r="W301" s="225"/>
      <c r="X301" s="225" t="s">
        <v>209</v>
      </c>
      <c r="Y301" s="225" t="s">
        <v>210</v>
      </c>
      <c r="Z301" s="215"/>
      <c r="AA301" s="215"/>
      <c r="AB301" s="215"/>
      <c r="AC301" s="215"/>
      <c r="AD301" s="215"/>
      <c r="AE301" s="215"/>
      <c r="AF301" s="215"/>
      <c r="AG301" s="215" t="s">
        <v>211</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2">
      <c r="A302" s="222"/>
      <c r="B302" s="223"/>
      <c r="C302" s="253" t="s">
        <v>657</v>
      </c>
      <c r="D302" s="241"/>
      <c r="E302" s="241"/>
      <c r="F302" s="241"/>
      <c r="G302" s="241"/>
      <c r="H302" s="225"/>
      <c r="I302" s="225"/>
      <c r="J302" s="225"/>
      <c r="K302" s="225"/>
      <c r="L302" s="225"/>
      <c r="M302" s="225"/>
      <c r="N302" s="224"/>
      <c r="O302" s="224"/>
      <c r="P302" s="224"/>
      <c r="Q302" s="224"/>
      <c r="R302" s="225"/>
      <c r="S302" s="225"/>
      <c r="T302" s="225"/>
      <c r="U302" s="225"/>
      <c r="V302" s="225"/>
      <c r="W302" s="225"/>
      <c r="X302" s="225"/>
      <c r="Y302" s="225"/>
      <c r="Z302" s="215"/>
      <c r="AA302" s="215"/>
      <c r="AB302" s="215"/>
      <c r="AC302" s="215"/>
      <c r="AD302" s="215"/>
      <c r="AE302" s="215"/>
      <c r="AF302" s="215"/>
      <c r="AG302" s="215" t="s">
        <v>213</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ht="22.5" outlineLevel="1">
      <c r="A303" s="234">
        <v>191</v>
      </c>
      <c r="B303" s="235" t="s">
        <v>666</v>
      </c>
      <c r="C303" s="252" t="s">
        <v>667</v>
      </c>
      <c r="D303" s="236" t="s">
        <v>346</v>
      </c>
      <c r="E303" s="237">
        <v>10</v>
      </c>
      <c r="F303" s="238"/>
      <c r="G303" s="239">
        <f>ROUND(E303*F303,2)</f>
        <v>0</v>
      </c>
      <c r="H303" s="238"/>
      <c r="I303" s="239">
        <f>ROUND(E303*H303,2)</f>
        <v>0</v>
      </c>
      <c r="J303" s="238"/>
      <c r="K303" s="239">
        <f>ROUND(E303*J303,2)</f>
        <v>0</v>
      </c>
      <c r="L303" s="239">
        <v>21</v>
      </c>
      <c r="M303" s="239">
        <f>G303*(1+L303/100)</f>
        <v>0</v>
      </c>
      <c r="N303" s="237">
        <v>2.0999999999999999E-3</v>
      </c>
      <c r="O303" s="237">
        <f>ROUND(E303*N303,2)</f>
        <v>0.02</v>
      </c>
      <c r="P303" s="237">
        <v>0</v>
      </c>
      <c r="Q303" s="237">
        <f>ROUND(E303*P303,2)</f>
        <v>0</v>
      </c>
      <c r="R303" s="239" t="s">
        <v>653</v>
      </c>
      <c r="S303" s="239" t="s">
        <v>208</v>
      </c>
      <c r="T303" s="240" t="s">
        <v>208</v>
      </c>
      <c r="U303" s="225">
        <v>0.8</v>
      </c>
      <c r="V303" s="225">
        <f>ROUND(E303*U303,2)</f>
        <v>8</v>
      </c>
      <c r="W303" s="225"/>
      <c r="X303" s="225" t="s">
        <v>209</v>
      </c>
      <c r="Y303" s="225" t="s">
        <v>210</v>
      </c>
      <c r="Z303" s="215"/>
      <c r="AA303" s="215"/>
      <c r="AB303" s="215"/>
      <c r="AC303" s="215"/>
      <c r="AD303" s="215"/>
      <c r="AE303" s="215"/>
      <c r="AF303" s="215"/>
      <c r="AG303" s="215" t="s">
        <v>211</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2">
      <c r="A304" s="222"/>
      <c r="B304" s="223"/>
      <c r="C304" s="253" t="s">
        <v>657</v>
      </c>
      <c r="D304" s="241"/>
      <c r="E304" s="241"/>
      <c r="F304" s="241"/>
      <c r="G304" s="241"/>
      <c r="H304" s="225"/>
      <c r="I304" s="225"/>
      <c r="J304" s="225"/>
      <c r="K304" s="225"/>
      <c r="L304" s="225"/>
      <c r="M304" s="225"/>
      <c r="N304" s="224"/>
      <c r="O304" s="224"/>
      <c r="P304" s="224"/>
      <c r="Q304" s="224"/>
      <c r="R304" s="225"/>
      <c r="S304" s="225"/>
      <c r="T304" s="225"/>
      <c r="U304" s="225"/>
      <c r="V304" s="225"/>
      <c r="W304" s="225"/>
      <c r="X304" s="225"/>
      <c r="Y304" s="225"/>
      <c r="Z304" s="215"/>
      <c r="AA304" s="215"/>
      <c r="AB304" s="215"/>
      <c r="AC304" s="215"/>
      <c r="AD304" s="215"/>
      <c r="AE304" s="215"/>
      <c r="AF304" s="215"/>
      <c r="AG304" s="215" t="s">
        <v>213</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ht="22.5" outlineLevel="1">
      <c r="A305" s="234">
        <v>192</v>
      </c>
      <c r="B305" s="235" t="s">
        <v>668</v>
      </c>
      <c r="C305" s="252" t="s">
        <v>669</v>
      </c>
      <c r="D305" s="236" t="s">
        <v>346</v>
      </c>
      <c r="E305" s="237">
        <v>68</v>
      </c>
      <c r="F305" s="238"/>
      <c r="G305" s="239">
        <f>ROUND(E305*F305,2)</f>
        <v>0</v>
      </c>
      <c r="H305" s="238"/>
      <c r="I305" s="239">
        <f>ROUND(E305*H305,2)</f>
        <v>0</v>
      </c>
      <c r="J305" s="238"/>
      <c r="K305" s="239">
        <f>ROUND(E305*J305,2)</f>
        <v>0</v>
      </c>
      <c r="L305" s="239">
        <v>21</v>
      </c>
      <c r="M305" s="239">
        <f>G305*(1+L305/100)</f>
        <v>0</v>
      </c>
      <c r="N305" s="237">
        <v>2.5200000000000001E-3</v>
      </c>
      <c r="O305" s="237">
        <f>ROUND(E305*N305,2)</f>
        <v>0.17</v>
      </c>
      <c r="P305" s="237">
        <v>0</v>
      </c>
      <c r="Q305" s="237">
        <f>ROUND(E305*P305,2)</f>
        <v>0</v>
      </c>
      <c r="R305" s="239" t="s">
        <v>653</v>
      </c>
      <c r="S305" s="239" t="s">
        <v>208</v>
      </c>
      <c r="T305" s="240" t="s">
        <v>208</v>
      </c>
      <c r="U305" s="225">
        <v>0.8</v>
      </c>
      <c r="V305" s="225">
        <f>ROUND(E305*U305,2)</f>
        <v>54.4</v>
      </c>
      <c r="W305" s="225"/>
      <c r="X305" s="225" t="s">
        <v>209</v>
      </c>
      <c r="Y305" s="225" t="s">
        <v>210</v>
      </c>
      <c r="Z305" s="215"/>
      <c r="AA305" s="215"/>
      <c r="AB305" s="215"/>
      <c r="AC305" s="215"/>
      <c r="AD305" s="215"/>
      <c r="AE305" s="215"/>
      <c r="AF305" s="215"/>
      <c r="AG305" s="215" t="s">
        <v>211</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2">
      <c r="A306" s="222"/>
      <c r="B306" s="223"/>
      <c r="C306" s="253" t="s">
        <v>657</v>
      </c>
      <c r="D306" s="241"/>
      <c r="E306" s="241"/>
      <c r="F306" s="241"/>
      <c r="G306" s="241"/>
      <c r="H306" s="225"/>
      <c r="I306" s="225"/>
      <c r="J306" s="225"/>
      <c r="K306" s="225"/>
      <c r="L306" s="225"/>
      <c r="M306" s="225"/>
      <c r="N306" s="224"/>
      <c r="O306" s="224"/>
      <c r="P306" s="224"/>
      <c r="Q306" s="224"/>
      <c r="R306" s="225"/>
      <c r="S306" s="225"/>
      <c r="T306" s="225"/>
      <c r="U306" s="225"/>
      <c r="V306" s="225"/>
      <c r="W306" s="225"/>
      <c r="X306" s="225"/>
      <c r="Y306" s="225"/>
      <c r="Z306" s="215"/>
      <c r="AA306" s="215"/>
      <c r="AB306" s="215"/>
      <c r="AC306" s="215"/>
      <c r="AD306" s="215"/>
      <c r="AE306" s="215"/>
      <c r="AF306" s="215"/>
      <c r="AG306" s="215" t="s">
        <v>213</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ht="22.5" outlineLevel="1">
      <c r="A307" s="234">
        <v>193</v>
      </c>
      <c r="B307" s="235" t="s">
        <v>670</v>
      </c>
      <c r="C307" s="252" t="s">
        <v>671</v>
      </c>
      <c r="D307" s="236" t="s">
        <v>346</v>
      </c>
      <c r="E307" s="237">
        <v>103</v>
      </c>
      <c r="F307" s="238"/>
      <c r="G307" s="239">
        <f>ROUND(E307*F307,2)</f>
        <v>0</v>
      </c>
      <c r="H307" s="238"/>
      <c r="I307" s="239">
        <f>ROUND(E307*H307,2)</f>
        <v>0</v>
      </c>
      <c r="J307" s="238"/>
      <c r="K307" s="239">
        <f>ROUND(E307*J307,2)</f>
        <v>0</v>
      </c>
      <c r="L307" s="239">
        <v>21</v>
      </c>
      <c r="M307" s="239">
        <f>G307*(1+L307/100)</f>
        <v>0</v>
      </c>
      <c r="N307" s="237">
        <v>3.5699999999999998E-3</v>
      </c>
      <c r="O307" s="237">
        <f>ROUND(E307*N307,2)</f>
        <v>0.37</v>
      </c>
      <c r="P307" s="237">
        <v>0</v>
      </c>
      <c r="Q307" s="237">
        <f>ROUND(E307*P307,2)</f>
        <v>0</v>
      </c>
      <c r="R307" s="239" t="s">
        <v>653</v>
      </c>
      <c r="S307" s="239" t="s">
        <v>208</v>
      </c>
      <c r="T307" s="240" t="s">
        <v>208</v>
      </c>
      <c r="U307" s="225">
        <v>0.55000000000000004</v>
      </c>
      <c r="V307" s="225">
        <f>ROUND(E307*U307,2)</f>
        <v>56.65</v>
      </c>
      <c r="W307" s="225"/>
      <c r="X307" s="225" t="s">
        <v>209</v>
      </c>
      <c r="Y307" s="225" t="s">
        <v>210</v>
      </c>
      <c r="Z307" s="215"/>
      <c r="AA307" s="215"/>
      <c r="AB307" s="215"/>
      <c r="AC307" s="215"/>
      <c r="AD307" s="215"/>
      <c r="AE307" s="215"/>
      <c r="AF307" s="215"/>
      <c r="AG307" s="215" t="s">
        <v>211</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2">
      <c r="A308" s="222"/>
      <c r="B308" s="223"/>
      <c r="C308" s="253" t="s">
        <v>657</v>
      </c>
      <c r="D308" s="241"/>
      <c r="E308" s="241"/>
      <c r="F308" s="241"/>
      <c r="G308" s="241"/>
      <c r="H308" s="225"/>
      <c r="I308" s="225"/>
      <c r="J308" s="225"/>
      <c r="K308" s="225"/>
      <c r="L308" s="225"/>
      <c r="M308" s="225"/>
      <c r="N308" s="224"/>
      <c r="O308" s="224"/>
      <c r="P308" s="224"/>
      <c r="Q308" s="224"/>
      <c r="R308" s="225"/>
      <c r="S308" s="225"/>
      <c r="T308" s="225"/>
      <c r="U308" s="225"/>
      <c r="V308" s="225"/>
      <c r="W308" s="225"/>
      <c r="X308" s="225"/>
      <c r="Y308" s="225"/>
      <c r="Z308" s="215"/>
      <c r="AA308" s="215"/>
      <c r="AB308" s="215"/>
      <c r="AC308" s="215"/>
      <c r="AD308" s="215"/>
      <c r="AE308" s="215"/>
      <c r="AF308" s="215"/>
      <c r="AG308" s="215" t="s">
        <v>213</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ht="22.5" outlineLevel="1">
      <c r="A309" s="234">
        <v>194</v>
      </c>
      <c r="B309" s="235" t="s">
        <v>672</v>
      </c>
      <c r="C309" s="252" t="s">
        <v>673</v>
      </c>
      <c r="D309" s="236" t="s">
        <v>346</v>
      </c>
      <c r="E309" s="237">
        <v>40</v>
      </c>
      <c r="F309" s="238"/>
      <c r="G309" s="239">
        <f>ROUND(E309*F309,2)</f>
        <v>0</v>
      </c>
      <c r="H309" s="238"/>
      <c r="I309" s="239">
        <f>ROUND(E309*H309,2)</f>
        <v>0</v>
      </c>
      <c r="J309" s="238"/>
      <c r="K309" s="239">
        <f>ROUND(E309*J309,2)</f>
        <v>0</v>
      </c>
      <c r="L309" s="239">
        <v>21</v>
      </c>
      <c r="M309" s="239">
        <f>G309*(1+L309/100)</f>
        <v>0</v>
      </c>
      <c r="N309" s="237">
        <v>4.0299999999999997E-3</v>
      </c>
      <c r="O309" s="237">
        <f>ROUND(E309*N309,2)</f>
        <v>0.16</v>
      </c>
      <c r="P309" s="237">
        <v>0</v>
      </c>
      <c r="Q309" s="237">
        <f>ROUND(E309*P309,2)</f>
        <v>0</v>
      </c>
      <c r="R309" s="239" t="s">
        <v>653</v>
      </c>
      <c r="S309" s="239" t="s">
        <v>208</v>
      </c>
      <c r="T309" s="240" t="s">
        <v>208</v>
      </c>
      <c r="U309" s="225">
        <v>0.6</v>
      </c>
      <c r="V309" s="225">
        <f>ROUND(E309*U309,2)</f>
        <v>24</v>
      </c>
      <c r="W309" s="225"/>
      <c r="X309" s="225" t="s">
        <v>209</v>
      </c>
      <c r="Y309" s="225" t="s">
        <v>210</v>
      </c>
      <c r="Z309" s="215"/>
      <c r="AA309" s="215"/>
      <c r="AB309" s="215"/>
      <c r="AC309" s="215"/>
      <c r="AD309" s="215"/>
      <c r="AE309" s="215"/>
      <c r="AF309" s="215"/>
      <c r="AG309" s="215" t="s">
        <v>211</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2">
      <c r="A310" s="222"/>
      <c r="B310" s="223"/>
      <c r="C310" s="253" t="s">
        <v>657</v>
      </c>
      <c r="D310" s="241"/>
      <c r="E310" s="241"/>
      <c r="F310" s="241"/>
      <c r="G310" s="241"/>
      <c r="H310" s="225"/>
      <c r="I310" s="225"/>
      <c r="J310" s="225"/>
      <c r="K310" s="225"/>
      <c r="L310" s="225"/>
      <c r="M310" s="225"/>
      <c r="N310" s="224"/>
      <c r="O310" s="224"/>
      <c r="P310" s="224"/>
      <c r="Q310" s="224"/>
      <c r="R310" s="225"/>
      <c r="S310" s="225"/>
      <c r="T310" s="225"/>
      <c r="U310" s="225"/>
      <c r="V310" s="225"/>
      <c r="W310" s="225"/>
      <c r="X310" s="225"/>
      <c r="Y310" s="225"/>
      <c r="Z310" s="215"/>
      <c r="AA310" s="215"/>
      <c r="AB310" s="215"/>
      <c r="AC310" s="215"/>
      <c r="AD310" s="215"/>
      <c r="AE310" s="215"/>
      <c r="AF310" s="215"/>
      <c r="AG310" s="215" t="s">
        <v>213</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c r="A311" s="234">
        <v>195</v>
      </c>
      <c r="B311" s="235" t="s">
        <v>674</v>
      </c>
      <c r="C311" s="252" t="s">
        <v>675</v>
      </c>
      <c r="D311" s="236" t="s">
        <v>277</v>
      </c>
      <c r="E311" s="237">
        <v>22</v>
      </c>
      <c r="F311" s="238"/>
      <c r="G311" s="239">
        <f>ROUND(E311*F311,2)</f>
        <v>0</v>
      </c>
      <c r="H311" s="238"/>
      <c r="I311" s="239">
        <f>ROUND(E311*H311,2)</f>
        <v>0</v>
      </c>
      <c r="J311" s="238"/>
      <c r="K311" s="239">
        <f>ROUND(E311*J311,2)</f>
        <v>0</v>
      </c>
      <c r="L311" s="239">
        <v>21</v>
      </c>
      <c r="M311" s="239">
        <f>G311*(1+L311/100)</f>
        <v>0</v>
      </c>
      <c r="N311" s="237">
        <v>0</v>
      </c>
      <c r="O311" s="237">
        <f>ROUND(E311*N311,2)</f>
        <v>0</v>
      </c>
      <c r="P311" s="237">
        <v>0</v>
      </c>
      <c r="Q311" s="237">
        <f>ROUND(E311*P311,2)</f>
        <v>0</v>
      </c>
      <c r="R311" s="239" t="s">
        <v>653</v>
      </c>
      <c r="S311" s="239" t="s">
        <v>208</v>
      </c>
      <c r="T311" s="240" t="s">
        <v>208</v>
      </c>
      <c r="U311" s="225">
        <v>0.157</v>
      </c>
      <c r="V311" s="225">
        <f>ROUND(E311*U311,2)</f>
        <v>3.45</v>
      </c>
      <c r="W311" s="225"/>
      <c r="X311" s="225" t="s">
        <v>209</v>
      </c>
      <c r="Y311" s="225" t="s">
        <v>210</v>
      </c>
      <c r="Z311" s="215"/>
      <c r="AA311" s="215"/>
      <c r="AB311" s="215"/>
      <c r="AC311" s="215"/>
      <c r="AD311" s="215"/>
      <c r="AE311" s="215"/>
      <c r="AF311" s="215"/>
      <c r="AG311" s="215" t="s">
        <v>211</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2">
      <c r="A312" s="222"/>
      <c r="B312" s="223"/>
      <c r="C312" s="253" t="s">
        <v>676</v>
      </c>
      <c r="D312" s="241"/>
      <c r="E312" s="241"/>
      <c r="F312" s="241"/>
      <c r="G312" s="241"/>
      <c r="H312" s="225"/>
      <c r="I312" s="225"/>
      <c r="J312" s="225"/>
      <c r="K312" s="225"/>
      <c r="L312" s="225"/>
      <c r="M312" s="225"/>
      <c r="N312" s="224"/>
      <c r="O312" s="224"/>
      <c r="P312" s="224"/>
      <c r="Q312" s="224"/>
      <c r="R312" s="225"/>
      <c r="S312" s="225"/>
      <c r="T312" s="225"/>
      <c r="U312" s="225"/>
      <c r="V312" s="225"/>
      <c r="W312" s="225"/>
      <c r="X312" s="225"/>
      <c r="Y312" s="225"/>
      <c r="Z312" s="215"/>
      <c r="AA312" s="215"/>
      <c r="AB312" s="215"/>
      <c r="AC312" s="215"/>
      <c r="AD312" s="215"/>
      <c r="AE312" s="215"/>
      <c r="AF312" s="215"/>
      <c r="AG312" s="215" t="s">
        <v>213</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34">
        <v>196</v>
      </c>
      <c r="B313" s="235" t="s">
        <v>677</v>
      </c>
      <c r="C313" s="252" t="s">
        <v>678</v>
      </c>
      <c r="D313" s="236" t="s">
        <v>277</v>
      </c>
      <c r="E313" s="237">
        <v>14</v>
      </c>
      <c r="F313" s="238"/>
      <c r="G313" s="239">
        <f>ROUND(E313*F313,2)</f>
        <v>0</v>
      </c>
      <c r="H313" s="238"/>
      <c r="I313" s="239">
        <f>ROUND(E313*H313,2)</f>
        <v>0</v>
      </c>
      <c r="J313" s="238"/>
      <c r="K313" s="239">
        <f>ROUND(E313*J313,2)</f>
        <v>0</v>
      </c>
      <c r="L313" s="239">
        <v>21</v>
      </c>
      <c r="M313" s="239">
        <f>G313*(1+L313/100)</f>
        <v>0</v>
      </c>
      <c r="N313" s="237">
        <v>0</v>
      </c>
      <c r="O313" s="237">
        <f>ROUND(E313*N313,2)</f>
        <v>0</v>
      </c>
      <c r="P313" s="237">
        <v>0</v>
      </c>
      <c r="Q313" s="237">
        <f>ROUND(E313*P313,2)</f>
        <v>0</v>
      </c>
      <c r="R313" s="239" t="s">
        <v>653</v>
      </c>
      <c r="S313" s="239" t="s">
        <v>208</v>
      </c>
      <c r="T313" s="240" t="s">
        <v>208</v>
      </c>
      <c r="U313" s="225">
        <v>0.17399999999999999</v>
      </c>
      <c r="V313" s="225">
        <f>ROUND(E313*U313,2)</f>
        <v>2.44</v>
      </c>
      <c r="W313" s="225"/>
      <c r="X313" s="225" t="s">
        <v>209</v>
      </c>
      <c r="Y313" s="225" t="s">
        <v>210</v>
      </c>
      <c r="Z313" s="215"/>
      <c r="AA313" s="215"/>
      <c r="AB313" s="215"/>
      <c r="AC313" s="215"/>
      <c r="AD313" s="215"/>
      <c r="AE313" s="215"/>
      <c r="AF313" s="215"/>
      <c r="AG313" s="215" t="s">
        <v>211</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2">
      <c r="A314" s="222"/>
      <c r="B314" s="223"/>
      <c r="C314" s="253" t="s">
        <v>676</v>
      </c>
      <c r="D314" s="241"/>
      <c r="E314" s="241"/>
      <c r="F314" s="241"/>
      <c r="G314" s="241"/>
      <c r="H314" s="225"/>
      <c r="I314" s="225"/>
      <c r="J314" s="225"/>
      <c r="K314" s="225"/>
      <c r="L314" s="225"/>
      <c r="M314" s="225"/>
      <c r="N314" s="224"/>
      <c r="O314" s="224"/>
      <c r="P314" s="224"/>
      <c r="Q314" s="224"/>
      <c r="R314" s="225"/>
      <c r="S314" s="225"/>
      <c r="T314" s="225"/>
      <c r="U314" s="225"/>
      <c r="V314" s="225"/>
      <c r="W314" s="225"/>
      <c r="X314" s="225"/>
      <c r="Y314" s="225"/>
      <c r="Z314" s="215"/>
      <c r="AA314" s="215"/>
      <c r="AB314" s="215"/>
      <c r="AC314" s="215"/>
      <c r="AD314" s="215"/>
      <c r="AE314" s="215"/>
      <c r="AF314" s="215"/>
      <c r="AG314" s="215" t="s">
        <v>213</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c r="A315" s="234">
        <v>197</v>
      </c>
      <c r="B315" s="235" t="s">
        <v>679</v>
      </c>
      <c r="C315" s="252" t="s">
        <v>680</v>
      </c>
      <c r="D315" s="236" t="s">
        <v>277</v>
      </c>
      <c r="E315" s="237">
        <v>19</v>
      </c>
      <c r="F315" s="238"/>
      <c r="G315" s="239">
        <f>ROUND(E315*F315,2)</f>
        <v>0</v>
      </c>
      <c r="H315" s="238"/>
      <c r="I315" s="239">
        <f>ROUND(E315*H315,2)</f>
        <v>0</v>
      </c>
      <c r="J315" s="238"/>
      <c r="K315" s="239">
        <f>ROUND(E315*J315,2)</f>
        <v>0</v>
      </c>
      <c r="L315" s="239">
        <v>21</v>
      </c>
      <c r="M315" s="239">
        <f>G315*(1+L315/100)</f>
        <v>0</v>
      </c>
      <c r="N315" s="237">
        <v>0</v>
      </c>
      <c r="O315" s="237">
        <f>ROUND(E315*N315,2)</f>
        <v>0</v>
      </c>
      <c r="P315" s="237">
        <v>0</v>
      </c>
      <c r="Q315" s="237">
        <f>ROUND(E315*P315,2)</f>
        <v>0</v>
      </c>
      <c r="R315" s="239" t="s">
        <v>653</v>
      </c>
      <c r="S315" s="239" t="s">
        <v>208</v>
      </c>
      <c r="T315" s="240" t="s">
        <v>208</v>
      </c>
      <c r="U315" s="225">
        <v>0.25900000000000001</v>
      </c>
      <c r="V315" s="225">
        <f>ROUND(E315*U315,2)</f>
        <v>4.92</v>
      </c>
      <c r="W315" s="225"/>
      <c r="X315" s="225" t="s">
        <v>209</v>
      </c>
      <c r="Y315" s="225" t="s">
        <v>210</v>
      </c>
      <c r="Z315" s="215"/>
      <c r="AA315" s="215"/>
      <c r="AB315" s="215"/>
      <c r="AC315" s="215"/>
      <c r="AD315" s="215"/>
      <c r="AE315" s="215"/>
      <c r="AF315" s="215"/>
      <c r="AG315" s="215" t="s">
        <v>211</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2">
      <c r="A316" s="222"/>
      <c r="B316" s="223"/>
      <c r="C316" s="253" t="s">
        <v>676</v>
      </c>
      <c r="D316" s="241"/>
      <c r="E316" s="241"/>
      <c r="F316" s="241"/>
      <c r="G316" s="241"/>
      <c r="H316" s="225"/>
      <c r="I316" s="225"/>
      <c r="J316" s="225"/>
      <c r="K316" s="225"/>
      <c r="L316" s="225"/>
      <c r="M316" s="225"/>
      <c r="N316" s="224"/>
      <c r="O316" s="224"/>
      <c r="P316" s="224"/>
      <c r="Q316" s="224"/>
      <c r="R316" s="225"/>
      <c r="S316" s="225"/>
      <c r="T316" s="225"/>
      <c r="U316" s="225"/>
      <c r="V316" s="225"/>
      <c r="W316" s="225"/>
      <c r="X316" s="225"/>
      <c r="Y316" s="225"/>
      <c r="Z316" s="215"/>
      <c r="AA316" s="215"/>
      <c r="AB316" s="215"/>
      <c r="AC316" s="215"/>
      <c r="AD316" s="215"/>
      <c r="AE316" s="215"/>
      <c r="AF316" s="215"/>
      <c r="AG316" s="215" t="s">
        <v>213</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1">
      <c r="A317" s="243">
        <v>198</v>
      </c>
      <c r="B317" s="244" t="s">
        <v>681</v>
      </c>
      <c r="C317" s="254" t="s">
        <v>682</v>
      </c>
      <c r="D317" s="245" t="s">
        <v>346</v>
      </c>
      <c r="E317" s="246">
        <v>377</v>
      </c>
      <c r="F317" s="247"/>
      <c r="G317" s="248">
        <f>ROUND(E317*F317,2)</f>
        <v>0</v>
      </c>
      <c r="H317" s="247"/>
      <c r="I317" s="248">
        <f>ROUND(E317*H317,2)</f>
        <v>0</v>
      </c>
      <c r="J317" s="247"/>
      <c r="K317" s="248">
        <f>ROUND(E317*J317,2)</f>
        <v>0</v>
      </c>
      <c r="L317" s="248">
        <v>21</v>
      </c>
      <c r="M317" s="248">
        <f>G317*(1+L317/100)</f>
        <v>0</v>
      </c>
      <c r="N317" s="246">
        <v>0</v>
      </c>
      <c r="O317" s="246">
        <f>ROUND(E317*N317,2)</f>
        <v>0</v>
      </c>
      <c r="P317" s="246">
        <v>0</v>
      </c>
      <c r="Q317" s="246">
        <f>ROUND(E317*P317,2)</f>
        <v>0</v>
      </c>
      <c r="R317" s="248" t="s">
        <v>653</v>
      </c>
      <c r="S317" s="248" t="s">
        <v>208</v>
      </c>
      <c r="T317" s="249" t="s">
        <v>208</v>
      </c>
      <c r="U317" s="225">
        <v>4.8000000000000001E-2</v>
      </c>
      <c r="V317" s="225">
        <f>ROUND(E317*U317,2)</f>
        <v>18.100000000000001</v>
      </c>
      <c r="W317" s="225"/>
      <c r="X317" s="225" t="s">
        <v>209</v>
      </c>
      <c r="Y317" s="225" t="s">
        <v>210</v>
      </c>
      <c r="Z317" s="215"/>
      <c r="AA317" s="215"/>
      <c r="AB317" s="215"/>
      <c r="AC317" s="215"/>
      <c r="AD317" s="215"/>
      <c r="AE317" s="215"/>
      <c r="AF317" s="215"/>
      <c r="AG317" s="215" t="s">
        <v>211</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43">
        <v>199</v>
      </c>
      <c r="B318" s="244" t="s">
        <v>683</v>
      </c>
      <c r="C318" s="254" t="s">
        <v>684</v>
      </c>
      <c r="D318" s="245" t="s">
        <v>277</v>
      </c>
      <c r="E318" s="246">
        <v>1</v>
      </c>
      <c r="F318" s="247"/>
      <c r="G318" s="248">
        <f>ROUND(E318*F318,2)</f>
        <v>0</v>
      </c>
      <c r="H318" s="247"/>
      <c r="I318" s="248">
        <f>ROUND(E318*H318,2)</f>
        <v>0</v>
      </c>
      <c r="J318" s="247"/>
      <c r="K318" s="248">
        <f>ROUND(E318*J318,2)</f>
        <v>0</v>
      </c>
      <c r="L318" s="248">
        <v>21</v>
      </c>
      <c r="M318" s="248">
        <f>G318*(1+L318/100)</f>
        <v>0</v>
      </c>
      <c r="N318" s="246">
        <v>0</v>
      </c>
      <c r="O318" s="246">
        <f>ROUND(E318*N318,2)</f>
        <v>0</v>
      </c>
      <c r="P318" s="246">
        <v>0</v>
      </c>
      <c r="Q318" s="246">
        <f>ROUND(E318*P318,2)</f>
        <v>0</v>
      </c>
      <c r="R318" s="248"/>
      <c r="S318" s="248" t="s">
        <v>385</v>
      </c>
      <c r="T318" s="249" t="s">
        <v>385</v>
      </c>
      <c r="U318" s="225">
        <v>0</v>
      </c>
      <c r="V318" s="225">
        <f>ROUND(E318*U318,2)</f>
        <v>0</v>
      </c>
      <c r="W318" s="225"/>
      <c r="X318" s="225" t="s">
        <v>209</v>
      </c>
      <c r="Y318" s="225" t="s">
        <v>210</v>
      </c>
      <c r="Z318" s="215"/>
      <c r="AA318" s="215"/>
      <c r="AB318" s="215"/>
      <c r="AC318" s="215"/>
      <c r="AD318" s="215"/>
      <c r="AE318" s="215"/>
      <c r="AF318" s="215"/>
      <c r="AG318" s="215" t="s">
        <v>211</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43">
        <v>200</v>
      </c>
      <c r="B319" s="244" t="s">
        <v>685</v>
      </c>
      <c r="C319" s="254" t="s">
        <v>686</v>
      </c>
      <c r="D319" s="245" t="s">
        <v>277</v>
      </c>
      <c r="E319" s="246">
        <v>1</v>
      </c>
      <c r="F319" s="247"/>
      <c r="G319" s="248">
        <f>ROUND(E319*F319,2)</f>
        <v>0</v>
      </c>
      <c r="H319" s="247"/>
      <c r="I319" s="248">
        <f>ROUND(E319*H319,2)</f>
        <v>0</v>
      </c>
      <c r="J319" s="247"/>
      <c r="K319" s="248">
        <f>ROUND(E319*J319,2)</f>
        <v>0</v>
      </c>
      <c r="L319" s="248">
        <v>21</v>
      </c>
      <c r="M319" s="248">
        <f>G319*(1+L319/100)</f>
        <v>0</v>
      </c>
      <c r="N319" s="246">
        <v>0</v>
      </c>
      <c r="O319" s="246">
        <f>ROUND(E319*N319,2)</f>
        <v>0</v>
      </c>
      <c r="P319" s="246">
        <v>0</v>
      </c>
      <c r="Q319" s="246">
        <f>ROUND(E319*P319,2)</f>
        <v>0</v>
      </c>
      <c r="R319" s="248"/>
      <c r="S319" s="248" t="s">
        <v>366</v>
      </c>
      <c r="T319" s="249" t="s">
        <v>367</v>
      </c>
      <c r="U319" s="225">
        <v>0</v>
      </c>
      <c r="V319" s="225">
        <f>ROUND(E319*U319,2)</f>
        <v>0</v>
      </c>
      <c r="W319" s="225"/>
      <c r="X319" s="225" t="s">
        <v>209</v>
      </c>
      <c r="Y319" s="225" t="s">
        <v>210</v>
      </c>
      <c r="Z319" s="215"/>
      <c r="AA319" s="215"/>
      <c r="AB319" s="215"/>
      <c r="AC319" s="215"/>
      <c r="AD319" s="215"/>
      <c r="AE319" s="215"/>
      <c r="AF319" s="215"/>
      <c r="AG319" s="215" t="s">
        <v>211</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43">
        <v>201</v>
      </c>
      <c r="B320" s="244" t="s">
        <v>687</v>
      </c>
      <c r="C320" s="254" t="s">
        <v>688</v>
      </c>
      <c r="D320" s="245" t="s">
        <v>277</v>
      </c>
      <c r="E320" s="246">
        <v>3</v>
      </c>
      <c r="F320" s="247"/>
      <c r="G320" s="248">
        <f>ROUND(E320*F320,2)</f>
        <v>0</v>
      </c>
      <c r="H320" s="247"/>
      <c r="I320" s="248">
        <f>ROUND(E320*H320,2)</f>
        <v>0</v>
      </c>
      <c r="J320" s="247"/>
      <c r="K320" s="248">
        <f>ROUND(E320*J320,2)</f>
        <v>0</v>
      </c>
      <c r="L320" s="248">
        <v>21</v>
      </c>
      <c r="M320" s="248">
        <f>G320*(1+L320/100)</f>
        <v>0</v>
      </c>
      <c r="N320" s="246">
        <v>1.779E-2</v>
      </c>
      <c r="O320" s="246">
        <f>ROUND(E320*N320,2)</f>
        <v>0.05</v>
      </c>
      <c r="P320" s="246">
        <v>0</v>
      </c>
      <c r="Q320" s="246">
        <f>ROUND(E320*P320,2)</f>
        <v>0</v>
      </c>
      <c r="R320" s="248" t="s">
        <v>370</v>
      </c>
      <c r="S320" s="248" t="s">
        <v>208</v>
      </c>
      <c r="T320" s="249" t="s">
        <v>208</v>
      </c>
      <c r="U320" s="225">
        <v>0</v>
      </c>
      <c r="V320" s="225">
        <f>ROUND(E320*U320,2)</f>
        <v>0</v>
      </c>
      <c r="W320" s="225"/>
      <c r="X320" s="225" t="s">
        <v>371</v>
      </c>
      <c r="Y320" s="225" t="s">
        <v>210</v>
      </c>
      <c r="Z320" s="215"/>
      <c r="AA320" s="215"/>
      <c r="AB320" s="215"/>
      <c r="AC320" s="215"/>
      <c r="AD320" s="215"/>
      <c r="AE320" s="215"/>
      <c r="AF320" s="215"/>
      <c r="AG320" s="215" t="s">
        <v>372</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ht="22.5" outlineLevel="1">
      <c r="A321" s="243">
        <v>202</v>
      </c>
      <c r="B321" s="244" t="s">
        <v>689</v>
      </c>
      <c r="C321" s="254" t="s">
        <v>690</v>
      </c>
      <c r="D321" s="245" t="s">
        <v>277</v>
      </c>
      <c r="E321" s="246">
        <v>6</v>
      </c>
      <c r="F321" s="247"/>
      <c r="G321" s="248">
        <f>ROUND(E321*F321,2)</f>
        <v>0</v>
      </c>
      <c r="H321" s="247"/>
      <c r="I321" s="248">
        <f>ROUND(E321*H321,2)</f>
        <v>0</v>
      </c>
      <c r="J321" s="247"/>
      <c r="K321" s="248">
        <f>ROUND(E321*J321,2)</f>
        <v>0</v>
      </c>
      <c r="L321" s="248">
        <v>21</v>
      </c>
      <c r="M321" s="248">
        <f>G321*(1+L321/100)</f>
        <v>0</v>
      </c>
      <c r="N321" s="246">
        <v>7.1999999999999998E-3</v>
      </c>
      <c r="O321" s="246">
        <f>ROUND(E321*N321,2)</f>
        <v>0.04</v>
      </c>
      <c r="P321" s="246">
        <v>0</v>
      </c>
      <c r="Q321" s="246">
        <f>ROUND(E321*P321,2)</f>
        <v>0</v>
      </c>
      <c r="R321" s="248" t="s">
        <v>370</v>
      </c>
      <c r="S321" s="248" t="s">
        <v>208</v>
      </c>
      <c r="T321" s="249" t="s">
        <v>208</v>
      </c>
      <c r="U321" s="225">
        <v>0</v>
      </c>
      <c r="V321" s="225">
        <f>ROUND(E321*U321,2)</f>
        <v>0</v>
      </c>
      <c r="W321" s="225"/>
      <c r="X321" s="225" t="s">
        <v>371</v>
      </c>
      <c r="Y321" s="225" t="s">
        <v>210</v>
      </c>
      <c r="Z321" s="215"/>
      <c r="AA321" s="215"/>
      <c r="AB321" s="215"/>
      <c r="AC321" s="215"/>
      <c r="AD321" s="215"/>
      <c r="AE321" s="215"/>
      <c r="AF321" s="215"/>
      <c r="AG321" s="215" t="s">
        <v>372</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ht="22.5" outlineLevel="1">
      <c r="A322" s="243">
        <v>203</v>
      </c>
      <c r="B322" s="244" t="s">
        <v>691</v>
      </c>
      <c r="C322" s="254" t="s">
        <v>692</v>
      </c>
      <c r="D322" s="245" t="s">
        <v>277</v>
      </c>
      <c r="E322" s="246">
        <v>2</v>
      </c>
      <c r="F322" s="247"/>
      <c r="G322" s="248">
        <f>ROUND(E322*F322,2)</f>
        <v>0</v>
      </c>
      <c r="H322" s="247"/>
      <c r="I322" s="248">
        <f>ROUND(E322*H322,2)</f>
        <v>0</v>
      </c>
      <c r="J322" s="247"/>
      <c r="K322" s="248">
        <f>ROUND(E322*J322,2)</f>
        <v>0</v>
      </c>
      <c r="L322" s="248">
        <v>21</v>
      </c>
      <c r="M322" s="248">
        <f>G322*(1+L322/100)</f>
        <v>0</v>
      </c>
      <c r="N322" s="246">
        <v>2.1999999999999999E-2</v>
      </c>
      <c r="O322" s="246">
        <f>ROUND(E322*N322,2)</f>
        <v>0.04</v>
      </c>
      <c r="P322" s="246">
        <v>0</v>
      </c>
      <c r="Q322" s="246">
        <f>ROUND(E322*P322,2)</f>
        <v>0</v>
      </c>
      <c r="R322" s="248" t="s">
        <v>370</v>
      </c>
      <c r="S322" s="248" t="s">
        <v>208</v>
      </c>
      <c r="T322" s="249" t="s">
        <v>208</v>
      </c>
      <c r="U322" s="225">
        <v>0</v>
      </c>
      <c r="V322" s="225">
        <f>ROUND(E322*U322,2)</f>
        <v>0</v>
      </c>
      <c r="W322" s="225"/>
      <c r="X322" s="225" t="s">
        <v>371</v>
      </c>
      <c r="Y322" s="225" t="s">
        <v>210</v>
      </c>
      <c r="Z322" s="215"/>
      <c r="AA322" s="215"/>
      <c r="AB322" s="215"/>
      <c r="AC322" s="215"/>
      <c r="AD322" s="215"/>
      <c r="AE322" s="215"/>
      <c r="AF322" s="215"/>
      <c r="AG322" s="215" t="s">
        <v>372</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c r="A323" s="243">
        <v>204</v>
      </c>
      <c r="B323" s="244" t="s">
        <v>693</v>
      </c>
      <c r="C323" s="254" t="s">
        <v>694</v>
      </c>
      <c r="D323" s="245" t="s">
        <v>277</v>
      </c>
      <c r="E323" s="246">
        <v>2</v>
      </c>
      <c r="F323" s="247"/>
      <c r="G323" s="248">
        <f>ROUND(E323*F323,2)</f>
        <v>0</v>
      </c>
      <c r="H323" s="247"/>
      <c r="I323" s="248">
        <f>ROUND(E323*H323,2)</f>
        <v>0</v>
      </c>
      <c r="J323" s="247"/>
      <c r="K323" s="248">
        <f>ROUND(E323*J323,2)</f>
        <v>0</v>
      </c>
      <c r="L323" s="248">
        <v>21</v>
      </c>
      <c r="M323" s="248">
        <f>G323*(1+L323/100)</f>
        <v>0</v>
      </c>
      <c r="N323" s="246">
        <v>1.3100000000000001E-2</v>
      </c>
      <c r="O323" s="246">
        <f>ROUND(E323*N323,2)</f>
        <v>0.03</v>
      </c>
      <c r="P323" s="246">
        <v>0</v>
      </c>
      <c r="Q323" s="246">
        <f>ROUND(E323*P323,2)</f>
        <v>0</v>
      </c>
      <c r="R323" s="248" t="s">
        <v>370</v>
      </c>
      <c r="S323" s="248" t="s">
        <v>208</v>
      </c>
      <c r="T323" s="249" t="s">
        <v>208</v>
      </c>
      <c r="U323" s="225">
        <v>0</v>
      </c>
      <c r="V323" s="225">
        <f>ROUND(E323*U323,2)</f>
        <v>0</v>
      </c>
      <c r="W323" s="225"/>
      <c r="X323" s="225" t="s">
        <v>371</v>
      </c>
      <c r="Y323" s="225" t="s">
        <v>210</v>
      </c>
      <c r="Z323" s="215"/>
      <c r="AA323" s="215"/>
      <c r="AB323" s="215"/>
      <c r="AC323" s="215"/>
      <c r="AD323" s="215"/>
      <c r="AE323" s="215"/>
      <c r="AF323" s="215"/>
      <c r="AG323" s="215" t="s">
        <v>372</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43">
        <v>205</v>
      </c>
      <c r="B324" s="244" t="s">
        <v>695</v>
      </c>
      <c r="C324" s="254" t="s">
        <v>696</v>
      </c>
      <c r="D324" s="245" t="s">
        <v>277</v>
      </c>
      <c r="E324" s="246">
        <v>2</v>
      </c>
      <c r="F324" s="247"/>
      <c r="G324" s="248">
        <f>ROUND(E324*F324,2)</f>
        <v>0</v>
      </c>
      <c r="H324" s="247"/>
      <c r="I324" s="248">
        <f>ROUND(E324*H324,2)</f>
        <v>0</v>
      </c>
      <c r="J324" s="247"/>
      <c r="K324" s="248">
        <f>ROUND(E324*J324,2)</f>
        <v>0</v>
      </c>
      <c r="L324" s="248">
        <v>21</v>
      </c>
      <c r="M324" s="248">
        <f>G324*(1+L324/100)</f>
        <v>0</v>
      </c>
      <c r="N324" s="246">
        <v>2.6200000000000001E-2</v>
      </c>
      <c r="O324" s="246">
        <f>ROUND(E324*N324,2)</f>
        <v>0.05</v>
      </c>
      <c r="P324" s="246">
        <v>0</v>
      </c>
      <c r="Q324" s="246">
        <f>ROUND(E324*P324,2)</f>
        <v>0</v>
      </c>
      <c r="R324" s="248" t="s">
        <v>370</v>
      </c>
      <c r="S324" s="248" t="s">
        <v>208</v>
      </c>
      <c r="T324" s="249" t="s">
        <v>208</v>
      </c>
      <c r="U324" s="225">
        <v>0</v>
      </c>
      <c r="V324" s="225">
        <f>ROUND(E324*U324,2)</f>
        <v>0</v>
      </c>
      <c r="W324" s="225"/>
      <c r="X324" s="225" t="s">
        <v>371</v>
      </c>
      <c r="Y324" s="225" t="s">
        <v>210</v>
      </c>
      <c r="Z324" s="215"/>
      <c r="AA324" s="215"/>
      <c r="AB324" s="215"/>
      <c r="AC324" s="215"/>
      <c r="AD324" s="215"/>
      <c r="AE324" s="215"/>
      <c r="AF324" s="215"/>
      <c r="AG324" s="215" t="s">
        <v>372</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43">
        <v>206</v>
      </c>
      <c r="B325" s="244" t="s">
        <v>697</v>
      </c>
      <c r="C325" s="254" t="s">
        <v>698</v>
      </c>
      <c r="D325" s="245" t="s">
        <v>277</v>
      </c>
      <c r="E325" s="246">
        <v>3</v>
      </c>
      <c r="F325" s="247"/>
      <c r="G325" s="248">
        <f>ROUND(E325*F325,2)</f>
        <v>0</v>
      </c>
      <c r="H325" s="247"/>
      <c r="I325" s="248">
        <f>ROUND(E325*H325,2)</f>
        <v>0</v>
      </c>
      <c r="J325" s="247"/>
      <c r="K325" s="248">
        <f>ROUND(E325*J325,2)</f>
        <v>0</v>
      </c>
      <c r="L325" s="248">
        <v>21</v>
      </c>
      <c r="M325" s="248">
        <f>G325*(1+L325/100)</f>
        <v>0</v>
      </c>
      <c r="N325" s="246">
        <v>1.5E-3</v>
      </c>
      <c r="O325" s="246">
        <f>ROUND(E325*N325,2)</f>
        <v>0</v>
      </c>
      <c r="P325" s="246">
        <v>0</v>
      </c>
      <c r="Q325" s="246">
        <f>ROUND(E325*P325,2)</f>
        <v>0</v>
      </c>
      <c r="R325" s="248" t="s">
        <v>370</v>
      </c>
      <c r="S325" s="248" t="s">
        <v>208</v>
      </c>
      <c r="T325" s="249" t="s">
        <v>208</v>
      </c>
      <c r="U325" s="225">
        <v>0</v>
      </c>
      <c r="V325" s="225">
        <f>ROUND(E325*U325,2)</f>
        <v>0</v>
      </c>
      <c r="W325" s="225"/>
      <c r="X325" s="225" t="s">
        <v>371</v>
      </c>
      <c r="Y325" s="225" t="s">
        <v>210</v>
      </c>
      <c r="Z325" s="215"/>
      <c r="AA325" s="215"/>
      <c r="AB325" s="215"/>
      <c r="AC325" s="215"/>
      <c r="AD325" s="215"/>
      <c r="AE325" s="215"/>
      <c r="AF325" s="215"/>
      <c r="AG325" s="215" t="s">
        <v>372</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43">
        <v>207</v>
      </c>
      <c r="B326" s="244" t="s">
        <v>699</v>
      </c>
      <c r="C326" s="254" t="s">
        <v>700</v>
      </c>
      <c r="D326" s="245" t="s">
        <v>277</v>
      </c>
      <c r="E326" s="246">
        <v>2</v>
      </c>
      <c r="F326" s="247"/>
      <c r="G326" s="248">
        <f>ROUND(E326*F326,2)</f>
        <v>0</v>
      </c>
      <c r="H326" s="247"/>
      <c r="I326" s="248">
        <f>ROUND(E326*H326,2)</f>
        <v>0</v>
      </c>
      <c r="J326" s="247"/>
      <c r="K326" s="248">
        <f>ROUND(E326*J326,2)</f>
        <v>0</v>
      </c>
      <c r="L326" s="248">
        <v>21</v>
      </c>
      <c r="M326" s="248">
        <f>G326*(1+L326/100)</f>
        <v>0</v>
      </c>
      <c r="N326" s="246">
        <v>1.5E-3</v>
      </c>
      <c r="O326" s="246">
        <f>ROUND(E326*N326,2)</f>
        <v>0</v>
      </c>
      <c r="P326" s="246">
        <v>0</v>
      </c>
      <c r="Q326" s="246">
        <f>ROUND(E326*P326,2)</f>
        <v>0</v>
      </c>
      <c r="R326" s="248" t="s">
        <v>370</v>
      </c>
      <c r="S326" s="248" t="s">
        <v>208</v>
      </c>
      <c r="T326" s="249" t="s">
        <v>208</v>
      </c>
      <c r="U326" s="225">
        <v>0</v>
      </c>
      <c r="V326" s="225">
        <f>ROUND(E326*U326,2)</f>
        <v>0</v>
      </c>
      <c r="W326" s="225"/>
      <c r="X326" s="225" t="s">
        <v>371</v>
      </c>
      <c r="Y326" s="225" t="s">
        <v>210</v>
      </c>
      <c r="Z326" s="215"/>
      <c r="AA326" s="215"/>
      <c r="AB326" s="215"/>
      <c r="AC326" s="215"/>
      <c r="AD326" s="215"/>
      <c r="AE326" s="215"/>
      <c r="AF326" s="215"/>
      <c r="AG326" s="215" t="s">
        <v>372</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ht="22.5" outlineLevel="1">
      <c r="A327" s="243">
        <v>208</v>
      </c>
      <c r="B327" s="244" t="s">
        <v>701</v>
      </c>
      <c r="C327" s="254" t="s">
        <v>702</v>
      </c>
      <c r="D327" s="245" t="s">
        <v>277</v>
      </c>
      <c r="E327" s="246">
        <v>3</v>
      </c>
      <c r="F327" s="247"/>
      <c r="G327" s="248">
        <f>ROUND(E327*F327,2)</f>
        <v>0</v>
      </c>
      <c r="H327" s="247"/>
      <c r="I327" s="248">
        <f>ROUND(E327*H327,2)</f>
        <v>0</v>
      </c>
      <c r="J327" s="247"/>
      <c r="K327" s="248">
        <f>ROUND(E327*J327,2)</f>
        <v>0</v>
      </c>
      <c r="L327" s="248">
        <v>21</v>
      </c>
      <c r="M327" s="248">
        <f>G327*(1+L327/100)</f>
        <v>0</v>
      </c>
      <c r="N327" s="246">
        <v>1.2E-2</v>
      </c>
      <c r="O327" s="246">
        <f>ROUND(E327*N327,2)</f>
        <v>0.04</v>
      </c>
      <c r="P327" s="246">
        <v>0</v>
      </c>
      <c r="Q327" s="246">
        <f>ROUND(E327*P327,2)</f>
        <v>0</v>
      </c>
      <c r="R327" s="248" t="s">
        <v>370</v>
      </c>
      <c r="S327" s="248" t="s">
        <v>208</v>
      </c>
      <c r="T327" s="249" t="s">
        <v>208</v>
      </c>
      <c r="U327" s="225">
        <v>0</v>
      </c>
      <c r="V327" s="225">
        <f>ROUND(E327*U327,2)</f>
        <v>0</v>
      </c>
      <c r="W327" s="225"/>
      <c r="X327" s="225" t="s">
        <v>371</v>
      </c>
      <c r="Y327" s="225" t="s">
        <v>210</v>
      </c>
      <c r="Z327" s="215"/>
      <c r="AA327" s="215"/>
      <c r="AB327" s="215"/>
      <c r="AC327" s="215"/>
      <c r="AD327" s="215"/>
      <c r="AE327" s="215"/>
      <c r="AF327" s="215"/>
      <c r="AG327" s="215" t="s">
        <v>372</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ht="22.5" outlineLevel="1">
      <c r="A328" s="243">
        <v>209</v>
      </c>
      <c r="B328" s="244" t="s">
        <v>703</v>
      </c>
      <c r="C328" s="254" t="s">
        <v>704</v>
      </c>
      <c r="D328" s="245" t="s">
        <v>277</v>
      </c>
      <c r="E328" s="246">
        <v>3</v>
      </c>
      <c r="F328" s="247"/>
      <c r="G328" s="248">
        <f>ROUND(E328*F328,2)</f>
        <v>0</v>
      </c>
      <c r="H328" s="247"/>
      <c r="I328" s="248">
        <f>ROUND(E328*H328,2)</f>
        <v>0</v>
      </c>
      <c r="J328" s="247"/>
      <c r="K328" s="248">
        <f>ROUND(E328*J328,2)</f>
        <v>0</v>
      </c>
      <c r="L328" s="248">
        <v>21</v>
      </c>
      <c r="M328" s="248">
        <f>G328*(1+L328/100)</f>
        <v>0</v>
      </c>
      <c r="N328" s="246">
        <v>6.1999999999999998E-3</v>
      </c>
      <c r="O328" s="246">
        <f>ROUND(E328*N328,2)</f>
        <v>0.02</v>
      </c>
      <c r="P328" s="246">
        <v>0</v>
      </c>
      <c r="Q328" s="246">
        <f>ROUND(E328*P328,2)</f>
        <v>0</v>
      </c>
      <c r="R328" s="248" t="s">
        <v>370</v>
      </c>
      <c r="S328" s="248" t="s">
        <v>208</v>
      </c>
      <c r="T328" s="249" t="s">
        <v>208</v>
      </c>
      <c r="U328" s="225">
        <v>0</v>
      </c>
      <c r="V328" s="225">
        <f>ROUND(E328*U328,2)</f>
        <v>0</v>
      </c>
      <c r="W328" s="225"/>
      <c r="X328" s="225" t="s">
        <v>371</v>
      </c>
      <c r="Y328" s="225" t="s">
        <v>210</v>
      </c>
      <c r="Z328" s="215"/>
      <c r="AA328" s="215"/>
      <c r="AB328" s="215"/>
      <c r="AC328" s="215"/>
      <c r="AD328" s="215"/>
      <c r="AE328" s="215"/>
      <c r="AF328" s="215"/>
      <c r="AG328" s="215" t="s">
        <v>372</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ht="22.5" outlineLevel="1">
      <c r="A329" s="243">
        <v>210</v>
      </c>
      <c r="B329" s="244" t="s">
        <v>705</v>
      </c>
      <c r="C329" s="254" t="s">
        <v>706</v>
      </c>
      <c r="D329" s="245" t="s">
        <v>277</v>
      </c>
      <c r="E329" s="246">
        <v>1</v>
      </c>
      <c r="F329" s="247"/>
      <c r="G329" s="248">
        <f>ROUND(E329*F329,2)</f>
        <v>0</v>
      </c>
      <c r="H329" s="247"/>
      <c r="I329" s="248">
        <f>ROUND(E329*H329,2)</f>
        <v>0</v>
      </c>
      <c r="J329" s="247"/>
      <c r="K329" s="248">
        <f>ROUND(E329*J329,2)</f>
        <v>0</v>
      </c>
      <c r="L329" s="248">
        <v>21</v>
      </c>
      <c r="M329" s="248">
        <f>G329*(1+L329/100)</f>
        <v>0</v>
      </c>
      <c r="N329" s="246">
        <v>5.0999999999999997E-2</v>
      </c>
      <c r="O329" s="246">
        <f>ROUND(E329*N329,2)</f>
        <v>0.05</v>
      </c>
      <c r="P329" s="246">
        <v>0</v>
      </c>
      <c r="Q329" s="246">
        <f>ROUND(E329*P329,2)</f>
        <v>0</v>
      </c>
      <c r="R329" s="248" t="s">
        <v>370</v>
      </c>
      <c r="S329" s="248" t="s">
        <v>208</v>
      </c>
      <c r="T329" s="249" t="s">
        <v>208</v>
      </c>
      <c r="U329" s="225">
        <v>0</v>
      </c>
      <c r="V329" s="225">
        <f>ROUND(E329*U329,2)</f>
        <v>0</v>
      </c>
      <c r="W329" s="225"/>
      <c r="X329" s="225" t="s">
        <v>371</v>
      </c>
      <c r="Y329" s="225" t="s">
        <v>210</v>
      </c>
      <c r="Z329" s="215"/>
      <c r="AA329" s="215"/>
      <c r="AB329" s="215"/>
      <c r="AC329" s="215"/>
      <c r="AD329" s="215"/>
      <c r="AE329" s="215"/>
      <c r="AF329" s="215"/>
      <c r="AG329" s="215" t="s">
        <v>372</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1">
      <c r="A330" s="243">
        <v>211</v>
      </c>
      <c r="B330" s="244" t="s">
        <v>707</v>
      </c>
      <c r="C330" s="254" t="s">
        <v>708</v>
      </c>
      <c r="D330" s="245" t="s">
        <v>277</v>
      </c>
      <c r="E330" s="246">
        <v>1</v>
      </c>
      <c r="F330" s="247"/>
      <c r="G330" s="248">
        <f>ROUND(E330*F330,2)</f>
        <v>0</v>
      </c>
      <c r="H330" s="247"/>
      <c r="I330" s="248">
        <f>ROUND(E330*H330,2)</f>
        <v>0</v>
      </c>
      <c r="J330" s="247"/>
      <c r="K330" s="248">
        <f>ROUND(E330*J330,2)</f>
        <v>0</v>
      </c>
      <c r="L330" s="248">
        <v>21</v>
      </c>
      <c r="M330" s="248">
        <f>G330*(1+L330/100)</f>
        <v>0</v>
      </c>
      <c r="N330" s="246">
        <v>7.0000000000000007E-2</v>
      </c>
      <c r="O330" s="246">
        <f>ROUND(E330*N330,2)</f>
        <v>7.0000000000000007E-2</v>
      </c>
      <c r="P330" s="246">
        <v>0</v>
      </c>
      <c r="Q330" s="246">
        <f>ROUND(E330*P330,2)</f>
        <v>0</v>
      </c>
      <c r="R330" s="248" t="s">
        <v>370</v>
      </c>
      <c r="S330" s="248" t="s">
        <v>208</v>
      </c>
      <c r="T330" s="249" t="s">
        <v>208</v>
      </c>
      <c r="U330" s="225">
        <v>0</v>
      </c>
      <c r="V330" s="225">
        <f>ROUND(E330*U330,2)</f>
        <v>0</v>
      </c>
      <c r="W330" s="225"/>
      <c r="X330" s="225" t="s">
        <v>371</v>
      </c>
      <c r="Y330" s="225" t="s">
        <v>210</v>
      </c>
      <c r="Z330" s="215"/>
      <c r="AA330" s="215"/>
      <c r="AB330" s="215"/>
      <c r="AC330" s="215"/>
      <c r="AD330" s="215"/>
      <c r="AE330" s="215"/>
      <c r="AF330" s="215"/>
      <c r="AG330" s="215" t="s">
        <v>372</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1">
      <c r="A331" s="243">
        <v>212</v>
      </c>
      <c r="B331" s="244" t="s">
        <v>709</v>
      </c>
      <c r="C331" s="254" t="s">
        <v>710</v>
      </c>
      <c r="D331" s="245" t="s">
        <v>277</v>
      </c>
      <c r="E331" s="246">
        <v>2</v>
      </c>
      <c r="F331" s="247"/>
      <c r="G331" s="248">
        <f>ROUND(E331*F331,2)</f>
        <v>0</v>
      </c>
      <c r="H331" s="247"/>
      <c r="I331" s="248">
        <f>ROUND(E331*H331,2)</f>
        <v>0</v>
      </c>
      <c r="J331" s="247"/>
      <c r="K331" s="248">
        <f>ROUND(E331*J331,2)</f>
        <v>0</v>
      </c>
      <c r="L331" s="248">
        <v>21</v>
      </c>
      <c r="M331" s="248">
        <f>G331*(1+L331/100)</f>
        <v>0</v>
      </c>
      <c r="N331" s="246">
        <v>3.2000000000000002E-3</v>
      </c>
      <c r="O331" s="246">
        <f>ROUND(E331*N331,2)</f>
        <v>0.01</v>
      </c>
      <c r="P331" s="246">
        <v>0</v>
      </c>
      <c r="Q331" s="246">
        <f>ROUND(E331*P331,2)</f>
        <v>0</v>
      </c>
      <c r="R331" s="248" t="s">
        <v>370</v>
      </c>
      <c r="S331" s="248" t="s">
        <v>208</v>
      </c>
      <c r="T331" s="249" t="s">
        <v>208</v>
      </c>
      <c r="U331" s="225">
        <v>0</v>
      </c>
      <c r="V331" s="225">
        <f>ROUND(E331*U331,2)</f>
        <v>0</v>
      </c>
      <c r="W331" s="225"/>
      <c r="X331" s="225" t="s">
        <v>371</v>
      </c>
      <c r="Y331" s="225" t="s">
        <v>210</v>
      </c>
      <c r="Z331" s="215"/>
      <c r="AA331" s="215"/>
      <c r="AB331" s="215"/>
      <c r="AC331" s="215"/>
      <c r="AD331" s="215"/>
      <c r="AE331" s="215"/>
      <c r="AF331" s="215"/>
      <c r="AG331" s="215" t="s">
        <v>372</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c r="A332" s="243">
        <v>213</v>
      </c>
      <c r="B332" s="244" t="s">
        <v>711</v>
      </c>
      <c r="C332" s="254" t="s">
        <v>712</v>
      </c>
      <c r="D332" s="245" t="s">
        <v>277</v>
      </c>
      <c r="E332" s="246">
        <v>2</v>
      </c>
      <c r="F332" s="247"/>
      <c r="G332" s="248">
        <f>ROUND(E332*F332,2)</f>
        <v>0</v>
      </c>
      <c r="H332" s="247"/>
      <c r="I332" s="248">
        <f>ROUND(E332*H332,2)</f>
        <v>0</v>
      </c>
      <c r="J332" s="247"/>
      <c r="K332" s="248">
        <f>ROUND(E332*J332,2)</f>
        <v>0</v>
      </c>
      <c r="L332" s="248">
        <v>21</v>
      </c>
      <c r="M332" s="248">
        <f>G332*(1+L332/100)</f>
        <v>0</v>
      </c>
      <c r="N332" s="246">
        <v>1.2E-2</v>
      </c>
      <c r="O332" s="246">
        <f>ROUND(E332*N332,2)</f>
        <v>0.02</v>
      </c>
      <c r="P332" s="246">
        <v>0</v>
      </c>
      <c r="Q332" s="246">
        <f>ROUND(E332*P332,2)</f>
        <v>0</v>
      </c>
      <c r="R332" s="248" t="s">
        <v>370</v>
      </c>
      <c r="S332" s="248" t="s">
        <v>208</v>
      </c>
      <c r="T332" s="249" t="s">
        <v>208</v>
      </c>
      <c r="U332" s="225">
        <v>0</v>
      </c>
      <c r="V332" s="225">
        <f>ROUND(E332*U332,2)</f>
        <v>0</v>
      </c>
      <c r="W332" s="225"/>
      <c r="X332" s="225" t="s">
        <v>371</v>
      </c>
      <c r="Y332" s="225" t="s">
        <v>210</v>
      </c>
      <c r="Z332" s="215"/>
      <c r="AA332" s="215"/>
      <c r="AB332" s="215"/>
      <c r="AC332" s="215"/>
      <c r="AD332" s="215"/>
      <c r="AE332" s="215"/>
      <c r="AF332" s="215"/>
      <c r="AG332" s="215" t="s">
        <v>372</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c r="A333" s="243">
        <v>214</v>
      </c>
      <c r="B333" s="244" t="s">
        <v>713</v>
      </c>
      <c r="C333" s="254" t="s">
        <v>714</v>
      </c>
      <c r="D333" s="245" t="s">
        <v>277</v>
      </c>
      <c r="E333" s="246">
        <v>1</v>
      </c>
      <c r="F333" s="247"/>
      <c r="G333" s="248">
        <f>ROUND(E333*F333,2)</f>
        <v>0</v>
      </c>
      <c r="H333" s="247"/>
      <c r="I333" s="248">
        <f>ROUND(E333*H333,2)</f>
        <v>0</v>
      </c>
      <c r="J333" s="247"/>
      <c r="K333" s="248">
        <f>ROUND(E333*J333,2)</f>
        <v>0</v>
      </c>
      <c r="L333" s="248">
        <v>21</v>
      </c>
      <c r="M333" s="248">
        <f>G333*(1+L333/100)</f>
        <v>0</v>
      </c>
      <c r="N333" s="246">
        <v>2.5999999999999999E-2</v>
      </c>
      <c r="O333" s="246">
        <f>ROUND(E333*N333,2)</f>
        <v>0.03</v>
      </c>
      <c r="P333" s="246">
        <v>0</v>
      </c>
      <c r="Q333" s="246">
        <f>ROUND(E333*P333,2)</f>
        <v>0</v>
      </c>
      <c r="R333" s="248" t="s">
        <v>370</v>
      </c>
      <c r="S333" s="248" t="s">
        <v>208</v>
      </c>
      <c r="T333" s="249" t="s">
        <v>208</v>
      </c>
      <c r="U333" s="225">
        <v>0</v>
      </c>
      <c r="V333" s="225">
        <f>ROUND(E333*U333,2)</f>
        <v>0</v>
      </c>
      <c r="W333" s="225"/>
      <c r="X333" s="225" t="s">
        <v>371</v>
      </c>
      <c r="Y333" s="225" t="s">
        <v>210</v>
      </c>
      <c r="Z333" s="215"/>
      <c r="AA333" s="215"/>
      <c r="AB333" s="215"/>
      <c r="AC333" s="215"/>
      <c r="AD333" s="215"/>
      <c r="AE333" s="215"/>
      <c r="AF333" s="215"/>
      <c r="AG333" s="215" t="s">
        <v>372</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22.5" outlineLevel="1">
      <c r="A334" s="243">
        <v>215</v>
      </c>
      <c r="B334" s="244" t="s">
        <v>715</v>
      </c>
      <c r="C334" s="254" t="s">
        <v>716</v>
      </c>
      <c r="D334" s="245" t="s">
        <v>277</v>
      </c>
      <c r="E334" s="246">
        <v>1</v>
      </c>
      <c r="F334" s="247"/>
      <c r="G334" s="248">
        <f>ROUND(E334*F334,2)</f>
        <v>0</v>
      </c>
      <c r="H334" s="247"/>
      <c r="I334" s="248">
        <f>ROUND(E334*H334,2)</f>
        <v>0</v>
      </c>
      <c r="J334" s="247"/>
      <c r="K334" s="248">
        <f>ROUND(E334*J334,2)</f>
        <v>0</v>
      </c>
      <c r="L334" s="248">
        <v>21</v>
      </c>
      <c r="M334" s="248">
        <f>G334*(1+L334/100)</f>
        <v>0</v>
      </c>
      <c r="N334" s="246">
        <v>0.26</v>
      </c>
      <c r="O334" s="246">
        <f>ROUND(E334*N334,2)</f>
        <v>0.26</v>
      </c>
      <c r="P334" s="246">
        <v>0</v>
      </c>
      <c r="Q334" s="246">
        <f>ROUND(E334*P334,2)</f>
        <v>0</v>
      </c>
      <c r="R334" s="248" t="s">
        <v>370</v>
      </c>
      <c r="S334" s="248" t="s">
        <v>208</v>
      </c>
      <c r="T334" s="249" t="s">
        <v>208</v>
      </c>
      <c r="U334" s="225">
        <v>0</v>
      </c>
      <c r="V334" s="225">
        <f>ROUND(E334*U334,2)</f>
        <v>0</v>
      </c>
      <c r="W334" s="225"/>
      <c r="X334" s="225" t="s">
        <v>371</v>
      </c>
      <c r="Y334" s="225" t="s">
        <v>210</v>
      </c>
      <c r="Z334" s="215"/>
      <c r="AA334" s="215"/>
      <c r="AB334" s="215"/>
      <c r="AC334" s="215"/>
      <c r="AD334" s="215"/>
      <c r="AE334" s="215"/>
      <c r="AF334" s="215"/>
      <c r="AG334" s="215" t="s">
        <v>372</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1">
      <c r="A335" s="243">
        <v>216</v>
      </c>
      <c r="B335" s="244" t="s">
        <v>717</v>
      </c>
      <c r="C335" s="254" t="s">
        <v>718</v>
      </c>
      <c r="D335" s="245" t="s">
        <v>277</v>
      </c>
      <c r="E335" s="246">
        <v>3</v>
      </c>
      <c r="F335" s="247"/>
      <c r="G335" s="248">
        <f>ROUND(E335*F335,2)</f>
        <v>0</v>
      </c>
      <c r="H335" s="247"/>
      <c r="I335" s="248">
        <f>ROUND(E335*H335,2)</f>
        <v>0</v>
      </c>
      <c r="J335" s="247"/>
      <c r="K335" s="248">
        <f>ROUND(E335*J335,2)</f>
        <v>0</v>
      </c>
      <c r="L335" s="248">
        <v>21</v>
      </c>
      <c r="M335" s="248">
        <f>G335*(1+L335/100)</f>
        <v>0</v>
      </c>
      <c r="N335" s="246">
        <v>2.086E-2</v>
      </c>
      <c r="O335" s="246">
        <f>ROUND(E335*N335,2)</f>
        <v>0.06</v>
      </c>
      <c r="P335" s="246">
        <v>0</v>
      </c>
      <c r="Q335" s="246">
        <f>ROUND(E335*P335,2)</f>
        <v>0</v>
      </c>
      <c r="R335" s="248" t="s">
        <v>370</v>
      </c>
      <c r="S335" s="248" t="s">
        <v>208</v>
      </c>
      <c r="T335" s="249" t="s">
        <v>208</v>
      </c>
      <c r="U335" s="225">
        <v>0</v>
      </c>
      <c r="V335" s="225">
        <f>ROUND(E335*U335,2)</f>
        <v>0</v>
      </c>
      <c r="W335" s="225"/>
      <c r="X335" s="225" t="s">
        <v>371</v>
      </c>
      <c r="Y335" s="225" t="s">
        <v>210</v>
      </c>
      <c r="Z335" s="215"/>
      <c r="AA335" s="215"/>
      <c r="AB335" s="215"/>
      <c r="AC335" s="215"/>
      <c r="AD335" s="215"/>
      <c r="AE335" s="215"/>
      <c r="AF335" s="215"/>
      <c r="AG335" s="215" t="s">
        <v>372</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ht="22.5" outlineLevel="1">
      <c r="A336" s="243">
        <v>217</v>
      </c>
      <c r="B336" s="244" t="s">
        <v>719</v>
      </c>
      <c r="C336" s="254" t="s">
        <v>720</v>
      </c>
      <c r="D336" s="245" t="s">
        <v>277</v>
      </c>
      <c r="E336" s="246">
        <v>3</v>
      </c>
      <c r="F336" s="247"/>
      <c r="G336" s="248">
        <f>ROUND(E336*F336,2)</f>
        <v>0</v>
      </c>
      <c r="H336" s="247"/>
      <c r="I336" s="248">
        <f>ROUND(E336*H336,2)</f>
        <v>0</v>
      </c>
      <c r="J336" s="247"/>
      <c r="K336" s="248">
        <f>ROUND(E336*J336,2)</f>
        <v>0</v>
      </c>
      <c r="L336" s="248">
        <v>21</v>
      </c>
      <c r="M336" s="248">
        <f>G336*(1+L336/100)</f>
        <v>0</v>
      </c>
      <c r="N336" s="246">
        <v>9.7000000000000003E-2</v>
      </c>
      <c r="O336" s="246">
        <f>ROUND(E336*N336,2)</f>
        <v>0.28999999999999998</v>
      </c>
      <c r="P336" s="246">
        <v>0</v>
      </c>
      <c r="Q336" s="246">
        <f>ROUND(E336*P336,2)</f>
        <v>0</v>
      </c>
      <c r="R336" s="248" t="s">
        <v>370</v>
      </c>
      <c r="S336" s="248" t="s">
        <v>208</v>
      </c>
      <c r="T336" s="249" t="s">
        <v>208</v>
      </c>
      <c r="U336" s="225">
        <v>0</v>
      </c>
      <c r="V336" s="225">
        <f>ROUND(E336*U336,2)</f>
        <v>0</v>
      </c>
      <c r="W336" s="225"/>
      <c r="X336" s="225" t="s">
        <v>371</v>
      </c>
      <c r="Y336" s="225" t="s">
        <v>210</v>
      </c>
      <c r="Z336" s="215"/>
      <c r="AA336" s="215"/>
      <c r="AB336" s="215"/>
      <c r="AC336" s="215"/>
      <c r="AD336" s="215"/>
      <c r="AE336" s="215"/>
      <c r="AF336" s="215"/>
      <c r="AG336" s="215" t="s">
        <v>372</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ht="22.5" outlineLevel="1">
      <c r="A337" s="243">
        <v>218</v>
      </c>
      <c r="B337" s="244" t="s">
        <v>721</v>
      </c>
      <c r="C337" s="254" t="s">
        <v>722</v>
      </c>
      <c r="D337" s="245" t="s">
        <v>228</v>
      </c>
      <c r="E337" s="246">
        <v>33</v>
      </c>
      <c r="F337" s="247"/>
      <c r="G337" s="248">
        <f>ROUND(E337*F337,2)</f>
        <v>0</v>
      </c>
      <c r="H337" s="247"/>
      <c r="I337" s="248">
        <f>ROUND(E337*H337,2)</f>
        <v>0</v>
      </c>
      <c r="J337" s="247"/>
      <c r="K337" s="248">
        <f>ROUND(E337*J337,2)</f>
        <v>0</v>
      </c>
      <c r="L337" s="248">
        <v>21</v>
      </c>
      <c r="M337" s="248">
        <f>G337*(1+L337/100)</f>
        <v>0</v>
      </c>
      <c r="N337" s="246">
        <v>5.0000000000000001E-4</v>
      </c>
      <c r="O337" s="246">
        <f>ROUND(E337*N337,2)</f>
        <v>0.02</v>
      </c>
      <c r="P337" s="246">
        <v>0</v>
      </c>
      <c r="Q337" s="246">
        <f>ROUND(E337*P337,2)</f>
        <v>0</v>
      </c>
      <c r="R337" s="248" t="s">
        <v>370</v>
      </c>
      <c r="S337" s="248" t="s">
        <v>208</v>
      </c>
      <c r="T337" s="249" t="s">
        <v>208</v>
      </c>
      <c r="U337" s="225">
        <v>0</v>
      </c>
      <c r="V337" s="225">
        <f>ROUND(E337*U337,2)</f>
        <v>0</v>
      </c>
      <c r="W337" s="225"/>
      <c r="X337" s="225" t="s">
        <v>371</v>
      </c>
      <c r="Y337" s="225" t="s">
        <v>210</v>
      </c>
      <c r="Z337" s="215"/>
      <c r="AA337" s="215"/>
      <c r="AB337" s="215"/>
      <c r="AC337" s="215"/>
      <c r="AD337" s="215"/>
      <c r="AE337" s="215"/>
      <c r="AF337" s="215"/>
      <c r="AG337" s="215" t="s">
        <v>372</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1">
      <c r="A338" s="234">
        <v>219</v>
      </c>
      <c r="B338" s="235" t="s">
        <v>723</v>
      </c>
      <c r="C338" s="252" t="s">
        <v>724</v>
      </c>
      <c r="D338" s="236" t="s">
        <v>263</v>
      </c>
      <c r="E338" s="237">
        <v>2.0567600000000001</v>
      </c>
      <c r="F338" s="238"/>
      <c r="G338" s="239">
        <f>ROUND(E338*F338,2)</f>
        <v>0</v>
      </c>
      <c r="H338" s="238"/>
      <c r="I338" s="239">
        <f>ROUND(E338*H338,2)</f>
        <v>0</v>
      </c>
      <c r="J338" s="238"/>
      <c r="K338" s="239">
        <f>ROUND(E338*J338,2)</f>
        <v>0</v>
      </c>
      <c r="L338" s="239">
        <v>21</v>
      </c>
      <c r="M338" s="239">
        <f>G338*(1+L338/100)</f>
        <v>0</v>
      </c>
      <c r="N338" s="237">
        <v>0</v>
      </c>
      <c r="O338" s="237">
        <f>ROUND(E338*N338,2)</f>
        <v>0</v>
      </c>
      <c r="P338" s="237">
        <v>0</v>
      </c>
      <c r="Q338" s="237">
        <f>ROUND(E338*P338,2)</f>
        <v>0</v>
      </c>
      <c r="R338" s="239" t="s">
        <v>653</v>
      </c>
      <c r="S338" s="239" t="s">
        <v>208</v>
      </c>
      <c r="T338" s="240" t="s">
        <v>208</v>
      </c>
      <c r="U338" s="225">
        <v>1.47</v>
      </c>
      <c r="V338" s="225">
        <f>ROUND(E338*U338,2)</f>
        <v>3.02</v>
      </c>
      <c r="W338" s="225"/>
      <c r="X338" s="225" t="s">
        <v>544</v>
      </c>
      <c r="Y338" s="225" t="s">
        <v>210</v>
      </c>
      <c r="Z338" s="215"/>
      <c r="AA338" s="215"/>
      <c r="AB338" s="215"/>
      <c r="AC338" s="215"/>
      <c r="AD338" s="215"/>
      <c r="AE338" s="215"/>
      <c r="AF338" s="215"/>
      <c r="AG338" s="215" t="s">
        <v>545</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2">
      <c r="A339" s="222"/>
      <c r="B339" s="223"/>
      <c r="C339" s="253" t="s">
        <v>725</v>
      </c>
      <c r="D339" s="241"/>
      <c r="E339" s="241"/>
      <c r="F339" s="241"/>
      <c r="G339" s="241"/>
      <c r="H339" s="225"/>
      <c r="I339" s="225"/>
      <c r="J339" s="225"/>
      <c r="K339" s="225"/>
      <c r="L339" s="225"/>
      <c r="M339" s="225"/>
      <c r="N339" s="224"/>
      <c r="O339" s="224"/>
      <c r="P339" s="224"/>
      <c r="Q339" s="224"/>
      <c r="R339" s="225"/>
      <c r="S339" s="225"/>
      <c r="T339" s="225"/>
      <c r="U339" s="225"/>
      <c r="V339" s="225"/>
      <c r="W339" s="225"/>
      <c r="X339" s="225"/>
      <c r="Y339" s="225"/>
      <c r="Z339" s="215"/>
      <c r="AA339" s="215"/>
      <c r="AB339" s="215"/>
      <c r="AC339" s="215"/>
      <c r="AD339" s="215"/>
      <c r="AE339" s="215"/>
      <c r="AF339" s="215"/>
      <c r="AG339" s="215" t="s">
        <v>213</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c r="A340" s="227" t="s">
        <v>202</v>
      </c>
      <c r="B340" s="228" t="s">
        <v>137</v>
      </c>
      <c r="C340" s="251" t="s">
        <v>138</v>
      </c>
      <c r="D340" s="229"/>
      <c r="E340" s="230"/>
      <c r="F340" s="231"/>
      <c r="G340" s="231">
        <f>SUMIF(AG341:AG383,"&lt;&gt;NOR",G341:G383)</f>
        <v>0</v>
      </c>
      <c r="H340" s="231"/>
      <c r="I340" s="231">
        <f>SUM(I341:I383)</f>
        <v>0</v>
      </c>
      <c r="J340" s="231"/>
      <c r="K340" s="231">
        <f>SUM(K341:K383)</f>
        <v>0</v>
      </c>
      <c r="L340" s="231"/>
      <c r="M340" s="231">
        <f>SUM(M341:M383)</f>
        <v>0</v>
      </c>
      <c r="N340" s="230"/>
      <c r="O340" s="230">
        <f>SUM(O341:O383)</f>
        <v>1.1800000000000002</v>
      </c>
      <c r="P340" s="230"/>
      <c r="Q340" s="230">
        <f>SUM(Q341:Q383)</f>
        <v>0</v>
      </c>
      <c r="R340" s="231"/>
      <c r="S340" s="231"/>
      <c r="T340" s="232"/>
      <c r="U340" s="226"/>
      <c r="V340" s="226">
        <f>SUM(V341:V383)</f>
        <v>189.63999999999993</v>
      </c>
      <c r="W340" s="226"/>
      <c r="X340" s="226"/>
      <c r="Y340" s="226"/>
      <c r="AG340" t="s">
        <v>203</v>
      </c>
    </row>
    <row r="341" spans="1:60" outlineLevel="1">
      <c r="A341" s="243">
        <v>220</v>
      </c>
      <c r="B341" s="244" t="s">
        <v>726</v>
      </c>
      <c r="C341" s="254" t="s">
        <v>727</v>
      </c>
      <c r="D341" s="245" t="s">
        <v>277</v>
      </c>
      <c r="E341" s="246">
        <v>1</v>
      </c>
      <c r="F341" s="247"/>
      <c r="G341" s="248">
        <f>ROUND(E341*F341,2)</f>
        <v>0</v>
      </c>
      <c r="H341" s="247"/>
      <c r="I341" s="248">
        <f>ROUND(E341*H341,2)</f>
        <v>0</v>
      </c>
      <c r="J341" s="247"/>
      <c r="K341" s="248">
        <f>ROUND(E341*J341,2)</f>
        <v>0</v>
      </c>
      <c r="L341" s="248">
        <v>21</v>
      </c>
      <c r="M341" s="248">
        <f>G341*(1+L341/100)</f>
        <v>0</v>
      </c>
      <c r="N341" s="246">
        <v>0.40105000000000002</v>
      </c>
      <c r="O341" s="246">
        <f>ROUND(E341*N341,2)</f>
        <v>0.4</v>
      </c>
      <c r="P341" s="246">
        <v>0</v>
      </c>
      <c r="Q341" s="246">
        <f>ROUND(E341*P341,2)</f>
        <v>0</v>
      </c>
      <c r="R341" s="248" t="s">
        <v>254</v>
      </c>
      <c r="S341" s="248" t="s">
        <v>208</v>
      </c>
      <c r="T341" s="249" t="s">
        <v>208</v>
      </c>
      <c r="U341" s="225">
        <v>1.09236</v>
      </c>
      <c r="V341" s="225">
        <f>ROUND(E341*U341,2)</f>
        <v>1.0900000000000001</v>
      </c>
      <c r="W341" s="225"/>
      <c r="X341" s="225" t="s">
        <v>209</v>
      </c>
      <c r="Y341" s="225" t="s">
        <v>210</v>
      </c>
      <c r="Z341" s="215"/>
      <c r="AA341" s="215"/>
      <c r="AB341" s="215"/>
      <c r="AC341" s="215"/>
      <c r="AD341" s="215"/>
      <c r="AE341" s="215"/>
      <c r="AF341" s="215"/>
      <c r="AG341" s="215" t="s">
        <v>211</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22.5" outlineLevel="1">
      <c r="A342" s="234">
        <v>221</v>
      </c>
      <c r="B342" s="235" t="s">
        <v>728</v>
      </c>
      <c r="C342" s="252" t="s">
        <v>729</v>
      </c>
      <c r="D342" s="236" t="s">
        <v>346</v>
      </c>
      <c r="E342" s="237">
        <v>25</v>
      </c>
      <c r="F342" s="238"/>
      <c r="G342" s="239">
        <f>ROUND(E342*F342,2)</f>
        <v>0</v>
      </c>
      <c r="H342" s="238"/>
      <c r="I342" s="239">
        <f>ROUND(E342*H342,2)</f>
        <v>0</v>
      </c>
      <c r="J342" s="238"/>
      <c r="K342" s="239">
        <f>ROUND(E342*J342,2)</f>
        <v>0</v>
      </c>
      <c r="L342" s="239">
        <v>21</v>
      </c>
      <c r="M342" s="239">
        <f>G342*(1+L342/100)</f>
        <v>0</v>
      </c>
      <c r="N342" s="237">
        <v>1.7930000000000001E-2</v>
      </c>
      <c r="O342" s="237">
        <f>ROUND(E342*N342,2)</f>
        <v>0.45</v>
      </c>
      <c r="P342" s="237">
        <v>0</v>
      </c>
      <c r="Q342" s="237">
        <f>ROUND(E342*P342,2)</f>
        <v>0</v>
      </c>
      <c r="R342" s="239" t="s">
        <v>653</v>
      </c>
      <c r="S342" s="239" t="s">
        <v>208</v>
      </c>
      <c r="T342" s="240" t="s">
        <v>208</v>
      </c>
      <c r="U342" s="225">
        <v>1.0169999999999999</v>
      </c>
      <c r="V342" s="225">
        <f>ROUND(E342*U342,2)</f>
        <v>25.43</v>
      </c>
      <c r="W342" s="225"/>
      <c r="X342" s="225" t="s">
        <v>209</v>
      </c>
      <c r="Y342" s="225" t="s">
        <v>210</v>
      </c>
      <c r="Z342" s="215"/>
      <c r="AA342" s="215"/>
      <c r="AB342" s="215"/>
      <c r="AC342" s="215"/>
      <c r="AD342" s="215"/>
      <c r="AE342" s="215"/>
      <c r="AF342" s="215"/>
      <c r="AG342" s="215" t="s">
        <v>211</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2">
      <c r="A343" s="222"/>
      <c r="B343" s="223"/>
      <c r="C343" s="255" t="s">
        <v>730</v>
      </c>
      <c r="D343" s="250"/>
      <c r="E343" s="250"/>
      <c r="F343" s="250"/>
      <c r="G343" s="250"/>
      <c r="H343" s="225"/>
      <c r="I343" s="225"/>
      <c r="J343" s="225"/>
      <c r="K343" s="225"/>
      <c r="L343" s="225"/>
      <c r="M343" s="225"/>
      <c r="N343" s="224"/>
      <c r="O343" s="224"/>
      <c r="P343" s="224"/>
      <c r="Q343" s="224"/>
      <c r="R343" s="225"/>
      <c r="S343" s="225"/>
      <c r="T343" s="225"/>
      <c r="U343" s="225"/>
      <c r="V343" s="225"/>
      <c r="W343" s="225"/>
      <c r="X343" s="225"/>
      <c r="Y343" s="225"/>
      <c r="Z343" s="215"/>
      <c r="AA343" s="215"/>
      <c r="AB343" s="215"/>
      <c r="AC343" s="215"/>
      <c r="AD343" s="215"/>
      <c r="AE343" s="215"/>
      <c r="AF343" s="215"/>
      <c r="AG343" s="215" t="s">
        <v>731</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ht="22.5" outlineLevel="1">
      <c r="A344" s="234">
        <v>222</v>
      </c>
      <c r="B344" s="235" t="s">
        <v>732</v>
      </c>
      <c r="C344" s="252" t="s">
        <v>733</v>
      </c>
      <c r="D344" s="236" t="s">
        <v>346</v>
      </c>
      <c r="E344" s="237">
        <v>139</v>
      </c>
      <c r="F344" s="238"/>
      <c r="G344" s="239">
        <f>ROUND(E344*F344,2)</f>
        <v>0</v>
      </c>
      <c r="H344" s="238"/>
      <c r="I344" s="239">
        <f>ROUND(E344*H344,2)</f>
        <v>0</v>
      </c>
      <c r="J344" s="238"/>
      <c r="K344" s="239">
        <f>ROUND(E344*J344,2)</f>
        <v>0</v>
      </c>
      <c r="L344" s="239">
        <v>21</v>
      </c>
      <c r="M344" s="239">
        <f>G344*(1+L344/100)</f>
        <v>0</v>
      </c>
      <c r="N344" s="237">
        <v>4.0999999999999999E-4</v>
      </c>
      <c r="O344" s="237">
        <f>ROUND(E344*N344,2)</f>
        <v>0.06</v>
      </c>
      <c r="P344" s="237">
        <v>0</v>
      </c>
      <c r="Q344" s="237">
        <f>ROUND(E344*P344,2)</f>
        <v>0</v>
      </c>
      <c r="R344" s="239" t="s">
        <v>653</v>
      </c>
      <c r="S344" s="239" t="s">
        <v>208</v>
      </c>
      <c r="T344" s="240" t="s">
        <v>208</v>
      </c>
      <c r="U344" s="225">
        <v>0.25800000000000001</v>
      </c>
      <c r="V344" s="225">
        <f>ROUND(E344*U344,2)</f>
        <v>35.86</v>
      </c>
      <c r="W344" s="225"/>
      <c r="X344" s="225" t="s">
        <v>209</v>
      </c>
      <c r="Y344" s="225" t="s">
        <v>210</v>
      </c>
      <c r="Z344" s="215"/>
      <c r="AA344" s="215"/>
      <c r="AB344" s="215"/>
      <c r="AC344" s="215"/>
      <c r="AD344" s="215"/>
      <c r="AE344" s="215"/>
      <c r="AF344" s="215"/>
      <c r="AG344" s="215" t="s">
        <v>211</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2">
      <c r="A345" s="222"/>
      <c r="B345" s="223"/>
      <c r="C345" s="253" t="s">
        <v>734</v>
      </c>
      <c r="D345" s="241"/>
      <c r="E345" s="241"/>
      <c r="F345" s="241"/>
      <c r="G345" s="241"/>
      <c r="H345" s="225"/>
      <c r="I345" s="225"/>
      <c r="J345" s="225"/>
      <c r="K345" s="225"/>
      <c r="L345" s="225"/>
      <c r="M345" s="225"/>
      <c r="N345" s="224"/>
      <c r="O345" s="224"/>
      <c r="P345" s="224"/>
      <c r="Q345" s="224"/>
      <c r="R345" s="225"/>
      <c r="S345" s="225"/>
      <c r="T345" s="225"/>
      <c r="U345" s="225"/>
      <c r="V345" s="225"/>
      <c r="W345" s="225"/>
      <c r="X345" s="225"/>
      <c r="Y345" s="225"/>
      <c r="Z345" s="215"/>
      <c r="AA345" s="215"/>
      <c r="AB345" s="215"/>
      <c r="AC345" s="215"/>
      <c r="AD345" s="215"/>
      <c r="AE345" s="215"/>
      <c r="AF345" s="215"/>
      <c r="AG345" s="215" t="s">
        <v>213</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ht="22.5" outlineLevel="1">
      <c r="A346" s="234">
        <v>223</v>
      </c>
      <c r="B346" s="235" t="s">
        <v>735</v>
      </c>
      <c r="C346" s="252" t="s">
        <v>736</v>
      </c>
      <c r="D346" s="236" t="s">
        <v>346</v>
      </c>
      <c r="E346" s="237">
        <v>44</v>
      </c>
      <c r="F346" s="238"/>
      <c r="G346" s="239">
        <f>ROUND(E346*F346,2)</f>
        <v>0</v>
      </c>
      <c r="H346" s="238"/>
      <c r="I346" s="239">
        <f>ROUND(E346*H346,2)</f>
        <v>0</v>
      </c>
      <c r="J346" s="238"/>
      <c r="K346" s="239">
        <f>ROUND(E346*J346,2)</f>
        <v>0</v>
      </c>
      <c r="L346" s="239">
        <v>21</v>
      </c>
      <c r="M346" s="239">
        <f>G346*(1+L346/100)</f>
        <v>0</v>
      </c>
      <c r="N346" s="237">
        <v>5.2999999999999998E-4</v>
      </c>
      <c r="O346" s="237">
        <f>ROUND(E346*N346,2)</f>
        <v>0.02</v>
      </c>
      <c r="P346" s="237">
        <v>0</v>
      </c>
      <c r="Q346" s="237">
        <f>ROUND(E346*P346,2)</f>
        <v>0</v>
      </c>
      <c r="R346" s="239" t="s">
        <v>653</v>
      </c>
      <c r="S346" s="239" t="s">
        <v>208</v>
      </c>
      <c r="T346" s="240" t="s">
        <v>208</v>
      </c>
      <c r="U346" s="225">
        <v>0.27889999999999998</v>
      </c>
      <c r="V346" s="225">
        <f>ROUND(E346*U346,2)</f>
        <v>12.27</v>
      </c>
      <c r="W346" s="225"/>
      <c r="X346" s="225" t="s">
        <v>209</v>
      </c>
      <c r="Y346" s="225" t="s">
        <v>210</v>
      </c>
      <c r="Z346" s="215"/>
      <c r="AA346" s="215"/>
      <c r="AB346" s="215"/>
      <c r="AC346" s="215"/>
      <c r="AD346" s="215"/>
      <c r="AE346" s="215"/>
      <c r="AF346" s="215"/>
      <c r="AG346" s="215" t="s">
        <v>211</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outlineLevel="2">
      <c r="A347" s="222"/>
      <c r="B347" s="223"/>
      <c r="C347" s="253" t="s">
        <v>734</v>
      </c>
      <c r="D347" s="241"/>
      <c r="E347" s="241"/>
      <c r="F347" s="241"/>
      <c r="G347" s="241"/>
      <c r="H347" s="225"/>
      <c r="I347" s="225"/>
      <c r="J347" s="225"/>
      <c r="K347" s="225"/>
      <c r="L347" s="225"/>
      <c r="M347" s="225"/>
      <c r="N347" s="224"/>
      <c r="O347" s="224"/>
      <c r="P347" s="224"/>
      <c r="Q347" s="224"/>
      <c r="R347" s="225"/>
      <c r="S347" s="225"/>
      <c r="T347" s="225"/>
      <c r="U347" s="225"/>
      <c r="V347" s="225"/>
      <c r="W347" s="225"/>
      <c r="X347" s="225"/>
      <c r="Y347" s="225"/>
      <c r="Z347" s="215"/>
      <c r="AA347" s="215"/>
      <c r="AB347" s="215"/>
      <c r="AC347" s="215"/>
      <c r="AD347" s="215"/>
      <c r="AE347" s="215"/>
      <c r="AF347" s="215"/>
      <c r="AG347" s="215" t="s">
        <v>213</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ht="22.5" outlineLevel="1">
      <c r="A348" s="234">
        <v>224</v>
      </c>
      <c r="B348" s="235" t="s">
        <v>737</v>
      </c>
      <c r="C348" s="252" t="s">
        <v>738</v>
      </c>
      <c r="D348" s="236" t="s">
        <v>346</v>
      </c>
      <c r="E348" s="237">
        <v>7</v>
      </c>
      <c r="F348" s="238"/>
      <c r="G348" s="239">
        <f>ROUND(E348*F348,2)</f>
        <v>0</v>
      </c>
      <c r="H348" s="238"/>
      <c r="I348" s="239">
        <f>ROUND(E348*H348,2)</f>
        <v>0</v>
      </c>
      <c r="J348" s="238"/>
      <c r="K348" s="239">
        <f>ROUND(E348*J348,2)</f>
        <v>0</v>
      </c>
      <c r="L348" s="239">
        <v>21</v>
      </c>
      <c r="M348" s="239">
        <f>G348*(1+L348/100)</f>
        <v>0</v>
      </c>
      <c r="N348" s="237">
        <v>6.8999999999999997E-4</v>
      </c>
      <c r="O348" s="237">
        <f>ROUND(E348*N348,2)</f>
        <v>0</v>
      </c>
      <c r="P348" s="237">
        <v>0</v>
      </c>
      <c r="Q348" s="237">
        <f>ROUND(E348*P348,2)</f>
        <v>0</v>
      </c>
      <c r="R348" s="239" t="s">
        <v>653</v>
      </c>
      <c r="S348" s="239" t="s">
        <v>208</v>
      </c>
      <c r="T348" s="240" t="s">
        <v>208</v>
      </c>
      <c r="U348" s="225">
        <v>0.33279999999999998</v>
      </c>
      <c r="V348" s="225">
        <f>ROUND(E348*U348,2)</f>
        <v>2.33</v>
      </c>
      <c r="W348" s="225"/>
      <c r="X348" s="225" t="s">
        <v>209</v>
      </c>
      <c r="Y348" s="225" t="s">
        <v>210</v>
      </c>
      <c r="Z348" s="215"/>
      <c r="AA348" s="215"/>
      <c r="AB348" s="215"/>
      <c r="AC348" s="215"/>
      <c r="AD348" s="215"/>
      <c r="AE348" s="215"/>
      <c r="AF348" s="215"/>
      <c r="AG348" s="215" t="s">
        <v>211</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2">
      <c r="A349" s="222"/>
      <c r="B349" s="223"/>
      <c r="C349" s="253" t="s">
        <v>734</v>
      </c>
      <c r="D349" s="241"/>
      <c r="E349" s="241"/>
      <c r="F349" s="241"/>
      <c r="G349" s="241"/>
      <c r="H349" s="225"/>
      <c r="I349" s="225"/>
      <c r="J349" s="225"/>
      <c r="K349" s="225"/>
      <c r="L349" s="225"/>
      <c r="M349" s="225"/>
      <c r="N349" s="224"/>
      <c r="O349" s="224"/>
      <c r="P349" s="224"/>
      <c r="Q349" s="224"/>
      <c r="R349" s="225"/>
      <c r="S349" s="225"/>
      <c r="T349" s="225"/>
      <c r="U349" s="225"/>
      <c r="V349" s="225"/>
      <c r="W349" s="225"/>
      <c r="X349" s="225"/>
      <c r="Y349" s="225"/>
      <c r="Z349" s="215"/>
      <c r="AA349" s="215"/>
      <c r="AB349" s="215"/>
      <c r="AC349" s="215"/>
      <c r="AD349" s="215"/>
      <c r="AE349" s="215"/>
      <c r="AF349" s="215"/>
      <c r="AG349" s="215" t="s">
        <v>213</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ht="22.5" outlineLevel="1">
      <c r="A350" s="234">
        <v>225</v>
      </c>
      <c r="B350" s="235" t="s">
        <v>739</v>
      </c>
      <c r="C350" s="252" t="s">
        <v>740</v>
      </c>
      <c r="D350" s="236" t="s">
        <v>346</v>
      </c>
      <c r="E350" s="237">
        <v>36</v>
      </c>
      <c r="F350" s="238"/>
      <c r="G350" s="239">
        <f>ROUND(E350*F350,2)</f>
        <v>0</v>
      </c>
      <c r="H350" s="238"/>
      <c r="I350" s="239">
        <f>ROUND(E350*H350,2)</f>
        <v>0</v>
      </c>
      <c r="J350" s="238"/>
      <c r="K350" s="239">
        <f>ROUND(E350*J350,2)</f>
        <v>0</v>
      </c>
      <c r="L350" s="239">
        <v>21</v>
      </c>
      <c r="M350" s="239">
        <f>G350*(1+L350/100)</f>
        <v>0</v>
      </c>
      <c r="N350" s="237">
        <v>1.01E-3</v>
      </c>
      <c r="O350" s="237">
        <f>ROUND(E350*N350,2)</f>
        <v>0.04</v>
      </c>
      <c r="P350" s="237">
        <v>0</v>
      </c>
      <c r="Q350" s="237">
        <f>ROUND(E350*P350,2)</f>
        <v>0</v>
      </c>
      <c r="R350" s="239" t="s">
        <v>653</v>
      </c>
      <c r="S350" s="239" t="s">
        <v>208</v>
      </c>
      <c r="T350" s="240" t="s">
        <v>208</v>
      </c>
      <c r="U350" s="225">
        <v>0.38469999999999999</v>
      </c>
      <c r="V350" s="225">
        <f>ROUND(E350*U350,2)</f>
        <v>13.85</v>
      </c>
      <c r="W350" s="225"/>
      <c r="X350" s="225" t="s">
        <v>209</v>
      </c>
      <c r="Y350" s="225" t="s">
        <v>210</v>
      </c>
      <c r="Z350" s="215"/>
      <c r="AA350" s="215"/>
      <c r="AB350" s="215"/>
      <c r="AC350" s="215"/>
      <c r="AD350" s="215"/>
      <c r="AE350" s="215"/>
      <c r="AF350" s="215"/>
      <c r="AG350" s="215" t="s">
        <v>211</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2">
      <c r="A351" s="222"/>
      <c r="B351" s="223"/>
      <c r="C351" s="253" t="s">
        <v>734</v>
      </c>
      <c r="D351" s="241"/>
      <c r="E351" s="241"/>
      <c r="F351" s="241"/>
      <c r="G351" s="241"/>
      <c r="H351" s="225"/>
      <c r="I351" s="225"/>
      <c r="J351" s="225"/>
      <c r="K351" s="225"/>
      <c r="L351" s="225"/>
      <c r="M351" s="225"/>
      <c r="N351" s="224"/>
      <c r="O351" s="224"/>
      <c r="P351" s="224"/>
      <c r="Q351" s="224"/>
      <c r="R351" s="225"/>
      <c r="S351" s="225"/>
      <c r="T351" s="225"/>
      <c r="U351" s="225"/>
      <c r="V351" s="225"/>
      <c r="W351" s="225"/>
      <c r="X351" s="225"/>
      <c r="Y351" s="225"/>
      <c r="Z351" s="215"/>
      <c r="AA351" s="215"/>
      <c r="AB351" s="215"/>
      <c r="AC351" s="215"/>
      <c r="AD351" s="215"/>
      <c r="AE351" s="215"/>
      <c r="AF351" s="215"/>
      <c r="AG351" s="215" t="s">
        <v>213</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ht="22.5" outlineLevel="1">
      <c r="A352" s="243">
        <v>226</v>
      </c>
      <c r="B352" s="244" t="s">
        <v>741</v>
      </c>
      <c r="C352" s="254" t="s">
        <v>742</v>
      </c>
      <c r="D352" s="245" t="s">
        <v>346</v>
      </c>
      <c r="E352" s="246">
        <v>59</v>
      </c>
      <c r="F352" s="247"/>
      <c r="G352" s="248">
        <f>ROUND(E352*F352,2)</f>
        <v>0</v>
      </c>
      <c r="H352" s="247"/>
      <c r="I352" s="248">
        <f>ROUND(E352*H352,2)</f>
        <v>0</v>
      </c>
      <c r="J352" s="247"/>
      <c r="K352" s="248">
        <f>ROUND(E352*J352,2)</f>
        <v>0</v>
      </c>
      <c r="L352" s="248">
        <v>21</v>
      </c>
      <c r="M352" s="248">
        <f>G352*(1+L352/100)</f>
        <v>0</v>
      </c>
      <c r="N352" s="246">
        <v>3.0000000000000001E-5</v>
      </c>
      <c r="O352" s="246">
        <f>ROUND(E352*N352,2)</f>
        <v>0</v>
      </c>
      <c r="P352" s="246">
        <v>0</v>
      </c>
      <c r="Q352" s="246">
        <f>ROUND(E352*P352,2)</f>
        <v>0</v>
      </c>
      <c r="R352" s="248" t="s">
        <v>653</v>
      </c>
      <c r="S352" s="248" t="s">
        <v>208</v>
      </c>
      <c r="T352" s="249" t="s">
        <v>208</v>
      </c>
      <c r="U352" s="225">
        <v>0.129</v>
      </c>
      <c r="V352" s="225">
        <f>ROUND(E352*U352,2)</f>
        <v>7.61</v>
      </c>
      <c r="W352" s="225"/>
      <c r="X352" s="225" t="s">
        <v>209</v>
      </c>
      <c r="Y352" s="225" t="s">
        <v>210</v>
      </c>
      <c r="Z352" s="215"/>
      <c r="AA352" s="215"/>
      <c r="AB352" s="215"/>
      <c r="AC352" s="215"/>
      <c r="AD352" s="215"/>
      <c r="AE352" s="215"/>
      <c r="AF352" s="215"/>
      <c r="AG352" s="215" t="s">
        <v>211</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ht="22.5" outlineLevel="1">
      <c r="A353" s="243">
        <v>227</v>
      </c>
      <c r="B353" s="244" t="s">
        <v>743</v>
      </c>
      <c r="C353" s="254" t="s">
        <v>744</v>
      </c>
      <c r="D353" s="245" t="s">
        <v>346</v>
      </c>
      <c r="E353" s="246">
        <v>16</v>
      </c>
      <c r="F353" s="247"/>
      <c r="G353" s="248">
        <f>ROUND(E353*F353,2)</f>
        <v>0</v>
      </c>
      <c r="H353" s="247"/>
      <c r="I353" s="248">
        <f>ROUND(E353*H353,2)</f>
        <v>0</v>
      </c>
      <c r="J353" s="247"/>
      <c r="K353" s="248">
        <f>ROUND(E353*J353,2)</f>
        <v>0</v>
      </c>
      <c r="L353" s="248">
        <v>21</v>
      </c>
      <c r="M353" s="248">
        <f>G353*(1+L353/100)</f>
        <v>0</v>
      </c>
      <c r="N353" s="246">
        <v>6.0000000000000002E-5</v>
      </c>
      <c r="O353" s="246">
        <f>ROUND(E353*N353,2)</f>
        <v>0</v>
      </c>
      <c r="P353" s="246">
        <v>0</v>
      </c>
      <c r="Q353" s="246">
        <f>ROUND(E353*P353,2)</f>
        <v>0</v>
      </c>
      <c r="R353" s="248" t="s">
        <v>653</v>
      </c>
      <c r="S353" s="248" t="s">
        <v>208</v>
      </c>
      <c r="T353" s="249" t="s">
        <v>208</v>
      </c>
      <c r="U353" s="225">
        <v>0.129</v>
      </c>
      <c r="V353" s="225">
        <f>ROUND(E353*U353,2)</f>
        <v>2.06</v>
      </c>
      <c r="W353" s="225"/>
      <c r="X353" s="225" t="s">
        <v>209</v>
      </c>
      <c r="Y353" s="225" t="s">
        <v>210</v>
      </c>
      <c r="Z353" s="215"/>
      <c r="AA353" s="215"/>
      <c r="AB353" s="215"/>
      <c r="AC353" s="215"/>
      <c r="AD353" s="215"/>
      <c r="AE353" s="215"/>
      <c r="AF353" s="215"/>
      <c r="AG353" s="215" t="s">
        <v>211</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ht="22.5" outlineLevel="1">
      <c r="A354" s="243">
        <v>228</v>
      </c>
      <c r="B354" s="244" t="s">
        <v>745</v>
      </c>
      <c r="C354" s="254" t="s">
        <v>746</v>
      </c>
      <c r="D354" s="245" t="s">
        <v>346</v>
      </c>
      <c r="E354" s="246">
        <v>2</v>
      </c>
      <c r="F354" s="247"/>
      <c r="G354" s="248">
        <f>ROUND(E354*F354,2)</f>
        <v>0</v>
      </c>
      <c r="H354" s="247"/>
      <c r="I354" s="248">
        <f>ROUND(E354*H354,2)</f>
        <v>0</v>
      </c>
      <c r="J354" s="247"/>
      <c r="K354" s="248">
        <f>ROUND(E354*J354,2)</f>
        <v>0</v>
      </c>
      <c r="L354" s="248">
        <v>21</v>
      </c>
      <c r="M354" s="248">
        <f>G354*(1+L354/100)</f>
        <v>0</v>
      </c>
      <c r="N354" s="246">
        <v>6.0000000000000002E-5</v>
      </c>
      <c r="O354" s="246">
        <f>ROUND(E354*N354,2)</f>
        <v>0</v>
      </c>
      <c r="P354" s="246">
        <v>0</v>
      </c>
      <c r="Q354" s="246">
        <f>ROUND(E354*P354,2)</f>
        <v>0</v>
      </c>
      <c r="R354" s="248" t="s">
        <v>653</v>
      </c>
      <c r="S354" s="248" t="s">
        <v>208</v>
      </c>
      <c r="T354" s="249" t="s">
        <v>208</v>
      </c>
      <c r="U354" s="225">
        <v>0.14199999999999999</v>
      </c>
      <c r="V354" s="225">
        <f>ROUND(E354*U354,2)</f>
        <v>0.28000000000000003</v>
      </c>
      <c r="W354" s="225"/>
      <c r="X354" s="225" t="s">
        <v>209</v>
      </c>
      <c r="Y354" s="225" t="s">
        <v>210</v>
      </c>
      <c r="Z354" s="215"/>
      <c r="AA354" s="215"/>
      <c r="AB354" s="215"/>
      <c r="AC354" s="215"/>
      <c r="AD354" s="215"/>
      <c r="AE354" s="215"/>
      <c r="AF354" s="215"/>
      <c r="AG354" s="215" t="s">
        <v>211</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ht="22.5" outlineLevel="1">
      <c r="A355" s="243">
        <v>229</v>
      </c>
      <c r="B355" s="244" t="s">
        <v>747</v>
      </c>
      <c r="C355" s="254" t="s">
        <v>748</v>
      </c>
      <c r="D355" s="245" t="s">
        <v>346</v>
      </c>
      <c r="E355" s="246">
        <v>28</v>
      </c>
      <c r="F355" s="247"/>
      <c r="G355" s="248">
        <f>ROUND(E355*F355,2)</f>
        <v>0</v>
      </c>
      <c r="H355" s="247"/>
      <c r="I355" s="248">
        <f>ROUND(E355*H355,2)</f>
        <v>0</v>
      </c>
      <c r="J355" s="247"/>
      <c r="K355" s="248">
        <f>ROUND(E355*J355,2)</f>
        <v>0</v>
      </c>
      <c r="L355" s="248">
        <v>21</v>
      </c>
      <c r="M355" s="248">
        <f>G355*(1+L355/100)</f>
        <v>0</v>
      </c>
      <c r="N355" s="246">
        <v>1.2E-4</v>
      </c>
      <c r="O355" s="246">
        <f>ROUND(E355*N355,2)</f>
        <v>0</v>
      </c>
      <c r="P355" s="246">
        <v>0</v>
      </c>
      <c r="Q355" s="246">
        <f>ROUND(E355*P355,2)</f>
        <v>0</v>
      </c>
      <c r="R355" s="248" t="s">
        <v>653</v>
      </c>
      <c r="S355" s="248" t="s">
        <v>208</v>
      </c>
      <c r="T355" s="249" t="s">
        <v>208</v>
      </c>
      <c r="U355" s="225">
        <v>0.17</v>
      </c>
      <c r="V355" s="225">
        <f>ROUND(E355*U355,2)</f>
        <v>4.76</v>
      </c>
      <c r="W355" s="225"/>
      <c r="X355" s="225" t="s">
        <v>209</v>
      </c>
      <c r="Y355" s="225" t="s">
        <v>210</v>
      </c>
      <c r="Z355" s="215"/>
      <c r="AA355" s="215"/>
      <c r="AB355" s="215"/>
      <c r="AC355" s="215"/>
      <c r="AD355" s="215"/>
      <c r="AE355" s="215"/>
      <c r="AF355" s="215"/>
      <c r="AG355" s="215" t="s">
        <v>211</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ht="22.5" outlineLevel="1">
      <c r="A356" s="243">
        <v>230</v>
      </c>
      <c r="B356" s="244" t="s">
        <v>749</v>
      </c>
      <c r="C356" s="254" t="s">
        <v>750</v>
      </c>
      <c r="D356" s="245" t="s">
        <v>346</v>
      </c>
      <c r="E356" s="246">
        <v>25</v>
      </c>
      <c r="F356" s="247"/>
      <c r="G356" s="248">
        <f>ROUND(E356*F356,2)</f>
        <v>0</v>
      </c>
      <c r="H356" s="247"/>
      <c r="I356" s="248">
        <f>ROUND(E356*H356,2)</f>
        <v>0</v>
      </c>
      <c r="J356" s="247"/>
      <c r="K356" s="248">
        <f>ROUND(E356*J356,2)</f>
        <v>0</v>
      </c>
      <c r="L356" s="248">
        <v>21</v>
      </c>
      <c r="M356" s="248">
        <f>G356*(1+L356/100)</f>
        <v>0</v>
      </c>
      <c r="N356" s="246">
        <v>1.2999999999999999E-4</v>
      </c>
      <c r="O356" s="246">
        <f>ROUND(E356*N356,2)</f>
        <v>0</v>
      </c>
      <c r="P356" s="246">
        <v>0</v>
      </c>
      <c r="Q356" s="246">
        <f>ROUND(E356*P356,2)</f>
        <v>0</v>
      </c>
      <c r="R356" s="248" t="s">
        <v>653</v>
      </c>
      <c r="S356" s="248" t="s">
        <v>208</v>
      </c>
      <c r="T356" s="249" t="s">
        <v>208</v>
      </c>
      <c r="U356" s="225">
        <v>0.185</v>
      </c>
      <c r="V356" s="225">
        <f>ROUND(E356*U356,2)</f>
        <v>4.63</v>
      </c>
      <c r="W356" s="225"/>
      <c r="X356" s="225" t="s">
        <v>209</v>
      </c>
      <c r="Y356" s="225" t="s">
        <v>210</v>
      </c>
      <c r="Z356" s="215"/>
      <c r="AA356" s="215"/>
      <c r="AB356" s="215"/>
      <c r="AC356" s="215"/>
      <c r="AD356" s="215"/>
      <c r="AE356" s="215"/>
      <c r="AF356" s="215"/>
      <c r="AG356" s="215" t="s">
        <v>211</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2.5" outlineLevel="1">
      <c r="A357" s="243">
        <v>231</v>
      </c>
      <c r="B357" s="244" t="s">
        <v>751</v>
      </c>
      <c r="C357" s="254" t="s">
        <v>752</v>
      </c>
      <c r="D357" s="245" t="s">
        <v>346</v>
      </c>
      <c r="E357" s="246">
        <v>80</v>
      </c>
      <c r="F357" s="247"/>
      <c r="G357" s="248">
        <f>ROUND(E357*F357,2)</f>
        <v>0</v>
      </c>
      <c r="H357" s="247"/>
      <c r="I357" s="248">
        <f>ROUND(E357*H357,2)</f>
        <v>0</v>
      </c>
      <c r="J357" s="247"/>
      <c r="K357" s="248">
        <f>ROUND(E357*J357,2)</f>
        <v>0</v>
      </c>
      <c r="L357" s="248">
        <v>21</v>
      </c>
      <c r="M357" s="248">
        <f>G357*(1+L357/100)</f>
        <v>0</v>
      </c>
      <c r="N357" s="246">
        <v>6.0000000000000002E-5</v>
      </c>
      <c r="O357" s="246">
        <f>ROUND(E357*N357,2)</f>
        <v>0</v>
      </c>
      <c r="P357" s="246">
        <v>0</v>
      </c>
      <c r="Q357" s="246">
        <f>ROUND(E357*P357,2)</f>
        <v>0</v>
      </c>
      <c r="R357" s="248" t="s">
        <v>653</v>
      </c>
      <c r="S357" s="248" t="s">
        <v>208</v>
      </c>
      <c r="T357" s="249" t="s">
        <v>208</v>
      </c>
      <c r="U357" s="225">
        <v>0.129</v>
      </c>
      <c r="V357" s="225">
        <f>ROUND(E357*U357,2)</f>
        <v>10.32</v>
      </c>
      <c r="W357" s="225"/>
      <c r="X357" s="225" t="s">
        <v>209</v>
      </c>
      <c r="Y357" s="225" t="s">
        <v>210</v>
      </c>
      <c r="Z357" s="215"/>
      <c r="AA357" s="215"/>
      <c r="AB357" s="215"/>
      <c r="AC357" s="215"/>
      <c r="AD357" s="215"/>
      <c r="AE357" s="215"/>
      <c r="AF357" s="215"/>
      <c r="AG357" s="215" t="s">
        <v>211</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22.5" outlineLevel="1">
      <c r="A358" s="243">
        <v>232</v>
      </c>
      <c r="B358" s="244" t="s">
        <v>753</v>
      </c>
      <c r="C358" s="254" t="s">
        <v>754</v>
      </c>
      <c r="D358" s="245" t="s">
        <v>346</v>
      </c>
      <c r="E358" s="246">
        <v>28</v>
      </c>
      <c r="F358" s="247"/>
      <c r="G358" s="248">
        <f>ROUND(E358*F358,2)</f>
        <v>0</v>
      </c>
      <c r="H358" s="247"/>
      <c r="I358" s="248">
        <f>ROUND(E358*H358,2)</f>
        <v>0</v>
      </c>
      <c r="J358" s="247"/>
      <c r="K358" s="248">
        <f>ROUND(E358*J358,2)</f>
        <v>0</v>
      </c>
      <c r="L358" s="248">
        <v>21</v>
      </c>
      <c r="M358" s="248">
        <f>G358*(1+L358/100)</f>
        <v>0</v>
      </c>
      <c r="N358" s="246">
        <v>9.0000000000000006E-5</v>
      </c>
      <c r="O358" s="246">
        <f>ROUND(E358*N358,2)</f>
        <v>0</v>
      </c>
      <c r="P358" s="246">
        <v>0</v>
      </c>
      <c r="Q358" s="246">
        <f>ROUND(E358*P358,2)</f>
        <v>0</v>
      </c>
      <c r="R358" s="248" t="s">
        <v>653</v>
      </c>
      <c r="S358" s="248" t="s">
        <v>208</v>
      </c>
      <c r="T358" s="249" t="s">
        <v>208</v>
      </c>
      <c r="U358" s="225">
        <v>0.129</v>
      </c>
      <c r="V358" s="225">
        <f>ROUND(E358*U358,2)</f>
        <v>3.61</v>
      </c>
      <c r="W358" s="225"/>
      <c r="X358" s="225" t="s">
        <v>209</v>
      </c>
      <c r="Y358" s="225" t="s">
        <v>210</v>
      </c>
      <c r="Z358" s="215"/>
      <c r="AA358" s="215"/>
      <c r="AB358" s="215"/>
      <c r="AC358" s="215"/>
      <c r="AD358" s="215"/>
      <c r="AE358" s="215"/>
      <c r="AF358" s="215"/>
      <c r="AG358" s="215" t="s">
        <v>211</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ht="22.5" outlineLevel="1">
      <c r="A359" s="243">
        <v>233</v>
      </c>
      <c r="B359" s="244" t="s">
        <v>755</v>
      </c>
      <c r="C359" s="254" t="s">
        <v>756</v>
      </c>
      <c r="D359" s="245" t="s">
        <v>346</v>
      </c>
      <c r="E359" s="246">
        <v>5</v>
      </c>
      <c r="F359" s="247"/>
      <c r="G359" s="248">
        <f>ROUND(E359*F359,2)</f>
        <v>0</v>
      </c>
      <c r="H359" s="247"/>
      <c r="I359" s="248">
        <f>ROUND(E359*H359,2)</f>
        <v>0</v>
      </c>
      <c r="J359" s="247"/>
      <c r="K359" s="248">
        <f>ROUND(E359*J359,2)</f>
        <v>0</v>
      </c>
      <c r="L359" s="248">
        <v>21</v>
      </c>
      <c r="M359" s="248">
        <f>G359*(1+L359/100)</f>
        <v>0</v>
      </c>
      <c r="N359" s="246">
        <v>8.0000000000000007E-5</v>
      </c>
      <c r="O359" s="246">
        <f>ROUND(E359*N359,2)</f>
        <v>0</v>
      </c>
      <c r="P359" s="246">
        <v>0</v>
      </c>
      <c r="Q359" s="246">
        <f>ROUND(E359*P359,2)</f>
        <v>0</v>
      </c>
      <c r="R359" s="248" t="s">
        <v>653</v>
      </c>
      <c r="S359" s="248" t="s">
        <v>208</v>
      </c>
      <c r="T359" s="249" t="s">
        <v>208</v>
      </c>
      <c r="U359" s="225">
        <v>0.14199999999999999</v>
      </c>
      <c r="V359" s="225">
        <f>ROUND(E359*U359,2)</f>
        <v>0.71</v>
      </c>
      <c r="W359" s="225"/>
      <c r="X359" s="225" t="s">
        <v>209</v>
      </c>
      <c r="Y359" s="225" t="s">
        <v>210</v>
      </c>
      <c r="Z359" s="215"/>
      <c r="AA359" s="215"/>
      <c r="AB359" s="215"/>
      <c r="AC359" s="215"/>
      <c r="AD359" s="215"/>
      <c r="AE359" s="215"/>
      <c r="AF359" s="215"/>
      <c r="AG359" s="215" t="s">
        <v>211</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ht="22.5" outlineLevel="1">
      <c r="A360" s="243">
        <v>234</v>
      </c>
      <c r="B360" s="244" t="s">
        <v>757</v>
      </c>
      <c r="C360" s="254" t="s">
        <v>758</v>
      </c>
      <c r="D360" s="245" t="s">
        <v>346</v>
      </c>
      <c r="E360" s="246">
        <v>8</v>
      </c>
      <c r="F360" s="247"/>
      <c r="G360" s="248">
        <f>ROUND(E360*F360,2)</f>
        <v>0</v>
      </c>
      <c r="H360" s="247"/>
      <c r="I360" s="248">
        <f>ROUND(E360*H360,2)</f>
        <v>0</v>
      </c>
      <c r="J360" s="247"/>
      <c r="K360" s="248">
        <f>ROUND(E360*J360,2)</f>
        <v>0</v>
      </c>
      <c r="L360" s="248">
        <v>21</v>
      </c>
      <c r="M360" s="248">
        <f>G360*(1+L360/100)</f>
        <v>0</v>
      </c>
      <c r="N360" s="246">
        <v>1.4999999999999999E-4</v>
      </c>
      <c r="O360" s="246">
        <f>ROUND(E360*N360,2)</f>
        <v>0</v>
      </c>
      <c r="P360" s="246">
        <v>0</v>
      </c>
      <c r="Q360" s="246">
        <f>ROUND(E360*P360,2)</f>
        <v>0</v>
      </c>
      <c r="R360" s="248" t="s">
        <v>653</v>
      </c>
      <c r="S360" s="248" t="s">
        <v>208</v>
      </c>
      <c r="T360" s="249" t="s">
        <v>208</v>
      </c>
      <c r="U360" s="225">
        <v>0.17</v>
      </c>
      <c r="V360" s="225">
        <f>ROUND(E360*U360,2)</f>
        <v>1.36</v>
      </c>
      <c r="W360" s="225"/>
      <c r="X360" s="225" t="s">
        <v>209</v>
      </c>
      <c r="Y360" s="225" t="s">
        <v>210</v>
      </c>
      <c r="Z360" s="215"/>
      <c r="AA360" s="215"/>
      <c r="AB360" s="215"/>
      <c r="AC360" s="215"/>
      <c r="AD360" s="215"/>
      <c r="AE360" s="215"/>
      <c r="AF360" s="215"/>
      <c r="AG360" s="215" t="s">
        <v>211</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outlineLevel="1">
      <c r="A361" s="243">
        <v>235</v>
      </c>
      <c r="B361" s="244" t="s">
        <v>759</v>
      </c>
      <c r="C361" s="254" t="s">
        <v>760</v>
      </c>
      <c r="D361" s="245" t="s">
        <v>277</v>
      </c>
      <c r="E361" s="246">
        <v>71</v>
      </c>
      <c r="F361" s="247"/>
      <c r="G361" s="248">
        <f>ROUND(E361*F361,2)</f>
        <v>0</v>
      </c>
      <c r="H361" s="247"/>
      <c r="I361" s="248">
        <f>ROUND(E361*H361,2)</f>
        <v>0</v>
      </c>
      <c r="J361" s="247"/>
      <c r="K361" s="248">
        <f>ROUND(E361*J361,2)</f>
        <v>0</v>
      </c>
      <c r="L361" s="248">
        <v>21</v>
      </c>
      <c r="M361" s="248">
        <f>G361*(1+L361/100)</f>
        <v>0</v>
      </c>
      <c r="N361" s="246">
        <v>0</v>
      </c>
      <c r="O361" s="246">
        <f>ROUND(E361*N361,2)</f>
        <v>0</v>
      </c>
      <c r="P361" s="246">
        <v>0</v>
      </c>
      <c r="Q361" s="246">
        <f>ROUND(E361*P361,2)</f>
        <v>0</v>
      </c>
      <c r="R361" s="248" t="s">
        <v>653</v>
      </c>
      <c r="S361" s="248" t="s">
        <v>208</v>
      </c>
      <c r="T361" s="249" t="s">
        <v>208</v>
      </c>
      <c r="U361" s="225">
        <v>0.42499999999999999</v>
      </c>
      <c r="V361" s="225">
        <f>ROUND(E361*U361,2)</f>
        <v>30.18</v>
      </c>
      <c r="W361" s="225"/>
      <c r="X361" s="225" t="s">
        <v>209</v>
      </c>
      <c r="Y361" s="225" t="s">
        <v>210</v>
      </c>
      <c r="Z361" s="215"/>
      <c r="AA361" s="215"/>
      <c r="AB361" s="215"/>
      <c r="AC361" s="215"/>
      <c r="AD361" s="215"/>
      <c r="AE361" s="215"/>
      <c r="AF361" s="215"/>
      <c r="AG361" s="215" t="s">
        <v>211</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ht="22.5" outlineLevel="1">
      <c r="A362" s="243">
        <v>236</v>
      </c>
      <c r="B362" s="244" t="s">
        <v>761</v>
      </c>
      <c r="C362" s="254" t="s">
        <v>762</v>
      </c>
      <c r="D362" s="245" t="s">
        <v>277</v>
      </c>
      <c r="E362" s="246">
        <v>59</v>
      </c>
      <c r="F362" s="247"/>
      <c r="G362" s="248">
        <f>ROUND(E362*F362,2)</f>
        <v>0</v>
      </c>
      <c r="H362" s="247"/>
      <c r="I362" s="248">
        <f>ROUND(E362*H362,2)</f>
        <v>0</v>
      </c>
      <c r="J362" s="247"/>
      <c r="K362" s="248">
        <f>ROUND(E362*J362,2)</f>
        <v>0</v>
      </c>
      <c r="L362" s="248">
        <v>21</v>
      </c>
      <c r="M362" s="248">
        <f>G362*(1+L362/100)</f>
        <v>0</v>
      </c>
      <c r="N362" s="246">
        <v>6.3000000000000003E-4</v>
      </c>
      <c r="O362" s="246">
        <f>ROUND(E362*N362,2)</f>
        <v>0.04</v>
      </c>
      <c r="P362" s="246">
        <v>0</v>
      </c>
      <c r="Q362" s="246">
        <f>ROUND(E362*P362,2)</f>
        <v>0</v>
      </c>
      <c r="R362" s="248" t="s">
        <v>653</v>
      </c>
      <c r="S362" s="248" t="s">
        <v>208</v>
      </c>
      <c r="T362" s="249" t="s">
        <v>208</v>
      </c>
      <c r="U362" s="225">
        <v>0.27200000000000002</v>
      </c>
      <c r="V362" s="225">
        <f>ROUND(E362*U362,2)</f>
        <v>16.05</v>
      </c>
      <c r="W362" s="225"/>
      <c r="X362" s="225" t="s">
        <v>209</v>
      </c>
      <c r="Y362" s="225" t="s">
        <v>210</v>
      </c>
      <c r="Z362" s="215"/>
      <c r="AA362" s="215"/>
      <c r="AB362" s="215"/>
      <c r="AC362" s="215"/>
      <c r="AD362" s="215"/>
      <c r="AE362" s="215"/>
      <c r="AF362" s="215"/>
      <c r="AG362" s="215" t="s">
        <v>211</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ht="22.5" outlineLevel="1">
      <c r="A363" s="243">
        <v>237</v>
      </c>
      <c r="B363" s="244" t="s">
        <v>763</v>
      </c>
      <c r="C363" s="254" t="s">
        <v>764</v>
      </c>
      <c r="D363" s="245" t="s">
        <v>765</v>
      </c>
      <c r="E363" s="246">
        <v>8</v>
      </c>
      <c r="F363" s="247"/>
      <c r="G363" s="248">
        <f>ROUND(E363*F363,2)</f>
        <v>0</v>
      </c>
      <c r="H363" s="247"/>
      <c r="I363" s="248">
        <f>ROUND(E363*H363,2)</f>
        <v>0</v>
      </c>
      <c r="J363" s="247"/>
      <c r="K363" s="248">
        <f>ROUND(E363*J363,2)</f>
        <v>0</v>
      </c>
      <c r="L363" s="248">
        <v>21</v>
      </c>
      <c r="M363" s="248">
        <f>G363*(1+L363/100)</f>
        <v>0</v>
      </c>
      <c r="N363" s="246">
        <v>1.48E-3</v>
      </c>
      <c r="O363" s="246">
        <f>ROUND(E363*N363,2)</f>
        <v>0.01</v>
      </c>
      <c r="P363" s="246">
        <v>0</v>
      </c>
      <c r="Q363" s="246">
        <f>ROUND(E363*P363,2)</f>
        <v>0</v>
      </c>
      <c r="R363" s="248" t="s">
        <v>653</v>
      </c>
      <c r="S363" s="248" t="s">
        <v>208</v>
      </c>
      <c r="T363" s="249" t="s">
        <v>208</v>
      </c>
      <c r="U363" s="225">
        <v>0.54</v>
      </c>
      <c r="V363" s="225">
        <f>ROUND(E363*U363,2)</f>
        <v>4.32</v>
      </c>
      <c r="W363" s="225"/>
      <c r="X363" s="225" t="s">
        <v>209</v>
      </c>
      <c r="Y363" s="225" t="s">
        <v>210</v>
      </c>
      <c r="Z363" s="215"/>
      <c r="AA363" s="215"/>
      <c r="AB363" s="215"/>
      <c r="AC363" s="215"/>
      <c r="AD363" s="215"/>
      <c r="AE363" s="215"/>
      <c r="AF363" s="215"/>
      <c r="AG363" s="215" t="s">
        <v>211</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ht="22.5" outlineLevel="1">
      <c r="A364" s="243">
        <v>238</v>
      </c>
      <c r="B364" s="244" t="s">
        <v>766</v>
      </c>
      <c r="C364" s="254" t="s">
        <v>767</v>
      </c>
      <c r="D364" s="245" t="s">
        <v>277</v>
      </c>
      <c r="E364" s="246">
        <v>1</v>
      </c>
      <c r="F364" s="247"/>
      <c r="G364" s="248">
        <f>ROUND(E364*F364,2)</f>
        <v>0</v>
      </c>
      <c r="H364" s="247"/>
      <c r="I364" s="248">
        <f>ROUND(E364*H364,2)</f>
        <v>0</v>
      </c>
      <c r="J364" s="247"/>
      <c r="K364" s="248">
        <f>ROUND(E364*J364,2)</f>
        <v>0</v>
      </c>
      <c r="L364" s="248">
        <v>21</v>
      </c>
      <c r="M364" s="248">
        <f>G364*(1+L364/100)</f>
        <v>0</v>
      </c>
      <c r="N364" s="246">
        <v>1.9000000000000001E-4</v>
      </c>
      <c r="O364" s="246">
        <f>ROUND(E364*N364,2)</f>
        <v>0</v>
      </c>
      <c r="P364" s="246">
        <v>0</v>
      </c>
      <c r="Q364" s="246">
        <f>ROUND(E364*P364,2)</f>
        <v>0</v>
      </c>
      <c r="R364" s="248" t="s">
        <v>653</v>
      </c>
      <c r="S364" s="248" t="s">
        <v>208</v>
      </c>
      <c r="T364" s="249" t="s">
        <v>208</v>
      </c>
      <c r="U364" s="225">
        <v>8.3000000000000004E-2</v>
      </c>
      <c r="V364" s="225">
        <f>ROUND(E364*U364,2)</f>
        <v>0.08</v>
      </c>
      <c r="W364" s="225"/>
      <c r="X364" s="225" t="s">
        <v>209</v>
      </c>
      <c r="Y364" s="225" t="s">
        <v>210</v>
      </c>
      <c r="Z364" s="215"/>
      <c r="AA364" s="215"/>
      <c r="AB364" s="215"/>
      <c r="AC364" s="215"/>
      <c r="AD364" s="215"/>
      <c r="AE364" s="215"/>
      <c r="AF364" s="215"/>
      <c r="AG364" s="215" t="s">
        <v>211</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43">
        <v>239</v>
      </c>
      <c r="B365" s="244" t="s">
        <v>768</v>
      </c>
      <c r="C365" s="254" t="s">
        <v>769</v>
      </c>
      <c r="D365" s="245" t="s">
        <v>277</v>
      </c>
      <c r="E365" s="246">
        <v>1</v>
      </c>
      <c r="F365" s="247"/>
      <c r="G365" s="248">
        <f>ROUND(E365*F365,2)</f>
        <v>0</v>
      </c>
      <c r="H365" s="247"/>
      <c r="I365" s="248">
        <f>ROUND(E365*H365,2)</f>
        <v>0</v>
      </c>
      <c r="J365" s="247"/>
      <c r="K365" s="248">
        <f>ROUND(E365*J365,2)</f>
        <v>0</v>
      </c>
      <c r="L365" s="248">
        <v>21</v>
      </c>
      <c r="M365" s="248">
        <f>G365*(1+L365/100)</f>
        <v>0</v>
      </c>
      <c r="N365" s="246">
        <v>3.1E-4</v>
      </c>
      <c r="O365" s="246">
        <f>ROUND(E365*N365,2)</f>
        <v>0</v>
      </c>
      <c r="P365" s="246">
        <v>0</v>
      </c>
      <c r="Q365" s="246">
        <f>ROUND(E365*P365,2)</f>
        <v>0</v>
      </c>
      <c r="R365" s="248" t="s">
        <v>653</v>
      </c>
      <c r="S365" s="248" t="s">
        <v>208</v>
      </c>
      <c r="T365" s="249" t="s">
        <v>208</v>
      </c>
      <c r="U365" s="225">
        <v>0.20699999999999999</v>
      </c>
      <c r="V365" s="225">
        <f>ROUND(E365*U365,2)</f>
        <v>0.21</v>
      </c>
      <c r="W365" s="225"/>
      <c r="X365" s="225" t="s">
        <v>209</v>
      </c>
      <c r="Y365" s="225" t="s">
        <v>210</v>
      </c>
      <c r="Z365" s="215"/>
      <c r="AA365" s="215"/>
      <c r="AB365" s="215"/>
      <c r="AC365" s="215"/>
      <c r="AD365" s="215"/>
      <c r="AE365" s="215"/>
      <c r="AF365" s="215"/>
      <c r="AG365" s="215" t="s">
        <v>211</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c r="A366" s="243">
        <v>240</v>
      </c>
      <c r="B366" s="244" t="s">
        <v>770</v>
      </c>
      <c r="C366" s="254" t="s">
        <v>771</v>
      </c>
      <c r="D366" s="245" t="s">
        <v>277</v>
      </c>
      <c r="E366" s="246">
        <v>2</v>
      </c>
      <c r="F366" s="247"/>
      <c r="G366" s="248">
        <f>ROUND(E366*F366,2)</f>
        <v>0</v>
      </c>
      <c r="H366" s="247"/>
      <c r="I366" s="248">
        <f>ROUND(E366*H366,2)</f>
        <v>0</v>
      </c>
      <c r="J366" s="247"/>
      <c r="K366" s="248">
        <f>ROUND(E366*J366,2)</f>
        <v>0</v>
      </c>
      <c r="L366" s="248">
        <v>21</v>
      </c>
      <c r="M366" s="248">
        <f>G366*(1+L366/100)</f>
        <v>0</v>
      </c>
      <c r="N366" s="246">
        <v>6.8000000000000005E-4</v>
      </c>
      <c r="O366" s="246">
        <f>ROUND(E366*N366,2)</f>
        <v>0</v>
      </c>
      <c r="P366" s="246">
        <v>0</v>
      </c>
      <c r="Q366" s="246">
        <f>ROUND(E366*P366,2)</f>
        <v>0</v>
      </c>
      <c r="R366" s="248" t="s">
        <v>653</v>
      </c>
      <c r="S366" s="248" t="s">
        <v>208</v>
      </c>
      <c r="T366" s="249" t="s">
        <v>208</v>
      </c>
      <c r="U366" s="225">
        <v>0.26900000000000002</v>
      </c>
      <c r="V366" s="225">
        <f>ROUND(E366*U366,2)</f>
        <v>0.54</v>
      </c>
      <c r="W366" s="225"/>
      <c r="X366" s="225" t="s">
        <v>209</v>
      </c>
      <c r="Y366" s="225" t="s">
        <v>210</v>
      </c>
      <c r="Z366" s="215"/>
      <c r="AA366" s="215"/>
      <c r="AB366" s="215"/>
      <c r="AC366" s="215"/>
      <c r="AD366" s="215"/>
      <c r="AE366" s="215"/>
      <c r="AF366" s="215"/>
      <c r="AG366" s="215" t="s">
        <v>211</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ht="22.5" outlineLevel="1">
      <c r="A367" s="243">
        <v>241</v>
      </c>
      <c r="B367" s="244" t="s">
        <v>772</v>
      </c>
      <c r="C367" s="254" t="s">
        <v>773</v>
      </c>
      <c r="D367" s="245" t="s">
        <v>277</v>
      </c>
      <c r="E367" s="246">
        <v>8</v>
      </c>
      <c r="F367" s="247"/>
      <c r="G367" s="248">
        <f>ROUND(E367*F367,2)</f>
        <v>0</v>
      </c>
      <c r="H367" s="247"/>
      <c r="I367" s="248">
        <f>ROUND(E367*H367,2)</f>
        <v>0</v>
      </c>
      <c r="J367" s="247"/>
      <c r="K367" s="248">
        <f>ROUND(E367*J367,2)</f>
        <v>0</v>
      </c>
      <c r="L367" s="248">
        <v>21</v>
      </c>
      <c r="M367" s="248">
        <f>G367*(1+L367/100)</f>
        <v>0</v>
      </c>
      <c r="N367" s="246">
        <v>3.8999999999999999E-4</v>
      </c>
      <c r="O367" s="246">
        <f>ROUND(E367*N367,2)</f>
        <v>0</v>
      </c>
      <c r="P367" s="246">
        <v>0</v>
      </c>
      <c r="Q367" s="246">
        <f>ROUND(E367*P367,2)</f>
        <v>0</v>
      </c>
      <c r="R367" s="248" t="s">
        <v>653</v>
      </c>
      <c r="S367" s="248" t="s">
        <v>208</v>
      </c>
      <c r="T367" s="249" t="s">
        <v>208</v>
      </c>
      <c r="U367" s="225">
        <v>0.20699999999999999</v>
      </c>
      <c r="V367" s="225">
        <f>ROUND(E367*U367,2)</f>
        <v>1.66</v>
      </c>
      <c r="W367" s="225"/>
      <c r="X367" s="225" t="s">
        <v>209</v>
      </c>
      <c r="Y367" s="225" t="s">
        <v>210</v>
      </c>
      <c r="Z367" s="215"/>
      <c r="AA367" s="215"/>
      <c r="AB367" s="215"/>
      <c r="AC367" s="215"/>
      <c r="AD367" s="215"/>
      <c r="AE367" s="215"/>
      <c r="AF367" s="215"/>
      <c r="AG367" s="215" t="s">
        <v>211</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ht="22.5" outlineLevel="1">
      <c r="A368" s="243">
        <v>242</v>
      </c>
      <c r="B368" s="244" t="s">
        <v>774</v>
      </c>
      <c r="C368" s="254" t="s">
        <v>775</v>
      </c>
      <c r="D368" s="245" t="s">
        <v>277</v>
      </c>
      <c r="E368" s="246">
        <v>2</v>
      </c>
      <c r="F368" s="247"/>
      <c r="G368" s="248">
        <f>ROUND(E368*F368,2)</f>
        <v>0</v>
      </c>
      <c r="H368" s="247"/>
      <c r="I368" s="248">
        <f>ROUND(E368*H368,2)</f>
        <v>0</v>
      </c>
      <c r="J368" s="247"/>
      <c r="K368" s="248">
        <f>ROUND(E368*J368,2)</f>
        <v>0</v>
      </c>
      <c r="L368" s="248">
        <v>21</v>
      </c>
      <c r="M368" s="248">
        <f>G368*(1+L368/100)</f>
        <v>0</v>
      </c>
      <c r="N368" s="246">
        <v>5.6999999999999998E-4</v>
      </c>
      <c r="O368" s="246">
        <f>ROUND(E368*N368,2)</f>
        <v>0</v>
      </c>
      <c r="P368" s="246">
        <v>0</v>
      </c>
      <c r="Q368" s="246">
        <f>ROUND(E368*P368,2)</f>
        <v>0</v>
      </c>
      <c r="R368" s="248" t="s">
        <v>653</v>
      </c>
      <c r="S368" s="248" t="s">
        <v>208</v>
      </c>
      <c r="T368" s="249" t="s">
        <v>208</v>
      </c>
      <c r="U368" s="225">
        <v>0.22700000000000001</v>
      </c>
      <c r="V368" s="225">
        <f>ROUND(E368*U368,2)</f>
        <v>0.45</v>
      </c>
      <c r="W368" s="225"/>
      <c r="X368" s="225" t="s">
        <v>209</v>
      </c>
      <c r="Y368" s="225" t="s">
        <v>210</v>
      </c>
      <c r="Z368" s="215"/>
      <c r="AA368" s="215"/>
      <c r="AB368" s="215"/>
      <c r="AC368" s="215"/>
      <c r="AD368" s="215"/>
      <c r="AE368" s="215"/>
      <c r="AF368" s="215"/>
      <c r="AG368" s="215" t="s">
        <v>211</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ht="22.5" outlineLevel="1">
      <c r="A369" s="243">
        <v>243</v>
      </c>
      <c r="B369" s="244" t="s">
        <v>776</v>
      </c>
      <c r="C369" s="254" t="s">
        <v>777</v>
      </c>
      <c r="D369" s="245" t="s">
        <v>277</v>
      </c>
      <c r="E369" s="246">
        <v>1</v>
      </c>
      <c r="F369" s="247"/>
      <c r="G369" s="248">
        <f>ROUND(E369*F369,2)</f>
        <v>0</v>
      </c>
      <c r="H369" s="247"/>
      <c r="I369" s="248">
        <f>ROUND(E369*H369,2)</f>
        <v>0</v>
      </c>
      <c r="J369" s="247"/>
      <c r="K369" s="248">
        <f>ROUND(E369*J369,2)</f>
        <v>0</v>
      </c>
      <c r="L369" s="248">
        <v>21</v>
      </c>
      <c r="M369" s="248">
        <f>G369*(1+L369/100)</f>
        <v>0</v>
      </c>
      <c r="N369" s="246">
        <v>2.3000000000000001E-4</v>
      </c>
      <c r="O369" s="246">
        <f>ROUND(E369*N369,2)</f>
        <v>0</v>
      </c>
      <c r="P369" s="246">
        <v>0</v>
      </c>
      <c r="Q369" s="246">
        <f>ROUND(E369*P369,2)</f>
        <v>0</v>
      </c>
      <c r="R369" s="248" t="s">
        <v>653</v>
      </c>
      <c r="S369" s="248" t="s">
        <v>208</v>
      </c>
      <c r="T369" s="249" t="s">
        <v>208</v>
      </c>
      <c r="U369" s="225">
        <v>0.20699999999999999</v>
      </c>
      <c r="V369" s="225">
        <f>ROUND(E369*U369,2)</f>
        <v>0.21</v>
      </c>
      <c r="W369" s="225"/>
      <c r="X369" s="225" t="s">
        <v>209</v>
      </c>
      <c r="Y369" s="225" t="s">
        <v>210</v>
      </c>
      <c r="Z369" s="215"/>
      <c r="AA369" s="215"/>
      <c r="AB369" s="215"/>
      <c r="AC369" s="215"/>
      <c r="AD369" s="215"/>
      <c r="AE369" s="215"/>
      <c r="AF369" s="215"/>
      <c r="AG369" s="215" t="s">
        <v>211</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ht="22.5" outlineLevel="1">
      <c r="A370" s="243">
        <v>244</v>
      </c>
      <c r="B370" s="244" t="s">
        <v>778</v>
      </c>
      <c r="C370" s="254" t="s">
        <v>779</v>
      </c>
      <c r="D370" s="245" t="s">
        <v>277</v>
      </c>
      <c r="E370" s="246">
        <v>1</v>
      </c>
      <c r="F370" s="247"/>
      <c r="G370" s="248">
        <f>ROUND(E370*F370,2)</f>
        <v>0</v>
      </c>
      <c r="H370" s="247"/>
      <c r="I370" s="248">
        <f>ROUND(E370*H370,2)</f>
        <v>0</v>
      </c>
      <c r="J370" s="247"/>
      <c r="K370" s="248">
        <f>ROUND(E370*J370,2)</f>
        <v>0</v>
      </c>
      <c r="L370" s="248">
        <v>21</v>
      </c>
      <c r="M370" s="248">
        <f>G370*(1+L370/100)</f>
        <v>0</v>
      </c>
      <c r="N370" s="246">
        <v>5.5000000000000003E-4</v>
      </c>
      <c r="O370" s="246">
        <f>ROUND(E370*N370,2)</f>
        <v>0</v>
      </c>
      <c r="P370" s="246">
        <v>0</v>
      </c>
      <c r="Q370" s="246">
        <f>ROUND(E370*P370,2)</f>
        <v>0</v>
      </c>
      <c r="R370" s="248" t="s">
        <v>653</v>
      </c>
      <c r="S370" s="248" t="s">
        <v>208</v>
      </c>
      <c r="T370" s="249" t="s">
        <v>208</v>
      </c>
      <c r="U370" s="225">
        <v>0.26900000000000002</v>
      </c>
      <c r="V370" s="225">
        <f>ROUND(E370*U370,2)</f>
        <v>0.27</v>
      </c>
      <c r="W370" s="225"/>
      <c r="X370" s="225" t="s">
        <v>209</v>
      </c>
      <c r="Y370" s="225" t="s">
        <v>210</v>
      </c>
      <c r="Z370" s="215"/>
      <c r="AA370" s="215"/>
      <c r="AB370" s="215"/>
      <c r="AC370" s="215"/>
      <c r="AD370" s="215"/>
      <c r="AE370" s="215"/>
      <c r="AF370" s="215"/>
      <c r="AG370" s="215" t="s">
        <v>211</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ht="22.5" outlineLevel="1">
      <c r="A371" s="243">
        <v>245</v>
      </c>
      <c r="B371" s="244" t="s">
        <v>780</v>
      </c>
      <c r="C371" s="254" t="s">
        <v>781</v>
      </c>
      <c r="D371" s="245" t="s">
        <v>277</v>
      </c>
      <c r="E371" s="246">
        <v>1</v>
      </c>
      <c r="F371" s="247"/>
      <c r="G371" s="248">
        <f>ROUND(E371*F371,2)</f>
        <v>0</v>
      </c>
      <c r="H371" s="247"/>
      <c r="I371" s="248">
        <f>ROUND(E371*H371,2)</f>
        <v>0</v>
      </c>
      <c r="J371" s="247"/>
      <c r="K371" s="248">
        <f>ROUND(E371*J371,2)</f>
        <v>0</v>
      </c>
      <c r="L371" s="248">
        <v>21</v>
      </c>
      <c r="M371" s="248">
        <f>G371*(1+L371/100)</f>
        <v>0</v>
      </c>
      <c r="N371" s="246">
        <v>1.06E-3</v>
      </c>
      <c r="O371" s="246">
        <f>ROUND(E371*N371,2)</f>
        <v>0</v>
      </c>
      <c r="P371" s="246">
        <v>0</v>
      </c>
      <c r="Q371" s="246">
        <f>ROUND(E371*P371,2)</f>
        <v>0</v>
      </c>
      <c r="R371" s="248" t="s">
        <v>653</v>
      </c>
      <c r="S371" s="248" t="s">
        <v>208</v>
      </c>
      <c r="T371" s="249" t="s">
        <v>208</v>
      </c>
      <c r="U371" s="225">
        <v>0.42399999999999999</v>
      </c>
      <c r="V371" s="225">
        <f>ROUND(E371*U371,2)</f>
        <v>0.42</v>
      </c>
      <c r="W371" s="225"/>
      <c r="X371" s="225" t="s">
        <v>209</v>
      </c>
      <c r="Y371" s="225" t="s">
        <v>210</v>
      </c>
      <c r="Z371" s="215"/>
      <c r="AA371" s="215"/>
      <c r="AB371" s="215"/>
      <c r="AC371" s="215"/>
      <c r="AD371" s="215"/>
      <c r="AE371" s="215"/>
      <c r="AF371" s="215"/>
      <c r="AG371" s="215" t="s">
        <v>211</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ht="22.5" outlineLevel="1">
      <c r="A372" s="243">
        <v>246</v>
      </c>
      <c r="B372" s="244" t="s">
        <v>782</v>
      </c>
      <c r="C372" s="254" t="s">
        <v>783</v>
      </c>
      <c r="D372" s="245" t="s">
        <v>277</v>
      </c>
      <c r="E372" s="246">
        <v>2</v>
      </c>
      <c r="F372" s="247"/>
      <c r="G372" s="248">
        <f>ROUND(E372*F372,2)</f>
        <v>0</v>
      </c>
      <c r="H372" s="247"/>
      <c r="I372" s="248">
        <f>ROUND(E372*H372,2)</f>
        <v>0</v>
      </c>
      <c r="J372" s="247"/>
      <c r="K372" s="248">
        <f>ROUND(E372*J372,2)</f>
        <v>0</v>
      </c>
      <c r="L372" s="248">
        <v>21</v>
      </c>
      <c r="M372" s="248">
        <f>G372*(1+L372/100)</f>
        <v>0</v>
      </c>
      <c r="N372" s="246">
        <v>0</v>
      </c>
      <c r="O372" s="246">
        <f>ROUND(E372*N372,2)</f>
        <v>0</v>
      </c>
      <c r="P372" s="246">
        <v>0</v>
      </c>
      <c r="Q372" s="246">
        <f>ROUND(E372*P372,2)</f>
        <v>0</v>
      </c>
      <c r="R372" s="248" t="s">
        <v>653</v>
      </c>
      <c r="S372" s="248" t="s">
        <v>208</v>
      </c>
      <c r="T372" s="249" t="s">
        <v>208</v>
      </c>
      <c r="U372" s="225">
        <v>0.42399999999999999</v>
      </c>
      <c r="V372" s="225">
        <f>ROUND(E372*U372,2)</f>
        <v>0.85</v>
      </c>
      <c r="W372" s="225"/>
      <c r="X372" s="225" t="s">
        <v>209</v>
      </c>
      <c r="Y372" s="225" t="s">
        <v>210</v>
      </c>
      <c r="Z372" s="215"/>
      <c r="AA372" s="215"/>
      <c r="AB372" s="215"/>
      <c r="AC372" s="215"/>
      <c r="AD372" s="215"/>
      <c r="AE372" s="215"/>
      <c r="AF372" s="215"/>
      <c r="AG372" s="215" t="s">
        <v>211</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ht="22.5" outlineLevel="1">
      <c r="A373" s="243">
        <v>247</v>
      </c>
      <c r="B373" s="244" t="s">
        <v>784</v>
      </c>
      <c r="C373" s="254" t="s">
        <v>785</v>
      </c>
      <c r="D373" s="245" t="s">
        <v>277</v>
      </c>
      <c r="E373" s="246">
        <v>1</v>
      </c>
      <c r="F373" s="247"/>
      <c r="G373" s="248">
        <f>ROUND(E373*F373,2)</f>
        <v>0</v>
      </c>
      <c r="H373" s="247"/>
      <c r="I373" s="248">
        <f>ROUND(E373*H373,2)</f>
        <v>0</v>
      </c>
      <c r="J373" s="247"/>
      <c r="K373" s="248">
        <f>ROUND(E373*J373,2)</f>
        <v>0</v>
      </c>
      <c r="L373" s="248">
        <v>21</v>
      </c>
      <c r="M373" s="248">
        <f>G373*(1+L373/100)</f>
        <v>0</v>
      </c>
      <c r="N373" s="246">
        <v>2.7499999999999998E-3</v>
      </c>
      <c r="O373" s="246">
        <f>ROUND(E373*N373,2)</f>
        <v>0</v>
      </c>
      <c r="P373" s="246">
        <v>0</v>
      </c>
      <c r="Q373" s="246">
        <f>ROUND(E373*P373,2)</f>
        <v>0</v>
      </c>
      <c r="R373" s="248" t="s">
        <v>653</v>
      </c>
      <c r="S373" s="248" t="s">
        <v>208</v>
      </c>
      <c r="T373" s="249" t="s">
        <v>208</v>
      </c>
      <c r="U373" s="225">
        <v>0.42399999999999999</v>
      </c>
      <c r="V373" s="225">
        <f>ROUND(E373*U373,2)</f>
        <v>0.42</v>
      </c>
      <c r="W373" s="225"/>
      <c r="X373" s="225" t="s">
        <v>209</v>
      </c>
      <c r="Y373" s="225" t="s">
        <v>210</v>
      </c>
      <c r="Z373" s="215"/>
      <c r="AA373" s="215"/>
      <c r="AB373" s="215"/>
      <c r="AC373" s="215"/>
      <c r="AD373" s="215"/>
      <c r="AE373" s="215"/>
      <c r="AF373" s="215"/>
      <c r="AG373" s="215" t="s">
        <v>211</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ht="22.5" outlineLevel="1">
      <c r="A374" s="243">
        <v>248</v>
      </c>
      <c r="B374" s="244" t="s">
        <v>786</v>
      </c>
      <c r="C374" s="254" t="s">
        <v>787</v>
      </c>
      <c r="D374" s="245" t="s">
        <v>277</v>
      </c>
      <c r="E374" s="246">
        <v>2</v>
      </c>
      <c r="F374" s="247"/>
      <c r="G374" s="248">
        <f>ROUND(E374*F374,2)</f>
        <v>0</v>
      </c>
      <c r="H374" s="247"/>
      <c r="I374" s="248">
        <f>ROUND(E374*H374,2)</f>
        <v>0</v>
      </c>
      <c r="J374" s="247"/>
      <c r="K374" s="248">
        <f>ROUND(E374*J374,2)</f>
        <v>0</v>
      </c>
      <c r="L374" s="248">
        <v>21</v>
      </c>
      <c r="M374" s="248">
        <f>G374*(1+L374/100)</f>
        <v>0</v>
      </c>
      <c r="N374" s="246">
        <v>1.4999999999999999E-2</v>
      </c>
      <c r="O374" s="246">
        <f>ROUND(E374*N374,2)</f>
        <v>0.03</v>
      </c>
      <c r="P374" s="246">
        <v>0</v>
      </c>
      <c r="Q374" s="246">
        <f>ROUND(E374*P374,2)</f>
        <v>0</v>
      </c>
      <c r="R374" s="248" t="s">
        <v>653</v>
      </c>
      <c r="S374" s="248" t="s">
        <v>208</v>
      </c>
      <c r="T374" s="249" t="s">
        <v>208</v>
      </c>
      <c r="U374" s="225">
        <v>1.6439999999999999</v>
      </c>
      <c r="V374" s="225">
        <f>ROUND(E374*U374,2)</f>
        <v>3.29</v>
      </c>
      <c r="W374" s="225"/>
      <c r="X374" s="225" t="s">
        <v>209</v>
      </c>
      <c r="Y374" s="225" t="s">
        <v>210</v>
      </c>
      <c r="Z374" s="215"/>
      <c r="AA374" s="215"/>
      <c r="AB374" s="215"/>
      <c r="AC374" s="215"/>
      <c r="AD374" s="215"/>
      <c r="AE374" s="215"/>
      <c r="AF374" s="215"/>
      <c r="AG374" s="215" t="s">
        <v>211</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ht="33.75" outlineLevel="1">
      <c r="A375" s="243">
        <v>249</v>
      </c>
      <c r="B375" s="244" t="s">
        <v>788</v>
      </c>
      <c r="C375" s="254" t="s">
        <v>789</v>
      </c>
      <c r="D375" s="245" t="s">
        <v>277</v>
      </c>
      <c r="E375" s="246">
        <v>1</v>
      </c>
      <c r="F375" s="247"/>
      <c r="G375" s="248">
        <f>ROUND(E375*F375,2)</f>
        <v>0</v>
      </c>
      <c r="H375" s="247"/>
      <c r="I375" s="248">
        <f>ROUND(E375*H375,2)</f>
        <v>0</v>
      </c>
      <c r="J375" s="247"/>
      <c r="K375" s="248">
        <f>ROUND(E375*J375,2)</f>
        <v>0</v>
      </c>
      <c r="L375" s="248">
        <v>21</v>
      </c>
      <c r="M375" s="248">
        <f>G375*(1+L375/100)</f>
        <v>0</v>
      </c>
      <c r="N375" s="246">
        <v>5.79E-3</v>
      </c>
      <c r="O375" s="246">
        <f>ROUND(E375*N375,2)</f>
        <v>0.01</v>
      </c>
      <c r="P375" s="246">
        <v>0</v>
      </c>
      <c r="Q375" s="246">
        <f>ROUND(E375*P375,2)</f>
        <v>0</v>
      </c>
      <c r="R375" s="248" t="s">
        <v>653</v>
      </c>
      <c r="S375" s="248" t="s">
        <v>208</v>
      </c>
      <c r="T375" s="249" t="s">
        <v>208</v>
      </c>
      <c r="U375" s="225">
        <v>0.47599999999999998</v>
      </c>
      <c r="V375" s="225">
        <f>ROUND(E375*U375,2)</f>
        <v>0.48</v>
      </c>
      <c r="W375" s="225"/>
      <c r="X375" s="225" t="s">
        <v>209</v>
      </c>
      <c r="Y375" s="225" t="s">
        <v>210</v>
      </c>
      <c r="Z375" s="215"/>
      <c r="AA375" s="215"/>
      <c r="AB375" s="215"/>
      <c r="AC375" s="215"/>
      <c r="AD375" s="215"/>
      <c r="AE375" s="215"/>
      <c r="AF375" s="215"/>
      <c r="AG375" s="215" t="s">
        <v>211</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1">
      <c r="A376" s="243">
        <v>250</v>
      </c>
      <c r="B376" s="244" t="s">
        <v>790</v>
      </c>
      <c r="C376" s="254" t="s">
        <v>791</v>
      </c>
      <c r="D376" s="245" t="s">
        <v>277</v>
      </c>
      <c r="E376" s="246">
        <v>7</v>
      </c>
      <c r="F376" s="247"/>
      <c r="G376" s="248">
        <f>ROUND(E376*F376,2)</f>
        <v>0</v>
      </c>
      <c r="H376" s="247"/>
      <c r="I376" s="248">
        <f>ROUND(E376*H376,2)</f>
        <v>0</v>
      </c>
      <c r="J376" s="247"/>
      <c r="K376" s="248">
        <f>ROUND(E376*J376,2)</f>
        <v>0</v>
      </c>
      <c r="L376" s="248">
        <v>21</v>
      </c>
      <c r="M376" s="248">
        <f>G376*(1+L376/100)</f>
        <v>0</v>
      </c>
      <c r="N376" s="246">
        <v>0</v>
      </c>
      <c r="O376" s="246">
        <f>ROUND(E376*N376,2)</f>
        <v>0</v>
      </c>
      <c r="P376" s="246">
        <v>0</v>
      </c>
      <c r="Q376" s="246">
        <f>ROUND(E376*P376,2)</f>
        <v>0</v>
      </c>
      <c r="R376" s="248" t="s">
        <v>653</v>
      </c>
      <c r="S376" s="248" t="s">
        <v>208</v>
      </c>
      <c r="T376" s="249" t="s">
        <v>208</v>
      </c>
      <c r="U376" s="225">
        <v>0.37</v>
      </c>
      <c r="V376" s="225">
        <f>ROUND(E376*U376,2)</f>
        <v>2.59</v>
      </c>
      <c r="W376" s="225"/>
      <c r="X376" s="225" t="s">
        <v>209</v>
      </c>
      <c r="Y376" s="225" t="s">
        <v>210</v>
      </c>
      <c r="Z376" s="215"/>
      <c r="AA376" s="215"/>
      <c r="AB376" s="215"/>
      <c r="AC376" s="215"/>
      <c r="AD376" s="215"/>
      <c r="AE376" s="215"/>
      <c r="AF376" s="215"/>
      <c r="AG376" s="215" t="s">
        <v>211</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1">
      <c r="A377" s="243">
        <v>251</v>
      </c>
      <c r="B377" s="244" t="s">
        <v>792</v>
      </c>
      <c r="C377" s="254" t="s">
        <v>793</v>
      </c>
      <c r="D377" s="245" t="s">
        <v>535</v>
      </c>
      <c r="E377" s="246">
        <v>1</v>
      </c>
      <c r="F377" s="247"/>
      <c r="G377" s="248">
        <f>ROUND(E377*F377,2)</f>
        <v>0</v>
      </c>
      <c r="H377" s="247"/>
      <c r="I377" s="248">
        <f>ROUND(E377*H377,2)</f>
        <v>0</v>
      </c>
      <c r="J377" s="247"/>
      <c r="K377" s="248">
        <f>ROUND(E377*J377,2)</f>
        <v>0</v>
      </c>
      <c r="L377" s="248">
        <v>21</v>
      </c>
      <c r="M377" s="248">
        <f>G377*(1+L377/100)</f>
        <v>0</v>
      </c>
      <c r="N377" s="246">
        <v>3.3899999999999998E-3</v>
      </c>
      <c r="O377" s="246">
        <f>ROUND(E377*N377,2)</f>
        <v>0</v>
      </c>
      <c r="P377" s="246">
        <v>0</v>
      </c>
      <c r="Q377" s="246">
        <f>ROUND(E377*P377,2)</f>
        <v>0</v>
      </c>
      <c r="R377" s="248" t="s">
        <v>794</v>
      </c>
      <c r="S377" s="248" t="s">
        <v>208</v>
      </c>
      <c r="T377" s="249" t="s">
        <v>208</v>
      </c>
      <c r="U377" s="225">
        <v>0.59299999999999997</v>
      </c>
      <c r="V377" s="225">
        <f>ROUND(E377*U377,2)</f>
        <v>0.59</v>
      </c>
      <c r="W377" s="225"/>
      <c r="X377" s="225" t="s">
        <v>209</v>
      </c>
      <c r="Y377" s="225" t="s">
        <v>210</v>
      </c>
      <c r="Z377" s="215"/>
      <c r="AA377" s="215"/>
      <c r="AB377" s="215"/>
      <c r="AC377" s="215"/>
      <c r="AD377" s="215"/>
      <c r="AE377" s="215"/>
      <c r="AF377" s="215"/>
      <c r="AG377" s="215" t="s">
        <v>211</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ht="22.5" outlineLevel="1">
      <c r="A378" s="243">
        <v>252</v>
      </c>
      <c r="B378" s="244" t="s">
        <v>795</v>
      </c>
      <c r="C378" s="254" t="s">
        <v>796</v>
      </c>
      <c r="D378" s="245" t="s">
        <v>277</v>
      </c>
      <c r="E378" s="246">
        <v>1</v>
      </c>
      <c r="F378" s="247"/>
      <c r="G378" s="248">
        <f>ROUND(E378*F378,2)</f>
        <v>0</v>
      </c>
      <c r="H378" s="247"/>
      <c r="I378" s="248">
        <f>ROUND(E378*H378,2)</f>
        <v>0</v>
      </c>
      <c r="J378" s="247"/>
      <c r="K378" s="248">
        <f>ROUND(E378*J378,2)</f>
        <v>0</v>
      </c>
      <c r="L378" s="248">
        <v>21</v>
      </c>
      <c r="M378" s="248">
        <f>G378*(1+L378/100)</f>
        <v>0</v>
      </c>
      <c r="N378" s="246">
        <v>6.8000000000000005E-4</v>
      </c>
      <c r="O378" s="246">
        <f>ROUND(E378*N378,2)</f>
        <v>0</v>
      </c>
      <c r="P378" s="246">
        <v>0</v>
      </c>
      <c r="Q378" s="246">
        <f>ROUND(E378*P378,2)</f>
        <v>0</v>
      </c>
      <c r="R378" s="248" t="s">
        <v>794</v>
      </c>
      <c r="S378" s="248" t="s">
        <v>208</v>
      </c>
      <c r="T378" s="249" t="s">
        <v>208</v>
      </c>
      <c r="U378" s="225">
        <v>0.22700000000000001</v>
      </c>
      <c r="V378" s="225">
        <f>ROUND(E378*U378,2)</f>
        <v>0.23</v>
      </c>
      <c r="W378" s="225"/>
      <c r="X378" s="225" t="s">
        <v>209</v>
      </c>
      <c r="Y378" s="225" t="s">
        <v>210</v>
      </c>
      <c r="Z378" s="215"/>
      <c r="AA378" s="215"/>
      <c r="AB378" s="215"/>
      <c r="AC378" s="215"/>
      <c r="AD378" s="215"/>
      <c r="AE378" s="215"/>
      <c r="AF378" s="215"/>
      <c r="AG378" s="215" t="s">
        <v>211</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43">
        <v>253</v>
      </c>
      <c r="B379" s="244" t="s">
        <v>797</v>
      </c>
      <c r="C379" s="254" t="s">
        <v>798</v>
      </c>
      <c r="D379" s="245" t="s">
        <v>277</v>
      </c>
      <c r="E379" s="246">
        <v>1</v>
      </c>
      <c r="F379" s="247"/>
      <c r="G379" s="248">
        <f>ROUND(E379*F379,2)</f>
        <v>0</v>
      </c>
      <c r="H379" s="247"/>
      <c r="I379" s="248">
        <f>ROUND(E379*H379,2)</f>
        <v>0</v>
      </c>
      <c r="J379" s="247"/>
      <c r="K379" s="248">
        <f>ROUND(E379*J379,2)</f>
        <v>0</v>
      </c>
      <c r="L379" s="248">
        <v>21</v>
      </c>
      <c r="M379" s="248">
        <f>G379*(1+L379/100)</f>
        <v>0</v>
      </c>
      <c r="N379" s="246">
        <v>2.5000000000000001E-4</v>
      </c>
      <c r="O379" s="246">
        <f>ROUND(E379*N379,2)</f>
        <v>0</v>
      </c>
      <c r="P379" s="246">
        <v>0</v>
      </c>
      <c r="Q379" s="246">
        <f>ROUND(E379*P379,2)</f>
        <v>0</v>
      </c>
      <c r="R379" s="248" t="s">
        <v>794</v>
      </c>
      <c r="S379" s="248" t="s">
        <v>208</v>
      </c>
      <c r="T379" s="249" t="s">
        <v>208</v>
      </c>
      <c r="U379" s="225">
        <v>0.20699999999999999</v>
      </c>
      <c r="V379" s="225">
        <f>ROUND(E379*U379,2)</f>
        <v>0.21</v>
      </c>
      <c r="W379" s="225"/>
      <c r="X379" s="225" t="s">
        <v>209</v>
      </c>
      <c r="Y379" s="225" t="s">
        <v>210</v>
      </c>
      <c r="Z379" s="215"/>
      <c r="AA379" s="215"/>
      <c r="AB379" s="215"/>
      <c r="AC379" s="215"/>
      <c r="AD379" s="215"/>
      <c r="AE379" s="215"/>
      <c r="AF379" s="215"/>
      <c r="AG379" s="215" t="s">
        <v>211</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43">
        <v>254</v>
      </c>
      <c r="B380" s="244" t="s">
        <v>799</v>
      </c>
      <c r="C380" s="254" t="s">
        <v>800</v>
      </c>
      <c r="D380" s="245" t="s">
        <v>277</v>
      </c>
      <c r="E380" s="246">
        <v>1</v>
      </c>
      <c r="F380" s="247"/>
      <c r="G380" s="248">
        <f>ROUND(E380*F380,2)</f>
        <v>0</v>
      </c>
      <c r="H380" s="247"/>
      <c r="I380" s="248">
        <f>ROUND(E380*H380,2)</f>
        <v>0</v>
      </c>
      <c r="J380" s="247"/>
      <c r="K380" s="248">
        <f>ROUND(E380*J380,2)</f>
        <v>0</v>
      </c>
      <c r="L380" s="248">
        <v>21</v>
      </c>
      <c r="M380" s="248">
        <f>G380*(1+L380/100)</f>
        <v>0</v>
      </c>
      <c r="N380" s="246">
        <v>1.42E-3</v>
      </c>
      <c r="O380" s="246">
        <f>ROUND(E380*N380,2)</f>
        <v>0</v>
      </c>
      <c r="P380" s="246">
        <v>0</v>
      </c>
      <c r="Q380" s="246">
        <f>ROUND(E380*P380,2)</f>
        <v>0</v>
      </c>
      <c r="R380" s="248" t="s">
        <v>794</v>
      </c>
      <c r="S380" s="248" t="s">
        <v>208</v>
      </c>
      <c r="T380" s="249" t="s">
        <v>208</v>
      </c>
      <c r="U380" s="225">
        <v>0.42399999999999999</v>
      </c>
      <c r="V380" s="225">
        <f>ROUND(E380*U380,2)</f>
        <v>0.42</v>
      </c>
      <c r="W380" s="225"/>
      <c r="X380" s="225" t="s">
        <v>209</v>
      </c>
      <c r="Y380" s="225" t="s">
        <v>210</v>
      </c>
      <c r="Z380" s="215"/>
      <c r="AA380" s="215"/>
      <c r="AB380" s="215"/>
      <c r="AC380" s="215"/>
      <c r="AD380" s="215"/>
      <c r="AE380" s="215"/>
      <c r="AF380" s="215"/>
      <c r="AG380" s="215" t="s">
        <v>211</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43">
        <v>255</v>
      </c>
      <c r="B381" s="244" t="s">
        <v>801</v>
      </c>
      <c r="C381" s="254" t="s">
        <v>802</v>
      </c>
      <c r="D381" s="245" t="s">
        <v>277</v>
      </c>
      <c r="E381" s="246">
        <v>1</v>
      </c>
      <c r="F381" s="247"/>
      <c r="G381" s="248">
        <f>ROUND(E381*F381,2)</f>
        <v>0</v>
      </c>
      <c r="H381" s="247"/>
      <c r="I381" s="248">
        <f>ROUND(E381*H381,2)</f>
        <v>0</v>
      </c>
      <c r="J381" s="247"/>
      <c r="K381" s="248">
        <f>ROUND(E381*J381,2)</f>
        <v>0</v>
      </c>
      <c r="L381" s="248">
        <v>21</v>
      </c>
      <c r="M381" s="248">
        <f>G381*(1+L381/100)</f>
        <v>0</v>
      </c>
      <c r="N381" s="246">
        <v>0</v>
      </c>
      <c r="O381" s="246">
        <f>ROUND(E381*N381,2)</f>
        <v>0</v>
      </c>
      <c r="P381" s="246">
        <v>0</v>
      </c>
      <c r="Q381" s="246">
        <f>ROUND(E381*P381,2)</f>
        <v>0</v>
      </c>
      <c r="R381" s="248"/>
      <c r="S381" s="248" t="s">
        <v>366</v>
      </c>
      <c r="T381" s="249" t="s">
        <v>367</v>
      </c>
      <c r="U381" s="225">
        <v>0</v>
      </c>
      <c r="V381" s="225">
        <f>ROUND(E381*U381,2)</f>
        <v>0</v>
      </c>
      <c r="W381" s="225"/>
      <c r="X381" s="225" t="s">
        <v>209</v>
      </c>
      <c r="Y381" s="225" t="s">
        <v>210</v>
      </c>
      <c r="Z381" s="215"/>
      <c r="AA381" s="215"/>
      <c r="AB381" s="215"/>
      <c r="AC381" s="215"/>
      <c r="AD381" s="215"/>
      <c r="AE381" s="215"/>
      <c r="AF381" s="215"/>
      <c r="AG381" s="215" t="s">
        <v>211</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1">
      <c r="A382" s="243">
        <v>256</v>
      </c>
      <c r="B382" s="244" t="s">
        <v>803</v>
      </c>
      <c r="C382" s="254" t="s">
        <v>804</v>
      </c>
      <c r="D382" s="245" t="s">
        <v>277</v>
      </c>
      <c r="E382" s="246">
        <v>7</v>
      </c>
      <c r="F382" s="247"/>
      <c r="G382" s="248">
        <f>ROUND(E382*F382,2)</f>
        <v>0</v>
      </c>
      <c r="H382" s="247"/>
      <c r="I382" s="248">
        <f>ROUND(E382*H382,2)</f>
        <v>0</v>
      </c>
      <c r="J382" s="247"/>
      <c r="K382" s="248">
        <f>ROUND(E382*J382,2)</f>
        <v>0</v>
      </c>
      <c r="L382" s="248">
        <v>21</v>
      </c>
      <c r="M382" s="248">
        <f>G382*(1+L382/100)</f>
        <v>0</v>
      </c>
      <c r="N382" s="246">
        <v>5.9999999999999995E-4</v>
      </c>
      <c r="O382" s="246">
        <f>ROUND(E382*N382,2)</f>
        <v>0</v>
      </c>
      <c r="P382" s="246">
        <v>0</v>
      </c>
      <c r="Q382" s="246">
        <f>ROUND(E382*P382,2)</f>
        <v>0</v>
      </c>
      <c r="R382" s="248"/>
      <c r="S382" s="248" t="s">
        <v>366</v>
      </c>
      <c r="T382" s="249" t="s">
        <v>367</v>
      </c>
      <c r="U382" s="225">
        <v>0</v>
      </c>
      <c r="V382" s="225">
        <f>ROUND(E382*U382,2)</f>
        <v>0</v>
      </c>
      <c r="W382" s="225"/>
      <c r="X382" s="225" t="s">
        <v>371</v>
      </c>
      <c r="Y382" s="225" t="s">
        <v>210</v>
      </c>
      <c r="Z382" s="215"/>
      <c r="AA382" s="215"/>
      <c r="AB382" s="215"/>
      <c r="AC382" s="215"/>
      <c r="AD382" s="215"/>
      <c r="AE382" s="215"/>
      <c r="AF382" s="215"/>
      <c r="AG382" s="215" t="s">
        <v>372</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ht="22.5" outlineLevel="1">
      <c r="A383" s="243">
        <v>257</v>
      </c>
      <c r="B383" s="244" t="s">
        <v>805</v>
      </c>
      <c r="C383" s="254" t="s">
        <v>806</v>
      </c>
      <c r="D383" s="245" t="s">
        <v>277</v>
      </c>
      <c r="E383" s="246">
        <v>1</v>
      </c>
      <c r="F383" s="247"/>
      <c r="G383" s="248">
        <f>ROUND(E383*F383,2)</f>
        <v>0</v>
      </c>
      <c r="H383" s="247"/>
      <c r="I383" s="248">
        <f>ROUND(E383*H383,2)</f>
        <v>0</v>
      </c>
      <c r="J383" s="247"/>
      <c r="K383" s="248">
        <f>ROUND(E383*J383,2)</f>
        <v>0</v>
      </c>
      <c r="L383" s="248">
        <v>21</v>
      </c>
      <c r="M383" s="248">
        <f>G383*(1+L383/100)</f>
        <v>0</v>
      </c>
      <c r="N383" s="246">
        <v>0.11799999999999999</v>
      </c>
      <c r="O383" s="246">
        <f>ROUND(E383*N383,2)</f>
        <v>0.12</v>
      </c>
      <c r="P383" s="246">
        <v>0</v>
      </c>
      <c r="Q383" s="246">
        <f>ROUND(E383*P383,2)</f>
        <v>0</v>
      </c>
      <c r="R383" s="248" t="s">
        <v>370</v>
      </c>
      <c r="S383" s="248" t="s">
        <v>208</v>
      </c>
      <c r="T383" s="249" t="s">
        <v>208</v>
      </c>
      <c r="U383" s="225">
        <v>0</v>
      </c>
      <c r="V383" s="225">
        <f>ROUND(E383*U383,2)</f>
        <v>0</v>
      </c>
      <c r="W383" s="225"/>
      <c r="X383" s="225" t="s">
        <v>371</v>
      </c>
      <c r="Y383" s="225" t="s">
        <v>210</v>
      </c>
      <c r="Z383" s="215"/>
      <c r="AA383" s="215"/>
      <c r="AB383" s="215"/>
      <c r="AC383" s="215"/>
      <c r="AD383" s="215"/>
      <c r="AE383" s="215"/>
      <c r="AF383" s="215"/>
      <c r="AG383" s="215" t="s">
        <v>372</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c r="A384" s="227" t="s">
        <v>202</v>
      </c>
      <c r="B384" s="228" t="s">
        <v>139</v>
      </c>
      <c r="C384" s="251" t="s">
        <v>140</v>
      </c>
      <c r="D384" s="229"/>
      <c r="E384" s="230"/>
      <c r="F384" s="231"/>
      <c r="G384" s="231">
        <f>SUMIF(AG385:AG408,"&lt;&gt;NOR",G385:G408)</f>
        <v>0</v>
      </c>
      <c r="H384" s="231"/>
      <c r="I384" s="231">
        <f>SUM(I385:I408)</f>
        <v>0</v>
      </c>
      <c r="J384" s="231"/>
      <c r="K384" s="231">
        <f>SUM(K385:K408)</f>
        <v>0</v>
      </c>
      <c r="L384" s="231"/>
      <c r="M384" s="231">
        <f>SUM(M385:M408)</f>
        <v>0</v>
      </c>
      <c r="N384" s="230"/>
      <c r="O384" s="230">
        <f>SUM(O385:O408)</f>
        <v>0.49</v>
      </c>
      <c r="P384" s="230"/>
      <c r="Q384" s="230">
        <f>SUM(Q385:Q408)</f>
        <v>0</v>
      </c>
      <c r="R384" s="231"/>
      <c r="S384" s="231"/>
      <c r="T384" s="232"/>
      <c r="U384" s="226"/>
      <c r="V384" s="226">
        <f>SUM(V385:V408)</f>
        <v>41.05</v>
      </c>
      <c r="W384" s="226"/>
      <c r="X384" s="226"/>
      <c r="Y384" s="226"/>
      <c r="AG384" t="s">
        <v>203</v>
      </c>
    </row>
    <row r="385" spans="1:60" ht="22.5" outlineLevel="1">
      <c r="A385" s="234">
        <v>258</v>
      </c>
      <c r="B385" s="235" t="s">
        <v>807</v>
      </c>
      <c r="C385" s="252" t="s">
        <v>808</v>
      </c>
      <c r="D385" s="236" t="s">
        <v>346</v>
      </c>
      <c r="E385" s="237">
        <v>7</v>
      </c>
      <c r="F385" s="238"/>
      <c r="G385" s="239">
        <f>ROUND(E385*F385,2)</f>
        <v>0</v>
      </c>
      <c r="H385" s="238"/>
      <c r="I385" s="239">
        <f>ROUND(E385*H385,2)</f>
        <v>0</v>
      </c>
      <c r="J385" s="238"/>
      <c r="K385" s="239">
        <f>ROUND(E385*J385,2)</f>
        <v>0</v>
      </c>
      <c r="L385" s="239">
        <v>21</v>
      </c>
      <c r="M385" s="239">
        <f>G385*(1+L385/100)</f>
        <v>0</v>
      </c>
      <c r="N385" s="237">
        <v>8.0000000000000004E-4</v>
      </c>
      <c r="O385" s="237">
        <f>ROUND(E385*N385,2)</f>
        <v>0.01</v>
      </c>
      <c r="P385" s="237">
        <v>0</v>
      </c>
      <c r="Q385" s="237">
        <f>ROUND(E385*P385,2)</f>
        <v>0</v>
      </c>
      <c r="R385" s="239" t="s">
        <v>653</v>
      </c>
      <c r="S385" s="239" t="s">
        <v>208</v>
      </c>
      <c r="T385" s="240" t="s">
        <v>208</v>
      </c>
      <c r="U385" s="225">
        <v>0.85599999999999998</v>
      </c>
      <c r="V385" s="225">
        <f>ROUND(E385*U385,2)</f>
        <v>5.99</v>
      </c>
      <c r="W385" s="225"/>
      <c r="X385" s="225" t="s">
        <v>209</v>
      </c>
      <c r="Y385" s="225" t="s">
        <v>210</v>
      </c>
      <c r="Z385" s="215"/>
      <c r="AA385" s="215"/>
      <c r="AB385" s="215"/>
      <c r="AC385" s="215"/>
      <c r="AD385" s="215"/>
      <c r="AE385" s="215"/>
      <c r="AF385" s="215"/>
      <c r="AG385" s="215" t="s">
        <v>211</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2">
      <c r="A386" s="222"/>
      <c r="B386" s="223"/>
      <c r="C386" s="253" t="s">
        <v>734</v>
      </c>
      <c r="D386" s="241"/>
      <c r="E386" s="241"/>
      <c r="F386" s="241"/>
      <c r="G386" s="241"/>
      <c r="H386" s="225"/>
      <c r="I386" s="225"/>
      <c r="J386" s="225"/>
      <c r="K386" s="225"/>
      <c r="L386" s="225"/>
      <c r="M386" s="225"/>
      <c r="N386" s="224"/>
      <c r="O386" s="224"/>
      <c r="P386" s="224"/>
      <c r="Q386" s="224"/>
      <c r="R386" s="225"/>
      <c r="S386" s="225"/>
      <c r="T386" s="225"/>
      <c r="U386" s="225"/>
      <c r="V386" s="225"/>
      <c r="W386" s="225"/>
      <c r="X386" s="225"/>
      <c r="Y386" s="225"/>
      <c r="Z386" s="215"/>
      <c r="AA386" s="215"/>
      <c r="AB386" s="215"/>
      <c r="AC386" s="215"/>
      <c r="AD386" s="215"/>
      <c r="AE386" s="215"/>
      <c r="AF386" s="215"/>
      <c r="AG386" s="215" t="s">
        <v>213</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c r="A387" s="234">
        <v>259</v>
      </c>
      <c r="B387" s="235" t="s">
        <v>809</v>
      </c>
      <c r="C387" s="252" t="s">
        <v>810</v>
      </c>
      <c r="D387" s="236" t="s">
        <v>346</v>
      </c>
      <c r="E387" s="237">
        <v>3</v>
      </c>
      <c r="F387" s="238"/>
      <c r="G387" s="239">
        <f>ROUND(E387*F387,2)</f>
        <v>0</v>
      </c>
      <c r="H387" s="238"/>
      <c r="I387" s="239">
        <f>ROUND(E387*H387,2)</f>
        <v>0</v>
      </c>
      <c r="J387" s="238"/>
      <c r="K387" s="239">
        <f>ROUND(E387*J387,2)</f>
        <v>0</v>
      </c>
      <c r="L387" s="239">
        <v>21</v>
      </c>
      <c r="M387" s="239">
        <f>G387*(1+L387/100)</f>
        <v>0</v>
      </c>
      <c r="N387" s="237">
        <v>5.0899999999999999E-3</v>
      </c>
      <c r="O387" s="237">
        <f>ROUND(E387*N387,2)</f>
        <v>0.02</v>
      </c>
      <c r="P387" s="237">
        <v>0</v>
      </c>
      <c r="Q387" s="237">
        <f>ROUND(E387*P387,2)</f>
        <v>0</v>
      </c>
      <c r="R387" s="239" t="s">
        <v>653</v>
      </c>
      <c r="S387" s="239" t="s">
        <v>208</v>
      </c>
      <c r="T387" s="240" t="s">
        <v>208</v>
      </c>
      <c r="U387" s="225">
        <v>0.53100000000000003</v>
      </c>
      <c r="V387" s="225">
        <f>ROUND(E387*U387,2)</f>
        <v>1.59</v>
      </c>
      <c r="W387" s="225"/>
      <c r="X387" s="225" t="s">
        <v>209</v>
      </c>
      <c r="Y387" s="225" t="s">
        <v>210</v>
      </c>
      <c r="Z387" s="215"/>
      <c r="AA387" s="215"/>
      <c r="AB387" s="215"/>
      <c r="AC387" s="215"/>
      <c r="AD387" s="215"/>
      <c r="AE387" s="215"/>
      <c r="AF387" s="215"/>
      <c r="AG387" s="215" t="s">
        <v>211</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2">
      <c r="A388" s="222"/>
      <c r="B388" s="223"/>
      <c r="C388" s="253" t="s">
        <v>811</v>
      </c>
      <c r="D388" s="241"/>
      <c r="E388" s="241"/>
      <c r="F388" s="241"/>
      <c r="G388" s="241"/>
      <c r="H388" s="225"/>
      <c r="I388" s="225"/>
      <c r="J388" s="225"/>
      <c r="K388" s="225"/>
      <c r="L388" s="225"/>
      <c r="M388" s="225"/>
      <c r="N388" s="224"/>
      <c r="O388" s="224"/>
      <c r="P388" s="224"/>
      <c r="Q388" s="224"/>
      <c r="R388" s="225"/>
      <c r="S388" s="225"/>
      <c r="T388" s="225"/>
      <c r="U388" s="225"/>
      <c r="V388" s="225"/>
      <c r="W388" s="225"/>
      <c r="X388" s="225"/>
      <c r="Y388" s="225"/>
      <c r="Z388" s="215"/>
      <c r="AA388" s="215"/>
      <c r="AB388" s="215"/>
      <c r="AC388" s="215"/>
      <c r="AD388" s="215"/>
      <c r="AE388" s="215"/>
      <c r="AF388" s="215"/>
      <c r="AG388" s="215" t="s">
        <v>213</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1">
      <c r="A389" s="234">
        <v>260</v>
      </c>
      <c r="B389" s="235" t="s">
        <v>812</v>
      </c>
      <c r="C389" s="252" t="s">
        <v>813</v>
      </c>
      <c r="D389" s="236" t="s">
        <v>346</v>
      </c>
      <c r="E389" s="237">
        <v>30</v>
      </c>
      <c r="F389" s="238"/>
      <c r="G389" s="239">
        <f>ROUND(E389*F389,2)</f>
        <v>0</v>
      </c>
      <c r="H389" s="238"/>
      <c r="I389" s="239">
        <f>ROUND(E389*H389,2)</f>
        <v>0</v>
      </c>
      <c r="J389" s="238"/>
      <c r="K389" s="239">
        <f>ROUND(E389*J389,2)</f>
        <v>0</v>
      </c>
      <c r="L389" s="239">
        <v>21</v>
      </c>
      <c r="M389" s="239">
        <f>G389*(1+L389/100)</f>
        <v>0</v>
      </c>
      <c r="N389" s="237">
        <v>1.4800000000000001E-2</v>
      </c>
      <c r="O389" s="237">
        <f>ROUND(E389*N389,2)</f>
        <v>0.44</v>
      </c>
      <c r="P389" s="237">
        <v>0</v>
      </c>
      <c r="Q389" s="237">
        <f>ROUND(E389*P389,2)</f>
        <v>0</v>
      </c>
      <c r="R389" s="239" t="s">
        <v>653</v>
      </c>
      <c r="S389" s="239" t="s">
        <v>208</v>
      </c>
      <c r="T389" s="240" t="s">
        <v>208</v>
      </c>
      <c r="U389" s="225">
        <v>0.753</v>
      </c>
      <c r="V389" s="225">
        <f>ROUND(E389*U389,2)</f>
        <v>22.59</v>
      </c>
      <c r="W389" s="225"/>
      <c r="X389" s="225" t="s">
        <v>209</v>
      </c>
      <c r="Y389" s="225" t="s">
        <v>210</v>
      </c>
      <c r="Z389" s="215"/>
      <c r="AA389" s="215"/>
      <c r="AB389" s="215"/>
      <c r="AC389" s="215"/>
      <c r="AD389" s="215"/>
      <c r="AE389" s="215"/>
      <c r="AF389" s="215"/>
      <c r="AG389" s="215" t="s">
        <v>211</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2">
      <c r="A390" s="222"/>
      <c r="B390" s="223"/>
      <c r="C390" s="253" t="s">
        <v>811</v>
      </c>
      <c r="D390" s="241"/>
      <c r="E390" s="241"/>
      <c r="F390" s="241"/>
      <c r="G390" s="241"/>
      <c r="H390" s="225"/>
      <c r="I390" s="225"/>
      <c r="J390" s="225"/>
      <c r="K390" s="225"/>
      <c r="L390" s="225"/>
      <c r="M390" s="225"/>
      <c r="N390" s="224"/>
      <c r="O390" s="224"/>
      <c r="P390" s="224"/>
      <c r="Q390" s="224"/>
      <c r="R390" s="225"/>
      <c r="S390" s="225"/>
      <c r="T390" s="225"/>
      <c r="U390" s="225"/>
      <c r="V390" s="225"/>
      <c r="W390" s="225"/>
      <c r="X390" s="225"/>
      <c r="Y390" s="225"/>
      <c r="Z390" s="215"/>
      <c r="AA390" s="215"/>
      <c r="AB390" s="215"/>
      <c r="AC390" s="215"/>
      <c r="AD390" s="215"/>
      <c r="AE390" s="215"/>
      <c r="AF390" s="215"/>
      <c r="AG390" s="215" t="s">
        <v>213</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43">
        <v>261</v>
      </c>
      <c r="B391" s="244" t="s">
        <v>814</v>
      </c>
      <c r="C391" s="254" t="s">
        <v>815</v>
      </c>
      <c r="D391" s="245" t="s">
        <v>346</v>
      </c>
      <c r="E391" s="246">
        <v>1.35</v>
      </c>
      <c r="F391" s="247"/>
      <c r="G391" s="248">
        <f>ROUND(E391*F391,2)</f>
        <v>0</v>
      </c>
      <c r="H391" s="247"/>
      <c r="I391" s="248">
        <f>ROUND(E391*H391,2)</f>
        <v>0</v>
      </c>
      <c r="J391" s="247"/>
      <c r="K391" s="248">
        <f>ROUND(E391*J391,2)</f>
        <v>0</v>
      </c>
      <c r="L391" s="248">
        <v>21</v>
      </c>
      <c r="M391" s="248">
        <f>G391*(1+L391/100)</f>
        <v>0</v>
      </c>
      <c r="N391" s="246">
        <v>6.3299999999999997E-3</v>
      </c>
      <c r="O391" s="246">
        <f>ROUND(E391*N391,2)</f>
        <v>0.01</v>
      </c>
      <c r="P391" s="246">
        <v>0</v>
      </c>
      <c r="Q391" s="246">
        <f>ROUND(E391*P391,2)</f>
        <v>0</v>
      </c>
      <c r="R391" s="248" t="s">
        <v>653</v>
      </c>
      <c r="S391" s="248" t="s">
        <v>208</v>
      </c>
      <c r="T391" s="249" t="s">
        <v>208</v>
      </c>
      <c r="U391" s="225">
        <v>0.40300000000000002</v>
      </c>
      <c r="V391" s="225">
        <f>ROUND(E391*U391,2)</f>
        <v>0.54</v>
      </c>
      <c r="W391" s="225"/>
      <c r="X391" s="225" t="s">
        <v>209</v>
      </c>
      <c r="Y391" s="225" t="s">
        <v>210</v>
      </c>
      <c r="Z391" s="215"/>
      <c r="AA391" s="215"/>
      <c r="AB391" s="215"/>
      <c r="AC391" s="215"/>
      <c r="AD391" s="215"/>
      <c r="AE391" s="215"/>
      <c r="AF391" s="215"/>
      <c r="AG391" s="215" t="s">
        <v>211</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1">
      <c r="A392" s="234">
        <v>262</v>
      </c>
      <c r="B392" s="235" t="s">
        <v>816</v>
      </c>
      <c r="C392" s="252" t="s">
        <v>817</v>
      </c>
      <c r="D392" s="236" t="s">
        <v>535</v>
      </c>
      <c r="E392" s="237">
        <v>1</v>
      </c>
      <c r="F392" s="238"/>
      <c r="G392" s="239">
        <f>ROUND(E392*F392,2)</f>
        <v>0</v>
      </c>
      <c r="H392" s="238"/>
      <c r="I392" s="239">
        <f>ROUND(E392*H392,2)</f>
        <v>0</v>
      </c>
      <c r="J392" s="238"/>
      <c r="K392" s="239">
        <f>ROUND(E392*J392,2)</f>
        <v>0</v>
      </c>
      <c r="L392" s="239">
        <v>21</v>
      </c>
      <c r="M392" s="239">
        <f>G392*(1+L392/100)</f>
        <v>0</v>
      </c>
      <c r="N392" s="237">
        <v>5.3600000000000002E-3</v>
      </c>
      <c r="O392" s="237">
        <f>ROUND(E392*N392,2)</f>
        <v>0.01</v>
      </c>
      <c r="P392" s="237">
        <v>0</v>
      </c>
      <c r="Q392" s="237">
        <f>ROUND(E392*P392,2)</f>
        <v>0</v>
      </c>
      <c r="R392" s="239" t="s">
        <v>653</v>
      </c>
      <c r="S392" s="239" t="s">
        <v>208</v>
      </c>
      <c r="T392" s="240" t="s">
        <v>208</v>
      </c>
      <c r="U392" s="225">
        <v>2.0499999999999998</v>
      </c>
      <c r="V392" s="225">
        <f>ROUND(E392*U392,2)</f>
        <v>2.0499999999999998</v>
      </c>
      <c r="W392" s="225"/>
      <c r="X392" s="225" t="s">
        <v>209</v>
      </c>
      <c r="Y392" s="225" t="s">
        <v>210</v>
      </c>
      <c r="Z392" s="215"/>
      <c r="AA392" s="215"/>
      <c r="AB392" s="215"/>
      <c r="AC392" s="215"/>
      <c r="AD392" s="215"/>
      <c r="AE392" s="215"/>
      <c r="AF392" s="215"/>
      <c r="AG392" s="215" t="s">
        <v>211</v>
      </c>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2">
      <c r="A393" s="222"/>
      <c r="B393" s="223"/>
      <c r="C393" s="253" t="s">
        <v>818</v>
      </c>
      <c r="D393" s="241"/>
      <c r="E393" s="241"/>
      <c r="F393" s="241"/>
      <c r="G393" s="241"/>
      <c r="H393" s="225"/>
      <c r="I393" s="225"/>
      <c r="J393" s="225"/>
      <c r="K393" s="225"/>
      <c r="L393" s="225"/>
      <c r="M393" s="225"/>
      <c r="N393" s="224"/>
      <c r="O393" s="224"/>
      <c r="P393" s="224"/>
      <c r="Q393" s="224"/>
      <c r="R393" s="225"/>
      <c r="S393" s="225"/>
      <c r="T393" s="225"/>
      <c r="U393" s="225"/>
      <c r="V393" s="225"/>
      <c r="W393" s="225"/>
      <c r="X393" s="225"/>
      <c r="Y393" s="225"/>
      <c r="Z393" s="215"/>
      <c r="AA393" s="215"/>
      <c r="AB393" s="215"/>
      <c r="AC393" s="215"/>
      <c r="AD393" s="215"/>
      <c r="AE393" s="215"/>
      <c r="AF393" s="215"/>
      <c r="AG393" s="215" t="s">
        <v>213</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43">
        <v>263</v>
      </c>
      <c r="B394" s="244" t="s">
        <v>819</v>
      </c>
      <c r="C394" s="254" t="s">
        <v>820</v>
      </c>
      <c r="D394" s="245" t="s">
        <v>277</v>
      </c>
      <c r="E394" s="246">
        <v>1</v>
      </c>
      <c r="F394" s="247"/>
      <c r="G394" s="248">
        <f>ROUND(E394*F394,2)</f>
        <v>0</v>
      </c>
      <c r="H394" s="247"/>
      <c r="I394" s="248">
        <f>ROUND(E394*H394,2)</f>
        <v>0</v>
      </c>
      <c r="J394" s="247"/>
      <c r="K394" s="248">
        <f>ROUND(E394*J394,2)</f>
        <v>0</v>
      </c>
      <c r="L394" s="248">
        <v>21</v>
      </c>
      <c r="M394" s="248">
        <f>G394*(1+L394/100)</f>
        <v>0</v>
      </c>
      <c r="N394" s="246">
        <v>0</v>
      </c>
      <c r="O394" s="246">
        <f>ROUND(E394*N394,2)</f>
        <v>0</v>
      </c>
      <c r="P394" s="246">
        <v>0</v>
      </c>
      <c r="Q394" s="246">
        <f>ROUND(E394*P394,2)</f>
        <v>0</v>
      </c>
      <c r="R394" s="248" t="s">
        <v>653</v>
      </c>
      <c r="S394" s="248" t="s">
        <v>208</v>
      </c>
      <c r="T394" s="249" t="s">
        <v>208</v>
      </c>
      <c r="U394" s="225">
        <v>0.42399999999999999</v>
      </c>
      <c r="V394" s="225">
        <f>ROUND(E394*U394,2)</f>
        <v>0.42</v>
      </c>
      <c r="W394" s="225"/>
      <c r="X394" s="225" t="s">
        <v>209</v>
      </c>
      <c r="Y394" s="225" t="s">
        <v>210</v>
      </c>
      <c r="Z394" s="215"/>
      <c r="AA394" s="215"/>
      <c r="AB394" s="215"/>
      <c r="AC394" s="215"/>
      <c r="AD394" s="215"/>
      <c r="AE394" s="215"/>
      <c r="AF394" s="215"/>
      <c r="AG394" s="215" t="s">
        <v>211</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ht="22.5" outlineLevel="1">
      <c r="A395" s="243">
        <v>264</v>
      </c>
      <c r="B395" s="244" t="s">
        <v>821</v>
      </c>
      <c r="C395" s="254" t="s">
        <v>822</v>
      </c>
      <c r="D395" s="245" t="s">
        <v>346</v>
      </c>
      <c r="E395" s="246">
        <v>30</v>
      </c>
      <c r="F395" s="247"/>
      <c r="G395" s="248">
        <f>ROUND(E395*F395,2)</f>
        <v>0</v>
      </c>
      <c r="H395" s="247"/>
      <c r="I395" s="248">
        <f>ROUND(E395*H395,2)</f>
        <v>0</v>
      </c>
      <c r="J395" s="247"/>
      <c r="K395" s="248">
        <f>ROUND(E395*J395,2)</f>
        <v>0</v>
      </c>
      <c r="L395" s="248">
        <v>21</v>
      </c>
      <c r="M395" s="248">
        <f>G395*(1+L395/100)</f>
        <v>0</v>
      </c>
      <c r="N395" s="246">
        <v>0</v>
      </c>
      <c r="O395" s="246">
        <f>ROUND(E395*N395,2)</f>
        <v>0</v>
      </c>
      <c r="P395" s="246">
        <v>0</v>
      </c>
      <c r="Q395" s="246">
        <f>ROUND(E395*P395,2)</f>
        <v>0</v>
      </c>
      <c r="R395" s="248" t="s">
        <v>653</v>
      </c>
      <c r="S395" s="248" t="s">
        <v>208</v>
      </c>
      <c r="T395" s="249" t="s">
        <v>208</v>
      </c>
      <c r="U395" s="225">
        <v>6.2E-2</v>
      </c>
      <c r="V395" s="225">
        <f>ROUND(E395*U395,2)</f>
        <v>1.86</v>
      </c>
      <c r="W395" s="225"/>
      <c r="X395" s="225" t="s">
        <v>209</v>
      </c>
      <c r="Y395" s="225" t="s">
        <v>210</v>
      </c>
      <c r="Z395" s="215"/>
      <c r="AA395" s="215"/>
      <c r="AB395" s="215"/>
      <c r="AC395" s="215"/>
      <c r="AD395" s="215"/>
      <c r="AE395" s="215"/>
      <c r="AF395" s="215"/>
      <c r="AG395" s="215" t="s">
        <v>211</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ht="22.5" outlineLevel="1">
      <c r="A396" s="243">
        <v>265</v>
      </c>
      <c r="B396" s="244" t="s">
        <v>823</v>
      </c>
      <c r="C396" s="254" t="s">
        <v>824</v>
      </c>
      <c r="D396" s="245" t="s">
        <v>277</v>
      </c>
      <c r="E396" s="246">
        <v>1</v>
      </c>
      <c r="F396" s="247"/>
      <c r="G396" s="248">
        <f>ROUND(E396*F396,2)</f>
        <v>0</v>
      </c>
      <c r="H396" s="247"/>
      <c r="I396" s="248">
        <f>ROUND(E396*H396,2)</f>
        <v>0</v>
      </c>
      <c r="J396" s="247"/>
      <c r="K396" s="248">
        <f>ROUND(E396*J396,2)</f>
        <v>0</v>
      </c>
      <c r="L396" s="248">
        <v>21</v>
      </c>
      <c r="M396" s="248">
        <f>G396*(1+L396/100)</f>
        <v>0</v>
      </c>
      <c r="N396" s="246">
        <v>0</v>
      </c>
      <c r="O396" s="246">
        <f>ROUND(E396*N396,2)</f>
        <v>0</v>
      </c>
      <c r="P396" s="246">
        <v>0</v>
      </c>
      <c r="Q396" s="246">
        <f>ROUND(E396*P396,2)</f>
        <v>0</v>
      </c>
      <c r="R396" s="248" t="s">
        <v>653</v>
      </c>
      <c r="S396" s="248" t="s">
        <v>208</v>
      </c>
      <c r="T396" s="249" t="s">
        <v>208</v>
      </c>
      <c r="U396" s="225">
        <v>0.48199999999999998</v>
      </c>
      <c r="V396" s="225">
        <f>ROUND(E396*U396,2)</f>
        <v>0.48</v>
      </c>
      <c r="W396" s="225"/>
      <c r="X396" s="225" t="s">
        <v>209</v>
      </c>
      <c r="Y396" s="225" t="s">
        <v>210</v>
      </c>
      <c r="Z396" s="215"/>
      <c r="AA396" s="215"/>
      <c r="AB396" s="215"/>
      <c r="AC396" s="215"/>
      <c r="AD396" s="215"/>
      <c r="AE396" s="215"/>
      <c r="AF396" s="215"/>
      <c r="AG396" s="215" t="s">
        <v>211</v>
      </c>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1">
      <c r="A397" s="243">
        <v>266</v>
      </c>
      <c r="B397" s="244" t="s">
        <v>825</v>
      </c>
      <c r="C397" s="254" t="s">
        <v>826</v>
      </c>
      <c r="D397" s="245" t="s">
        <v>277</v>
      </c>
      <c r="E397" s="246">
        <v>1</v>
      </c>
      <c r="F397" s="247"/>
      <c r="G397" s="248">
        <f>ROUND(E397*F397,2)</f>
        <v>0</v>
      </c>
      <c r="H397" s="247"/>
      <c r="I397" s="248">
        <f>ROUND(E397*H397,2)</f>
        <v>0</v>
      </c>
      <c r="J397" s="247"/>
      <c r="K397" s="248">
        <f>ROUND(E397*J397,2)</f>
        <v>0</v>
      </c>
      <c r="L397" s="248">
        <v>21</v>
      </c>
      <c r="M397" s="248">
        <f>G397*(1+L397/100)</f>
        <v>0</v>
      </c>
      <c r="N397" s="246">
        <v>2.0000000000000001E-4</v>
      </c>
      <c r="O397" s="246">
        <f>ROUND(E397*N397,2)</f>
        <v>0</v>
      </c>
      <c r="P397" s="246">
        <v>0</v>
      </c>
      <c r="Q397" s="246">
        <f>ROUND(E397*P397,2)</f>
        <v>0</v>
      </c>
      <c r="R397" s="248" t="s">
        <v>653</v>
      </c>
      <c r="S397" s="248" t="s">
        <v>208</v>
      </c>
      <c r="T397" s="249" t="s">
        <v>208</v>
      </c>
      <c r="U397" s="225">
        <v>0.14499999999999999</v>
      </c>
      <c r="V397" s="225">
        <f>ROUND(E397*U397,2)</f>
        <v>0.15</v>
      </c>
      <c r="W397" s="225"/>
      <c r="X397" s="225" t="s">
        <v>209</v>
      </c>
      <c r="Y397" s="225" t="s">
        <v>210</v>
      </c>
      <c r="Z397" s="215"/>
      <c r="AA397" s="215"/>
      <c r="AB397" s="215"/>
      <c r="AC397" s="215"/>
      <c r="AD397" s="215"/>
      <c r="AE397" s="215"/>
      <c r="AF397" s="215"/>
      <c r="AG397" s="215" t="s">
        <v>211</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ht="33.75" outlineLevel="1">
      <c r="A398" s="243">
        <v>267</v>
      </c>
      <c r="B398" s="244" t="s">
        <v>827</v>
      </c>
      <c r="C398" s="254" t="s">
        <v>828</v>
      </c>
      <c r="D398" s="245" t="s">
        <v>277</v>
      </c>
      <c r="E398" s="246">
        <v>1</v>
      </c>
      <c r="F398" s="247"/>
      <c r="G398" s="248">
        <f>ROUND(E398*F398,2)</f>
        <v>0</v>
      </c>
      <c r="H398" s="247"/>
      <c r="I398" s="248">
        <f>ROUND(E398*H398,2)</f>
        <v>0</v>
      </c>
      <c r="J398" s="247"/>
      <c r="K398" s="248">
        <f>ROUND(E398*J398,2)</f>
        <v>0</v>
      </c>
      <c r="L398" s="248">
        <v>21</v>
      </c>
      <c r="M398" s="248">
        <f>G398*(1+L398/100)</f>
        <v>0</v>
      </c>
      <c r="N398" s="246">
        <v>1.6000000000000001E-3</v>
      </c>
      <c r="O398" s="246">
        <f>ROUND(E398*N398,2)</f>
        <v>0</v>
      </c>
      <c r="P398" s="246">
        <v>0</v>
      </c>
      <c r="Q398" s="246">
        <f>ROUND(E398*P398,2)</f>
        <v>0</v>
      </c>
      <c r="R398" s="248" t="s">
        <v>653</v>
      </c>
      <c r="S398" s="248" t="s">
        <v>208</v>
      </c>
      <c r="T398" s="249" t="s">
        <v>208</v>
      </c>
      <c r="U398" s="225">
        <v>0.29899999999999999</v>
      </c>
      <c r="V398" s="225">
        <f>ROUND(E398*U398,2)</f>
        <v>0.3</v>
      </c>
      <c r="W398" s="225"/>
      <c r="X398" s="225" t="s">
        <v>209</v>
      </c>
      <c r="Y398" s="225" t="s">
        <v>210</v>
      </c>
      <c r="Z398" s="215"/>
      <c r="AA398" s="215"/>
      <c r="AB398" s="215"/>
      <c r="AC398" s="215"/>
      <c r="AD398" s="215"/>
      <c r="AE398" s="215"/>
      <c r="AF398" s="215"/>
      <c r="AG398" s="215" t="s">
        <v>211</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1">
      <c r="A399" s="243">
        <v>268</v>
      </c>
      <c r="B399" s="244" t="s">
        <v>829</v>
      </c>
      <c r="C399" s="254" t="s">
        <v>830</v>
      </c>
      <c r="D399" s="245" t="s">
        <v>277</v>
      </c>
      <c r="E399" s="246">
        <v>1</v>
      </c>
      <c r="F399" s="247"/>
      <c r="G399" s="248">
        <f>ROUND(E399*F399,2)</f>
        <v>0</v>
      </c>
      <c r="H399" s="247"/>
      <c r="I399" s="248">
        <f>ROUND(E399*H399,2)</f>
        <v>0</v>
      </c>
      <c r="J399" s="247"/>
      <c r="K399" s="248">
        <f>ROUND(E399*J399,2)</f>
        <v>0</v>
      </c>
      <c r="L399" s="248">
        <v>21</v>
      </c>
      <c r="M399" s="248">
        <f>G399*(1+L399/100)</f>
        <v>0</v>
      </c>
      <c r="N399" s="246">
        <v>2.4000000000000001E-4</v>
      </c>
      <c r="O399" s="246">
        <f>ROUND(E399*N399,2)</f>
        <v>0</v>
      </c>
      <c r="P399" s="246">
        <v>0</v>
      </c>
      <c r="Q399" s="246">
        <f>ROUND(E399*P399,2)</f>
        <v>0</v>
      </c>
      <c r="R399" s="248" t="s">
        <v>653</v>
      </c>
      <c r="S399" s="248" t="s">
        <v>208</v>
      </c>
      <c r="T399" s="249" t="s">
        <v>208</v>
      </c>
      <c r="U399" s="225">
        <v>0.16600000000000001</v>
      </c>
      <c r="V399" s="225">
        <f>ROUND(E399*U399,2)</f>
        <v>0.17</v>
      </c>
      <c r="W399" s="225"/>
      <c r="X399" s="225" t="s">
        <v>209</v>
      </c>
      <c r="Y399" s="225" t="s">
        <v>210</v>
      </c>
      <c r="Z399" s="215"/>
      <c r="AA399" s="215"/>
      <c r="AB399" s="215"/>
      <c r="AC399" s="215"/>
      <c r="AD399" s="215"/>
      <c r="AE399" s="215"/>
      <c r="AF399" s="215"/>
      <c r="AG399" s="215" t="s">
        <v>211</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1">
      <c r="A400" s="243">
        <v>269</v>
      </c>
      <c r="B400" s="244" t="s">
        <v>831</v>
      </c>
      <c r="C400" s="254" t="s">
        <v>832</v>
      </c>
      <c r="D400" s="245" t="s">
        <v>277</v>
      </c>
      <c r="E400" s="246">
        <v>1</v>
      </c>
      <c r="F400" s="247"/>
      <c r="G400" s="248">
        <f>ROUND(E400*F400,2)</f>
        <v>0</v>
      </c>
      <c r="H400" s="247"/>
      <c r="I400" s="248">
        <f>ROUND(E400*H400,2)</f>
        <v>0</v>
      </c>
      <c r="J400" s="247"/>
      <c r="K400" s="248">
        <f>ROUND(E400*J400,2)</f>
        <v>0</v>
      </c>
      <c r="L400" s="248">
        <v>21</v>
      </c>
      <c r="M400" s="248">
        <f>G400*(1+L400/100)</f>
        <v>0</v>
      </c>
      <c r="N400" s="246">
        <v>8.8999999999999995E-4</v>
      </c>
      <c r="O400" s="246">
        <f>ROUND(E400*N400,2)</f>
        <v>0</v>
      </c>
      <c r="P400" s="246">
        <v>0</v>
      </c>
      <c r="Q400" s="246">
        <f>ROUND(E400*P400,2)</f>
        <v>0</v>
      </c>
      <c r="R400" s="248" t="s">
        <v>653</v>
      </c>
      <c r="S400" s="248" t="s">
        <v>208</v>
      </c>
      <c r="T400" s="249" t="s">
        <v>208</v>
      </c>
      <c r="U400" s="225">
        <v>0.26900000000000002</v>
      </c>
      <c r="V400" s="225">
        <f>ROUND(E400*U400,2)</f>
        <v>0.27</v>
      </c>
      <c r="W400" s="225"/>
      <c r="X400" s="225" t="s">
        <v>209</v>
      </c>
      <c r="Y400" s="225" t="s">
        <v>210</v>
      </c>
      <c r="Z400" s="215"/>
      <c r="AA400" s="215"/>
      <c r="AB400" s="215"/>
      <c r="AC400" s="215"/>
      <c r="AD400" s="215"/>
      <c r="AE400" s="215"/>
      <c r="AF400" s="215"/>
      <c r="AG400" s="215" t="s">
        <v>211</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c r="A401" s="243">
        <v>270</v>
      </c>
      <c r="B401" s="244" t="s">
        <v>833</v>
      </c>
      <c r="C401" s="254" t="s">
        <v>834</v>
      </c>
      <c r="D401" s="245" t="s">
        <v>277</v>
      </c>
      <c r="E401" s="246">
        <v>1</v>
      </c>
      <c r="F401" s="247"/>
      <c r="G401" s="248">
        <f>ROUND(E401*F401,2)</f>
        <v>0</v>
      </c>
      <c r="H401" s="247"/>
      <c r="I401" s="248">
        <f>ROUND(E401*H401,2)</f>
        <v>0</v>
      </c>
      <c r="J401" s="247"/>
      <c r="K401" s="248">
        <f>ROUND(E401*J401,2)</f>
        <v>0</v>
      </c>
      <c r="L401" s="248">
        <v>21</v>
      </c>
      <c r="M401" s="248">
        <f>G401*(1+L401/100)</f>
        <v>0</v>
      </c>
      <c r="N401" s="246">
        <v>1.2999999999999999E-3</v>
      </c>
      <c r="O401" s="246">
        <f>ROUND(E401*N401,2)</f>
        <v>0</v>
      </c>
      <c r="P401" s="246">
        <v>0</v>
      </c>
      <c r="Q401" s="246">
        <f>ROUND(E401*P401,2)</f>
        <v>0</v>
      </c>
      <c r="R401" s="248" t="s">
        <v>653</v>
      </c>
      <c r="S401" s="248" t="s">
        <v>208</v>
      </c>
      <c r="T401" s="249" t="s">
        <v>208</v>
      </c>
      <c r="U401" s="225">
        <v>0.35099999999999998</v>
      </c>
      <c r="V401" s="225">
        <f>ROUND(E401*U401,2)</f>
        <v>0.35</v>
      </c>
      <c r="W401" s="225"/>
      <c r="X401" s="225" t="s">
        <v>209</v>
      </c>
      <c r="Y401" s="225" t="s">
        <v>210</v>
      </c>
      <c r="Z401" s="215"/>
      <c r="AA401" s="215"/>
      <c r="AB401" s="215"/>
      <c r="AC401" s="215"/>
      <c r="AD401" s="215"/>
      <c r="AE401" s="215"/>
      <c r="AF401" s="215"/>
      <c r="AG401" s="215" t="s">
        <v>211</v>
      </c>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ht="22.5" outlineLevel="1">
      <c r="A402" s="243">
        <v>271</v>
      </c>
      <c r="B402" s="244" t="s">
        <v>835</v>
      </c>
      <c r="C402" s="254" t="s">
        <v>836</v>
      </c>
      <c r="D402" s="245" t="s">
        <v>277</v>
      </c>
      <c r="E402" s="246">
        <v>1</v>
      </c>
      <c r="F402" s="247"/>
      <c r="G402" s="248">
        <f>ROUND(E402*F402,2)</f>
        <v>0</v>
      </c>
      <c r="H402" s="247"/>
      <c r="I402" s="248">
        <f>ROUND(E402*H402,2)</f>
        <v>0</v>
      </c>
      <c r="J402" s="247"/>
      <c r="K402" s="248">
        <f>ROUND(E402*J402,2)</f>
        <v>0</v>
      </c>
      <c r="L402" s="248">
        <v>21</v>
      </c>
      <c r="M402" s="248">
        <f>G402*(1+L402/100)</f>
        <v>0</v>
      </c>
      <c r="N402" s="246">
        <v>0</v>
      </c>
      <c r="O402" s="246">
        <f>ROUND(E402*N402,2)</f>
        <v>0</v>
      </c>
      <c r="P402" s="246">
        <v>0</v>
      </c>
      <c r="Q402" s="246">
        <f>ROUND(E402*P402,2)</f>
        <v>0</v>
      </c>
      <c r="R402" s="248" t="s">
        <v>794</v>
      </c>
      <c r="S402" s="248" t="s">
        <v>208</v>
      </c>
      <c r="T402" s="249" t="s">
        <v>208</v>
      </c>
      <c r="U402" s="225">
        <v>0.34</v>
      </c>
      <c r="V402" s="225">
        <f>ROUND(E402*U402,2)</f>
        <v>0.34</v>
      </c>
      <c r="W402" s="225"/>
      <c r="X402" s="225" t="s">
        <v>209</v>
      </c>
      <c r="Y402" s="225" t="s">
        <v>210</v>
      </c>
      <c r="Z402" s="215"/>
      <c r="AA402" s="215"/>
      <c r="AB402" s="215"/>
      <c r="AC402" s="215"/>
      <c r="AD402" s="215"/>
      <c r="AE402" s="215"/>
      <c r="AF402" s="215"/>
      <c r="AG402" s="215" t="s">
        <v>211</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43">
        <v>272</v>
      </c>
      <c r="B403" s="244" t="s">
        <v>837</v>
      </c>
      <c r="C403" s="254" t="s">
        <v>838</v>
      </c>
      <c r="D403" s="245" t="s">
        <v>277</v>
      </c>
      <c r="E403" s="246">
        <v>1</v>
      </c>
      <c r="F403" s="247"/>
      <c r="G403" s="248">
        <f>ROUND(E403*F403,2)</f>
        <v>0</v>
      </c>
      <c r="H403" s="247"/>
      <c r="I403" s="248">
        <f>ROUND(E403*H403,2)</f>
        <v>0</v>
      </c>
      <c r="J403" s="247"/>
      <c r="K403" s="248">
        <f>ROUND(E403*J403,2)</f>
        <v>0</v>
      </c>
      <c r="L403" s="248">
        <v>21</v>
      </c>
      <c r="M403" s="248">
        <f>G403*(1+L403/100)</f>
        <v>0</v>
      </c>
      <c r="N403" s="246">
        <v>2.5200000000000001E-3</v>
      </c>
      <c r="O403" s="246">
        <f>ROUND(E403*N403,2)</f>
        <v>0</v>
      </c>
      <c r="P403" s="246">
        <v>0</v>
      </c>
      <c r="Q403" s="246">
        <f>ROUND(E403*P403,2)</f>
        <v>0</v>
      </c>
      <c r="R403" s="248" t="s">
        <v>794</v>
      </c>
      <c r="S403" s="248" t="s">
        <v>208</v>
      </c>
      <c r="T403" s="249" t="s">
        <v>208</v>
      </c>
      <c r="U403" s="225">
        <v>0.433</v>
      </c>
      <c r="V403" s="225">
        <f>ROUND(E403*U403,2)</f>
        <v>0.43</v>
      </c>
      <c r="W403" s="225"/>
      <c r="X403" s="225" t="s">
        <v>209</v>
      </c>
      <c r="Y403" s="225" t="s">
        <v>210</v>
      </c>
      <c r="Z403" s="215"/>
      <c r="AA403" s="215"/>
      <c r="AB403" s="215"/>
      <c r="AC403" s="215"/>
      <c r="AD403" s="215"/>
      <c r="AE403" s="215"/>
      <c r="AF403" s="215"/>
      <c r="AG403" s="215" t="s">
        <v>211</v>
      </c>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ht="22.5" outlineLevel="1">
      <c r="A404" s="234">
        <v>273</v>
      </c>
      <c r="B404" s="235" t="s">
        <v>839</v>
      </c>
      <c r="C404" s="252" t="s">
        <v>840</v>
      </c>
      <c r="D404" s="236" t="s">
        <v>346</v>
      </c>
      <c r="E404" s="237">
        <v>33</v>
      </c>
      <c r="F404" s="238"/>
      <c r="G404" s="239">
        <f>ROUND(E404*F404,2)</f>
        <v>0</v>
      </c>
      <c r="H404" s="238"/>
      <c r="I404" s="239">
        <f>ROUND(E404*H404,2)</f>
        <v>0</v>
      </c>
      <c r="J404" s="238"/>
      <c r="K404" s="239">
        <f>ROUND(E404*J404,2)</f>
        <v>0</v>
      </c>
      <c r="L404" s="239">
        <v>21</v>
      </c>
      <c r="M404" s="239">
        <f>G404*(1+L404/100)</f>
        <v>0</v>
      </c>
      <c r="N404" s="237">
        <v>6.9999999999999994E-5</v>
      </c>
      <c r="O404" s="237">
        <f>ROUND(E404*N404,2)</f>
        <v>0</v>
      </c>
      <c r="P404" s="237">
        <v>0</v>
      </c>
      <c r="Q404" s="237">
        <f>ROUND(E404*P404,2)</f>
        <v>0</v>
      </c>
      <c r="R404" s="239" t="s">
        <v>421</v>
      </c>
      <c r="S404" s="239" t="s">
        <v>208</v>
      </c>
      <c r="T404" s="240" t="s">
        <v>208</v>
      </c>
      <c r="U404" s="225">
        <v>8.6999999999999994E-2</v>
      </c>
      <c r="V404" s="225">
        <f>ROUND(E404*U404,2)</f>
        <v>2.87</v>
      </c>
      <c r="W404" s="225"/>
      <c r="X404" s="225" t="s">
        <v>209</v>
      </c>
      <c r="Y404" s="225" t="s">
        <v>210</v>
      </c>
      <c r="Z404" s="215"/>
      <c r="AA404" s="215"/>
      <c r="AB404" s="215"/>
      <c r="AC404" s="215"/>
      <c r="AD404" s="215"/>
      <c r="AE404" s="215"/>
      <c r="AF404" s="215"/>
      <c r="AG404" s="215" t="s">
        <v>211</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2">
      <c r="A405" s="222"/>
      <c r="B405" s="223"/>
      <c r="C405" s="253" t="s">
        <v>841</v>
      </c>
      <c r="D405" s="241"/>
      <c r="E405" s="241"/>
      <c r="F405" s="241"/>
      <c r="G405" s="241"/>
      <c r="H405" s="225"/>
      <c r="I405" s="225"/>
      <c r="J405" s="225"/>
      <c r="K405" s="225"/>
      <c r="L405" s="225"/>
      <c r="M405" s="225"/>
      <c r="N405" s="224"/>
      <c r="O405" s="224"/>
      <c r="P405" s="224"/>
      <c r="Q405" s="224"/>
      <c r="R405" s="225"/>
      <c r="S405" s="225"/>
      <c r="T405" s="225"/>
      <c r="U405" s="225"/>
      <c r="V405" s="225"/>
      <c r="W405" s="225"/>
      <c r="X405" s="225"/>
      <c r="Y405" s="225"/>
      <c r="Z405" s="215"/>
      <c r="AA405" s="215"/>
      <c r="AB405" s="215"/>
      <c r="AC405" s="215"/>
      <c r="AD405" s="215"/>
      <c r="AE405" s="215"/>
      <c r="AF405" s="215"/>
      <c r="AG405" s="215" t="s">
        <v>213</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outlineLevel="1">
      <c r="A406" s="243">
        <v>274</v>
      </c>
      <c r="B406" s="244" t="s">
        <v>842</v>
      </c>
      <c r="C406" s="254" t="s">
        <v>843</v>
      </c>
      <c r="D406" s="245" t="s">
        <v>535</v>
      </c>
      <c r="E406" s="246">
        <v>1</v>
      </c>
      <c r="F406" s="247"/>
      <c r="G406" s="248">
        <f>ROUND(E406*F406,2)</f>
        <v>0</v>
      </c>
      <c r="H406" s="247"/>
      <c r="I406" s="248">
        <f>ROUND(E406*H406,2)</f>
        <v>0</v>
      </c>
      <c r="J406" s="247"/>
      <c r="K406" s="248">
        <f>ROUND(E406*J406,2)</f>
        <v>0</v>
      </c>
      <c r="L406" s="248">
        <v>21</v>
      </c>
      <c r="M406" s="248">
        <f>G406*(1+L406/100)</f>
        <v>0</v>
      </c>
      <c r="N406" s="246">
        <v>0</v>
      </c>
      <c r="O406" s="246">
        <f>ROUND(E406*N406,2)</f>
        <v>0</v>
      </c>
      <c r="P406" s="246">
        <v>0</v>
      </c>
      <c r="Q406" s="246">
        <f>ROUND(E406*P406,2)</f>
        <v>0</v>
      </c>
      <c r="R406" s="248"/>
      <c r="S406" s="248" t="s">
        <v>366</v>
      </c>
      <c r="T406" s="249" t="s">
        <v>367</v>
      </c>
      <c r="U406" s="225">
        <v>0</v>
      </c>
      <c r="V406" s="225">
        <f>ROUND(E406*U406,2)</f>
        <v>0</v>
      </c>
      <c r="W406" s="225"/>
      <c r="X406" s="225" t="s">
        <v>209</v>
      </c>
      <c r="Y406" s="225" t="s">
        <v>210</v>
      </c>
      <c r="Z406" s="215"/>
      <c r="AA406" s="215"/>
      <c r="AB406" s="215"/>
      <c r="AC406" s="215"/>
      <c r="AD406" s="215"/>
      <c r="AE406" s="215"/>
      <c r="AF406" s="215"/>
      <c r="AG406" s="215" t="s">
        <v>211</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1">
      <c r="A407" s="234">
        <v>275</v>
      </c>
      <c r="B407" s="235" t="s">
        <v>844</v>
      </c>
      <c r="C407" s="252" t="s">
        <v>845</v>
      </c>
      <c r="D407" s="236" t="s">
        <v>263</v>
      </c>
      <c r="E407" s="237">
        <v>0.48784</v>
      </c>
      <c r="F407" s="238"/>
      <c r="G407" s="239">
        <f>ROUND(E407*F407,2)</f>
        <v>0</v>
      </c>
      <c r="H407" s="238"/>
      <c r="I407" s="239">
        <f>ROUND(E407*H407,2)</f>
        <v>0</v>
      </c>
      <c r="J407" s="238"/>
      <c r="K407" s="239">
        <f>ROUND(E407*J407,2)</f>
        <v>0</v>
      </c>
      <c r="L407" s="239">
        <v>21</v>
      </c>
      <c r="M407" s="239">
        <f>G407*(1+L407/100)</f>
        <v>0</v>
      </c>
      <c r="N407" s="237">
        <v>0</v>
      </c>
      <c r="O407" s="237">
        <f>ROUND(E407*N407,2)</f>
        <v>0</v>
      </c>
      <c r="P407" s="237">
        <v>0</v>
      </c>
      <c r="Q407" s="237">
        <f>ROUND(E407*P407,2)</f>
        <v>0</v>
      </c>
      <c r="R407" s="239" t="s">
        <v>653</v>
      </c>
      <c r="S407" s="239" t="s">
        <v>208</v>
      </c>
      <c r="T407" s="240" t="s">
        <v>208</v>
      </c>
      <c r="U407" s="225">
        <v>1.333</v>
      </c>
      <c r="V407" s="225">
        <f>ROUND(E407*U407,2)</f>
        <v>0.65</v>
      </c>
      <c r="W407" s="225"/>
      <c r="X407" s="225" t="s">
        <v>544</v>
      </c>
      <c r="Y407" s="225" t="s">
        <v>210</v>
      </c>
      <c r="Z407" s="215"/>
      <c r="AA407" s="215"/>
      <c r="AB407" s="215"/>
      <c r="AC407" s="215"/>
      <c r="AD407" s="215"/>
      <c r="AE407" s="215"/>
      <c r="AF407" s="215"/>
      <c r="AG407" s="215" t="s">
        <v>545</v>
      </c>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2">
      <c r="A408" s="222"/>
      <c r="B408" s="223"/>
      <c r="C408" s="253" t="s">
        <v>846</v>
      </c>
      <c r="D408" s="241"/>
      <c r="E408" s="241"/>
      <c r="F408" s="241"/>
      <c r="G408" s="241"/>
      <c r="H408" s="225"/>
      <c r="I408" s="225"/>
      <c r="J408" s="225"/>
      <c r="K408" s="225"/>
      <c r="L408" s="225"/>
      <c r="M408" s="225"/>
      <c r="N408" s="224"/>
      <c r="O408" s="224"/>
      <c r="P408" s="224"/>
      <c r="Q408" s="224"/>
      <c r="R408" s="225"/>
      <c r="S408" s="225"/>
      <c r="T408" s="225"/>
      <c r="U408" s="225"/>
      <c r="V408" s="225"/>
      <c r="W408" s="225"/>
      <c r="X408" s="225"/>
      <c r="Y408" s="225"/>
      <c r="Z408" s="215"/>
      <c r="AA408" s="215"/>
      <c r="AB408" s="215"/>
      <c r="AC408" s="215"/>
      <c r="AD408" s="215"/>
      <c r="AE408" s="215"/>
      <c r="AF408" s="215"/>
      <c r="AG408" s="215" t="s">
        <v>213</v>
      </c>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c r="A409" s="227" t="s">
        <v>202</v>
      </c>
      <c r="B409" s="228" t="s">
        <v>141</v>
      </c>
      <c r="C409" s="251" t="s">
        <v>142</v>
      </c>
      <c r="D409" s="229"/>
      <c r="E409" s="230"/>
      <c r="F409" s="231"/>
      <c r="G409" s="231">
        <f>SUMIF(AG410:AG459,"&lt;&gt;NOR",G410:G459)</f>
        <v>0</v>
      </c>
      <c r="H409" s="231"/>
      <c r="I409" s="231">
        <f>SUM(I410:I459)</f>
        <v>0</v>
      </c>
      <c r="J409" s="231"/>
      <c r="K409" s="231">
        <f>SUM(K410:K459)</f>
        <v>0</v>
      </c>
      <c r="L409" s="231"/>
      <c r="M409" s="231">
        <f>SUM(M410:M459)</f>
        <v>0</v>
      </c>
      <c r="N409" s="230"/>
      <c r="O409" s="230">
        <f>SUM(O410:O459)</f>
        <v>1.1700000000000002</v>
      </c>
      <c r="P409" s="230"/>
      <c r="Q409" s="230">
        <f>SUM(Q410:Q459)</f>
        <v>0</v>
      </c>
      <c r="R409" s="231"/>
      <c r="S409" s="231"/>
      <c r="T409" s="232"/>
      <c r="U409" s="226"/>
      <c r="V409" s="226">
        <f>SUM(V410:V459)</f>
        <v>169.71</v>
      </c>
      <c r="W409" s="226"/>
      <c r="X409" s="226"/>
      <c r="Y409" s="226"/>
      <c r="AG409" t="s">
        <v>203</v>
      </c>
    </row>
    <row r="410" spans="1:60" ht="22.5" outlineLevel="1">
      <c r="A410" s="234">
        <v>276</v>
      </c>
      <c r="B410" s="235" t="s">
        <v>847</v>
      </c>
      <c r="C410" s="252" t="s">
        <v>848</v>
      </c>
      <c r="D410" s="236" t="s">
        <v>277</v>
      </c>
      <c r="E410" s="237">
        <v>1</v>
      </c>
      <c r="F410" s="238"/>
      <c r="G410" s="239">
        <f>ROUND(E410*F410,2)</f>
        <v>0</v>
      </c>
      <c r="H410" s="238"/>
      <c r="I410" s="239">
        <f>ROUND(E410*H410,2)</f>
        <v>0</v>
      </c>
      <c r="J410" s="238"/>
      <c r="K410" s="239">
        <f>ROUND(E410*J410,2)</f>
        <v>0</v>
      </c>
      <c r="L410" s="239">
        <v>21</v>
      </c>
      <c r="M410" s="239">
        <f>G410*(1+L410/100)</f>
        <v>0</v>
      </c>
      <c r="N410" s="237">
        <v>7.9659999999999995E-2</v>
      </c>
      <c r="O410" s="237">
        <f>ROUND(E410*N410,2)</f>
        <v>0.08</v>
      </c>
      <c r="P410" s="237">
        <v>0</v>
      </c>
      <c r="Q410" s="237">
        <f>ROUND(E410*P410,2)</f>
        <v>0</v>
      </c>
      <c r="R410" s="239" t="s">
        <v>653</v>
      </c>
      <c r="S410" s="239" t="s">
        <v>385</v>
      </c>
      <c r="T410" s="240" t="s">
        <v>385</v>
      </c>
      <c r="U410" s="225">
        <v>1.508</v>
      </c>
      <c r="V410" s="225">
        <f>ROUND(E410*U410,2)</f>
        <v>1.51</v>
      </c>
      <c r="W410" s="225"/>
      <c r="X410" s="225" t="s">
        <v>209</v>
      </c>
      <c r="Y410" s="225" t="s">
        <v>210</v>
      </c>
      <c r="Z410" s="215"/>
      <c r="AA410" s="215"/>
      <c r="AB410" s="215"/>
      <c r="AC410" s="215"/>
      <c r="AD410" s="215"/>
      <c r="AE410" s="215"/>
      <c r="AF410" s="215"/>
      <c r="AG410" s="215" t="s">
        <v>211</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2">
      <c r="A411" s="222"/>
      <c r="B411" s="223"/>
      <c r="C411" s="253" t="s">
        <v>849</v>
      </c>
      <c r="D411" s="241"/>
      <c r="E411" s="241"/>
      <c r="F411" s="241"/>
      <c r="G411" s="241"/>
      <c r="H411" s="225"/>
      <c r="I411" s="225"/>
      <c r="J411" s="225"/>
      <c r="K411" s="225"/>
      <c r="L411" s="225"/>
      <c r="M411" s="225"/>
      <c r="N411" s="224"/>
      <c r="O411" s="224"/>
      <c r="P411" s="224"/>
      <c r="Q411" s="224"/>
      <c r="R411" s="225"/>
      <c r="S411" s="225"/>
      <c r="T411" s="225"/>
      <c r="U411" s="225"/>
      <c r="V411" s="225"/>
      <c r="W411" s="225"/>
      <c r="X411" s="225"/>
      <c r="Y411" s="225"/>
      <c r="Z411" s="215"/>
      <c r="AA411" s="215"/>
      <c r="AB411" s="215"/>
      <c r="AC411" s="215"/>
      <c r="AD411" s="215"/>
      <c r="AE411" s="215"/>
      <c r="AF411" s="215"/>
      <c r="AG411" s="215" t="s">
        <v>213</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1">
      <c r="A412" s="243">
        <v>277</v>
      </c>
      <c r="B412" s="244" t="s">
        <v>850</v>
      </c>
      <c r="C412" s="254" t="s">
        <v>851</v>
      </c>
      <c r="D412" s="245" t="s">
        <v>535</v>
      </c>
      <c r="E412" s="246">
        <v>30</v>
      </c>
      <c r="F412" s="247"/>
      <c r="G412" s="248">
        <f>ROUND(E412*F412,2)</f>
        <v>0</v>
      </c>
      <c r="H412" s="247"/>
      <c r="I412" s="248">
        <f>ROUND(E412*H412,2)</f>
        <v>0</v>
      </c>
      <c r="J412" s="247"/>
      <c r="K412" s="248">
        <f>ROUND(E412*J412,2)</f>
        <v>0</v>
      </c>
      <c r="L412" s="248">
        <v>21</v>
      </c>
      <c r="M412" s="248">
        <f>G412*(1+L412/100)</f>
        <v>0</v>
      </c>
      <c r="N412" s="246">
        <v>0</v>
      </c>
      <c r="O412" s="246">
        <f>ROUND(E412*N412,2)</f>
        <v>0</v>
      </c>
      <c r="P412" s="246">
        <v>0</v>
      </c>
      <c r="Q412" s="246">
        <f>ROUND(E412*P412,2)</f>
        <v>0</v>
      </c>
      <c r="R412" s="248" t="s">
        <v>653</v>
      </c>
      <c r="S412" s="248" t="s">
        <v>208</v>
      </c>
      <c r="T412" s="249" t="s">
        <v>208</v>
      </c>
      <c r="U412" s="225">
        <v>0.105</v>
      </c>
      <c r="V412" s="225">
        <f>ROUND(E412*U412,2)</f>
        <v>3.15</v>
      </c>
      <c r="W412" s="225"/>
      <c r="X412" s="225" t="s">
        <v>209</v>
      </c>
      <c r="Y412" s="225" t="s">
        <v>210</v>
      </c>
      <c r="Z412" s="215"/>
      <c r="AA412" s="215"/>
      <c r="AB412" s="215"/>
      <c r="AC412" s="215"/>
      <c r="AD412" s="215"/>
      <c r="AE412" s="215"/>
      <c r="AF412" s="215"/>
      <c r="AG412" s="215" t="s">
        <v>211</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1">
      <c r="A413" s="243">
        <v>278</v>
      </c>
      <c r="B413" s="244" t="s">
        <v>852</v>
      </c>
      <c r="C413" s="254" t="s">
        <v>853</v>
      </c>
      <c r="D413" s="245" t="s">
        <v>277</v>
      </c>
      <c r="E413" s="246">
        <v>1</v>
      </c>
      <c r="F413" s="247"/>
      <c r="G413" s="248">
        <f>ROUND(E413*F413,2)</f>
        <v>0</v>
      </c>
      <c r="H413" s="247"/>
      <c r="I413" s="248">
        <f>ROUND(E413*H413,2)</f>
        <v>0</v>
      </c>
      <c r="J413" s="247"/>
      <c r="K413" s="248">
        <f>ROUND(E413*J413,2)</f>
        <v>0</v>
      </c>
      <c r="L413" s="248">
        <v>21</v>
      </c>
      <c r="M413" s="248">
        <f>G413*(1+L413/100)</f>
        <v>0</v>
      </c>
      <c r="N413" s="246">
        <v>1.3600000000000001E-3</v>
      </c>
      <c r="O413" s="246">
        <f>ROUND(E413*N413,2)</f>
        <v>0</v>
      </c>
      <c r="P413" s="246">
        <v>0</v>
      </c>
      <c r="Q413" s="246">
        <f>ROUND(E413*P413,2)</f>
        <v>0</v>
      </c>
      <c r="R413" s="248" t="s">
        <v>653</v>
      </c>
      <c r="S413" s="248" t="s">
        <v>208</v>
      </c>
      <c r="T413" s="249" t="s">
        <v>208</v>
      </c>
      <c r="U413" s="225">
        <v>0.27200000000000002</v>
      </c>
      <c r="V413" s="225">
        <f>ROUND(E413*U413,2)</f>
        <v>0.27</v>
      </c>
      <c r="W413" s="225"/>
      <c r="X413" s="225" t="s">
        <v>209</v>
      </c>
      <c r="Y413" s="225" t="s">
        <v>210</v>
      </c>
      <c r="Z413" s="215"/>
      <c r="AA413" s="215"/>
      <c r="AB413" s="215"/>
      <c r="AC413" s="215"/>
      <c r="AD413" s="215"/>
      <c r="AE413" s="215"/>
      <c r="AF413" s="215"/>
      <c r="AG413" s="215" t="s">
        <v>211</v>
      </c>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c r="A414" s="243">
        <v>279</v>
      </c>
      <c r="B414" s="244" t="s">
        <v>854</v>
      </c>
      <c r="C414" s="254" t="s">
        <v>855</v>
      </c>
      <c r="D414" s="245" t="s">
        <v>535</v>
      </c>
      <c r="E414" s="246">
        <v>15</v>
      </c>
      <c r="F414" s="247"/>
      <c r="G414" s="248">
        <f>ROUND(E414*F414,2)</f>
        <v>0</v>
      </c>
      <c r="H414" s="247"/>
      <c r="I414" s="248">
        <f>ROUND(E414*H414,2)</f>
        <v>0</v>
      </c>
      <c r="J414" s="247"/>
      <c r="K414" s="248">
        <f>ROUND(E414*J414,2)</f>
        <v>0</v>
      </c>
      <c r="L414" s="248">
        <v>21</v>
      </c>
      <c r="M414" s="248">
        <f>G414*(1+L414/100)</f>
        <v>0</v>
      </c>
      <c r="N414" s="246">
        <v>8.8999999999999995E-4</v>
      </c>
      <c r="O414" s="246">
        <f>ROUND(E414*N414,2)</f>
        <v>0.01</v>
      </c>
      <c r="P414" s="246">
        <v>0</v>
      </c>
      <c r="Q414" s="246">
        <f>ROUND(E414*P414,2)</f>
        <v>0</v>
      </c>
      <c r="R414" s="248" t="s">
        <v>653</v>
      </c>
      <c r="S414" s="248" t="s">
        <v>208</v>
      </c>
      <c r="T414" s="249" t="s">
        <v>208</v>
      </c>
      <c r="U414" s="225">
        <v>1.1200000000000001</v>
      </c>
      <c r="V414" s="225">
        <f>ROUND(E414*U414,2)</f>
        <v>16.8</v>
      </c>
      <c r="W414" s="225"/>
      <c r="X414" s="225" t="s">
        <v>209</v>
      </c>
      <c r="Y414" s="225" t="s">
        <v>210</v>
      </c>
      <c r="Z414" s="215"/>
      <c r="AA414" s="215"/>
      <c r="AB414" s="215"/>
      <c r="AC414" s="215"/>
      <c r="AD414" s="215"/>
      <c r="AE414" s="215"/>
      <c r="AF414" s="215"/>
      <c r="AG414" s="215" t="s">
        <v>211</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1">
      <c r="A415" s="243">
        <v>280</v>
      </c>
      <c r="B415" s="244" t="s">
        <v>856</v>
      </c>
      <c r="C415" s="254" t="s">
        <v>857</v>
      </c>
      <c r="D415" s="245" t="s">
        <v>535</v>
      </c>
      <c r="E415" s="246">
        <v>2</v>
      </c>
      <c r="F415" s="247"/>
      <c r="G415" s="248">
        <f>ROUND(E415*F415,2)</f>
        <v>0</v>
      </c>
      <c r="H415" s="247"/>
      <c r="I415" s="248">
        <f>ROUND(E415*H415,2)</f>
        <v>0</v>
      </c>
      <c r="J415" s="247"/>
      <c r="K415" s="248">
        <f>ROUND(E415*J415,2)</f>
        <v>0</v>
      </c>
      <c r="L415" s="248">
        <v>21</v>
      </c>
      <c r="M415" s="248">
        <f>G415*(1+L415/100)</f>
        <v>0</v>
      </c>
      <c r="N415" s="246">
        <v>3.9199999999999999E-3</v>
      </c>
      <c r="O415" s="246">
        <f>ROUND(E415*N415,2)</f>
        <v>0.01</v>
      </c>
      <c r="P415" s="246">
        <v>0</v>
      </c>
      <c r="Q415" s="246">
        <f>ROUND(E415*P415,2)</f>
        <v>0</v>
      </c>
      <c r="R415" s="248" t="s">
        <v>653</v>
      </c>
      <c r="S415" s="248" t="s">
        <v>208</v>
      </c>
      <c r="T415" s="249" t="s">
        <v>208</v>
      </c>
      <c r="U415" s="225">
        <v>0.755</v>
      </c>
      <c r="V415" s="225">
        <f>ROUND(E415*U415,2)</f>
        <v>1.51</v>
      </c>
      <c r="W415" s="225"/>
      <c r="X415" s="225" t="s">
        <v>209</v>
      </c>
      <c r="Y415" s="225" t="s">
        <v>210</v>
      </c>
      <c r="Z415" s="215"/>
      <c r="AA415" s="215"/>
      <c r="AB415" s="215"/>
      <c r="AC415" s="215"/>
      <c r="AD415" s="215"/>
      <c r="AE415" s="215"/>
      <c r="AF415" s="215"/>
      <c r="AG415" s="215" t="s">
        <v>211</v>
      </c>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outlineLevel="1">
      <c r="A416" s="243">
        <v>281</v>
      </c>
      <c r="B416" s="244" t="s">
        <v>858</v>
      </c>
      <c r="C416" s="254" t="s">
        <v>859</v>
      </c>
      <c r="D416" s="245" t="s">
        <v>535</v>
      </c>
      <c r="E416" s="246">
        <v>20</v>
      </c>
      <c r="F416" s="247"/>
      <c r="G416" s="248">
        <f>ROUND(E416*F416,2)</f>
        <v>0</v>
      </c>
      <c r="H416" s="247"/>
      <c r="I416" s="248">
        <f>ROUND(E416*H416,2)</f>
        <v>0</v>
      </c>
      <c r="J416" s="247"/>
      <c r="K416" s="248">
        <f>ROUND(E416*J416,2)</f>
        <v>0</v>
      </c>
      <c r="L416" s="248">
        <v>21</v>
      </c>
      <c r="M416" s="248">
        <f>G416*(1+L416/100)</f>
        <v>0</v>
      </c>
      <c r="N416" s="246">
        <v>1.41E-3</v>
      </c>
      <c r="O416" s="246">
        <f>ROUND(E416*N416,2)</f>
        <v>0.03</v>
      </c>
      <c r="P416" s="246">
        <v>0</v>
      </c>
      <c r="Q416" s="246">
        <f>ROUND(E416*P416,2)</f>
        <v>0</v>
      </c>
      <c r="R416" s="248" t="s">
        <v>653</v>
      </c>
      <c r="S416" s="248" t="s">
        <v>208</v>
      </c>
      <c r="T416" s="249" t="s">
        <v>208</v>
      </c>
      <c r="U416" s="225">
        <v>1.575</v>
      </c>
      <c r="V416" s="225">
        <f>ROUND(E416*U416,2)</f>
        <v>31.5</v>
      </c>
      <c r="W416" s="225"/>
      <c r="X416" s="225" t="s">
        <v>209</v>
      </c>
      <c r="Y416" s="225" t="s">
        <v>210</v>
      </c>
      <c r="Z416" s="215"/>
      <c r="AA416" s="215"/>
      <c r="AB416" s="215"/>
      <c r="AC416" s="215"/>
      <c r="AD416" s="215"/>
      <c r="AE416" s="215"/>
      <c r="AF416" s="215"/>
      <c r="AG416" s="215" t="s">
        <v>211</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1">
      <c r="A417" s="243">
        <v>282</v>
      </c>
      <c r="B417" s="244" t="s">
        <v>860</v>
      </c>
      <c r="C417" s="254" t="s">
        <v>861</v>
      </c>
      <c r="D417" s="245" t="s">
        <v>535</v>
      </c>
      <c r="E417" s="246">
        <v>4</v>
      </c>
      <c r="F417" s="247"/>
      <c r="G417" s="248">
        <f>ROUND(E417*F417,2)</f>
        <v>0</v>
      </c>
      <c r="H417" s="247"/>
      <c r="I417" s="248">
        <f>ROUND(E417*H417,2)</f>
        <v>0</v>
      </c>
      <c r="J417" s="247"/>
      <c r="K417" s="248">
        <f>ROUND(E417*J417,2)</f>
        <v>0</v>
      </c>
      <c r="L417" s="248">
        <v>21</v>
      </c>
      <c r="M417" s="248">
        <f>G417*(1+L417/100)</f>
        <v>0</v>
      </c>
      <c r="N417" s="246">
        <v>4.4999999999999999E-4</v>
      </c>
      <c r="O417" s="246">
        <f>ROUND(E417*N417,2)</f>
        <v>0</v>
      </c>
      <c r="P417" s="246">
        <v>0</v>
      </c>
      <c r="Q417" s="246">
        <f>ROUND(E417*P417,2)</f>
        <v>0</v>
      </c>
      <c r="R417" s="248" t="s">
        <v>653</v>
      </c>
      <c r="S417" s="248" t="s">
        <v>208</v>
      </c>
      <c r="T417" s="249" t="s">
        <v>208</v>
      </c>
      <c r="U417" s="225">
        <v>5</v>
      </c>
      <c r="V417" s="225">
        <f>ROUND(E417*U417,2)</f>
        <v>20</v>
      </c>
      <c r="W417" s="225"/>
      <c r="X417" s="225" t="s">
        <v>209</v>
      </c>
      <c r="Y417" s="225" t="s">
        <v>210</v>
      </c>
      <c r="Z417" s="215"/>
      <c r="AA417" s="215"/>
      <c r="AB417" s="215"/>
      <c r="AC417" s="215"/>
      <c r="AD417" s="215"/>
      <c r="AE417" s="215"/>
      <c r="AF417" s="215"/>
      <c r="AG417" s="215" t="s">
        <v>211</v>
      </c>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outlineLevel="1">
      <c r="A418" s="243">
        <v>283</v>
      </c>
      <c r="B418" s="244" t="s">
        <v>862</v>
      </c>
      <c r="C418" s="254" t="s">
        <v>863</v>
      </c>
      <c r="D418" s="245" t="s">
        <v>535</v>
      </c>
      <c r="E418" s="246">
        <v>3</v>
      </c>
      <c r="F418" s="247"/>
      <c r="G418" s="248">
        <f>ROUND(E418*F418,2)</f>
        <v>0</v>
      </c>
      <c r="H418" s="247"/>
      <c r="I418" s="248">
        <f>ROUND(E418*H418,2)</f>
        <v>0</v>
      </c>
      <c r="J418" s="247"/>
      <c r="K418" s="248">
        <f>ROUND(E418*J418,2)</f>
        <v>0</v>
      </c>
      <c r="L418" s="248">
        <v>21</v>
      </c>
      <c r="M418" s="248">
        <f>G418*(1+L418/100)</f>
        <v>0</v>
      </c>
      <c r="N418" s="246">
        <v>6.2E-4</v>
      </c>
      <c r="O418" s="246">
        <f>ROUND(E418*N418,2)</f>
        <v>0</v>
      </c>
      <c r="P418" s="246">
        <v>0</v>
      </c>
      <c r="Q418" s="246">
        <f>ROUND(E418*P418,2)</f>
        <v>0</v>
      </c>
      <c r="R418" s="248" t="s">
        <v>653</v>
      </c>
      <c r="S418" s="248" t="s">
        <v>208</v>
      </c>
      <c r="T418" s="249" t="s">
        <v>208</v>
      </c>
      <c r="U418" s="225">
        <v>2.6</v>
      </c>
      <c r="V418" s="225">
        <f>ROUND(E418*U418,2)</f>
        <v>7.8</v>
      </c>
      <c r="W418" s="225"/>
      <c r="X418" s="225" t="s">
        <v>209</v>
      </c>
      <c r="Y418" s="225" t="s">
        <v>210</v>
      </c>
      <c r="Z418" s="215"/>
      <c r="AA418" s="215"/>
      <c r="AB418" s="215"/>
      <c r="AC418" s="215"/>
      <c r="AD418" s="215"/>
      <c r="AE418" s="215"/>
      <c r="AF418" s="215"/>
      <c r="AG418" s="215" t="s">
        <v>211</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1">
      <c r="A419" s="243">
        <v>284</v>
      </c>
      <c r="B419" s="244" t="s">
        <v>864</v>
      </c>
      <c r="C419" s="254" t="s">
        <v>865</v>
      </c>
      <c r="D419" s="245" t="s">
        <v>535</v>
      </c>
      <c r="E419" s="246">
        <v>36</v>
      </c>
      <c r="F419" s="247"/>
      <c r="G419" s="248">
        <f>ROUND(E419*F419,2)</f>
        <v>0</v>
      </c>
      <c r="H419" s="247"/>
      <c r="I419" s="248">
        <f>ROUND(E419*H419,2)</f>
        <v>0</v>
      </c>
      <c r="J419" s="247"/>
      <c r="K419" s="248">
        <f>ROUND(E419*J419,2)</f>
        <v>0</v>
      </c>
      <c r="L419" s="248">
        <v>21</v>
      </c>
      <c r="M419" s="248">
        <f>G419*(1+L419/100)</f>
        <v>0</v>
      </c>
      <c r="N419" s="246">
        <v>3.0000000000000001E-5</v>
      </c>
      <c r="O419" s="246">
        <f>ROUND(E419*N419,2)</f>
        <v>0</v>
      </c>
      <c r="P419" s="246">
        <v>0</v>
      </c>
      <c r="Q419" s="246">
        <f>ROUND(E419*P419,2)</f>
        <v>0</v>
      </c>
      <c r="R419" s="248" t="s">
        <v>653</v>
      </c>
      <c r="S419" s="248" t="s">
        <v>208</v>
      </c>
      <c r="T419" s="249" t="s">
        <v>208</v>
      </c>
      <c r="U419" s="225">
        <v>0.33</v>
      </c>
      <c r="V419" s="225">
        <f>ROUND(E419*U419,2)</f>
        <v>11.88</v>
      </c>
      <c r="W419" s="225"/>
      <c r="X419" s="225" t="s">
        <v>209</v>
      </c>
      <c r="Y419" s="225" t="s">
        <v>210</v>
      </c>
      <c r="Z419" s="215"/>
      <c r="AA419" s="215"/>
      <c r="AB419" s="215"/>
      <c r="AC419" s="215"/>
      <c r="AD419" s="215"/>
      <c r="AE419" s="215"/>
      <c r="AF419" s="215"/>
      <c r="AG419" s="215" t="s">
        <v>211</v>
      </c>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outlineLevel="1">
      <c r="A420" s="243">
        <v>285</v>
      </c>
      <c r="B420" s="244" t="s">
        <v>866</v>
      </c>
      <c r="C420" s="254" t="s">
        <v>867</v>
      </c>
      <c r="D420" s="245" t="s">
        <v>535</v>
      </c>
      <c r="E420" s="246">
        <v>1</v>
      </c>
      <c r="F420" s="247"/>
      <c r="G420" s="248">
        <f>ROUND(E420*F420,2)</f>
        <v>0</v>
      </c>
      <c r="H420" s="247"/>
      <c r="I420" s="248">
        <f>ROUND(E420*H420,2)</f>
        <v>0</v>
      </c>
      <c r="J420" s="247"/>
      <c r="K420" s="248">
        <f>ROUND(E420*J420,2)</f>
        <v>0</v>
      </c>
      <c r="L420" s="248">
        <v>21</v>
      </c>
      <c r="M420" s="248">
        <f>G420*(1+L420/100)</f>
        <v>0</v>
      </c>
      <c r="N420" s="246">
        <v>7.2000000000000005E-4</v>
      </c>
      <c r="O420" s="246">
        <f>ROUND(E420*N420,2)</f>
        <v>0</v>
      </c>
      <c r="P420" s="246">
        <v>0</v>
      </c>
      <c r="Q420" s="246">
        <f>ROUND(E420*P420,2)</f>
        <v>0</v>
      </c>
      <c r="R420" s="248" t="s">
        <v>653</v>
      </c>
      <c r="S420" s="248" t="s">
        <v>208</v>
      </c>
      <c r="T420" s="249" t="s">
        <v>208</v>
      </c>
      <c r="U420" s="225">
        <v>0.50600000000000001</v>
      </c>
      <c r="V420" s="225">
        <f>ROUND(E420*U420,2)</f>
        <v>0.51</v>
      </c>
      <c r="W420" s="225"/>
      <c r="X420" s="225" t="s">
        <v>209</v>
      </c>
      <c r="Y420" s="225" t="s">
        <v>210</v>
      </c>
      <c r="Z420" s="215"/>
      <c r="AA420" s="215"/>
      <c r="AB420" s="215"/>
      <c r="AC420" s="215"/>
      <c r="AD420" s="215"/>
      <c r="AE420" s="215"/>
      <c r="AF420" s="215"/>
      <c r="AG420" s="215" t="s">
        <v>211</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outlineLevel="1">
      <c r="A421" s="243">
        <v>286</v>
      </c>
      <c r="B421" s="244" t="s">
        <v>868</v>
      </c>
      <c r="C421" s="254" t="s">
        <v>869</v>
      </c>
      <c r="D421" s="245" t="s">
        <v>277</v>
      </c>
      <c r="E421" s="246">
        <v>4</v>
      </c>
      <c r="F421" s="247"/>
      <c r="G421" s="248">
        <f>ROUND(E421*F421,2)</f>
        <v>0</v>
      </c>
      <c r="H421" s="247"/>
      <c r="I421" s="248">
        <f>ROUND(E421*H421,2)</f>
        <v>0</v>
      </c>
      <c r="J421" s="247"/>
      <c r="K421" s="248">
        <f>ROUND(E421*J421,2)</f>
        <v>0</v>
      </c>
      <c r="L421" s="248">
        <v>21</v>
      </c>
      <c r="M421" s="248">
        <f>G421*(1+L421/100)</f>
        <v>0</v>
      </c>
      <c r="N421" s="246">
        <v>3.0899999999999999E-3</v>
      </c>
      <c r="O421" s="246">
        <f>ROUND(E421*N421,2)</f>
        <v>0.01</v>
      </c>
      <c r="P421" s="246">
        <v>0</v>
      </c>
      <c r="Q421" s="246">
        <f>ROUND(E421*P421,2)</f>
        <v>0</v>
      </c>
      <c r="R421" s="248" t="s">
        <v>653</v>
      </c>
      <c r="S421" s="248" t="s">
        <v>208</v>
      </c>
      <c r="T421" s="249" t="s">
        <v>208</v>
      </c>
      <c r="U421" s="225">
        <v>1.25</v>
      </c>
      <c r="V421" s="225">
        <f>ROUND(E421*U421,2)</f>
        <v>5</v>
      </c>
      <c r="W421" s="225"/>
      <c r="X421" s="225" t="s">
        <v>209</v>
      </c>
      <c r="Y421" s="225" t="s">
        <v>210</v>
      </c>
      <c r="Z421" s="215"/>
      <c r="AA421" s="215"/>
      <c r="AB421" s="215"/>
      <c r="AC421" s="215"/>
      <c r="AD421" s="215"/>
      <c r="AE421" s="215"/>
      <c r="AF421" s="215"/>
      <c r="AG421" s="215" t="s">
        <v>211</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outlineLevel="1">
      <c r="A422" s="243">
        <v>287</v>
      </c>
      <c r="B422" s="244" t="s">
        <v>870</v>
      </c>
      <c r="C422" s="254" t="s">
        <v>871</v>
      </c>
      <c r="D422" s="245" t="s">
        <v>535</v>
      </c>
      <c r="E422" s="246">
        <v>40</v>
      </c>
      <c r="F422" s="247"/>
      <c r="G422" s="248">
        <f>ROUND(E422*F422,2)</f>
        <v>0</v>
      </c>
      <c r="H422" s="247"/>
      <c r="I422" s="248">
        <f>ROUND(E422*H422,2)</f>
        <v>0</v>
      </c>
      <c r="J422" s="247"/>
      <c r="K422" s="248">
        <f>ROUND(E422*J422,2)</f>
        <v>0</v>
      </c>
      <c r="L422" s="248">
        <v>21</v>
      </c>
      <c r="M422" s="248">
        <f>G422*(1+L422/100)</f>
        <v>0</v>
      </c>
      <c r="N422" s="246">
        <v>2.4000000000000001E-4</v>
      </c>
      <c r="O422" s="246">
        <f>ROUND(E422*N422,2)</f>
        <v>0.01</v>
      </c>
      <c r="P422" s="246">
        <v>0</v>
      </c>
      <c r="Q422" s="246">
        <f>ROUND(E422*P422,2)</f>
        <v>0</v>
      </c>
      <c r="R422" s="248" t="s">
        <v>653</v>
      </c>
      <c r="S422" s="248" t="s">
        <v>208</v>
      </c>
      <c r="T422" s="249" t="s">
        <v>208</v>
      </c>
      <c r="U422" s="225">
        <v>0.124</v>
      </c>
      <c r="V422" s="225">
        <f>ROUND(E422*U422,2)</f>
        <v>4.96</v>
      </c>
      <c r="W422" s="225"/>
      <c r="X422" s="225" t="s">
        <v>209</v>
      </c>
      <c r="Y422" s="225" t="s">
        <v>210</v>
      </c>
      <c r="Z422" s="215"/>
      <c r="AA422" s="215"/>
      <c r="AB422" s="215"/>
      <c r="AC422" s="215"/>
      <c r="AD422" s="215"/>
      <c r="AE422" s="215"/>
      <c r="AF422" s="215"/>
      <c r="AG422" s="215" t="s">
        <v>211</v>
      </c>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ht="22.5" outlineLevel="1">
      <c r="A423" s="243">
        <v>288</v>
      </c>
      <c r="B423" s="244" t="s">
        <v>872</v>
      </c>
      <c r="C423" s="254" t="s">
        <v>873</v>
      </c>
      <c r="D423" s="245" t="s">
        <v>535</v>
      </c>
      <c r="E423" s="246">
        <v>1</v>
      </c>
      <c r="F423" s="247"/>
      <c r="G423" s="248">
        <f>ROUND(E423*F423,2)</f>
        <v>0</v>
      </c>
      <c r="H423" s="247"/>
      <c r="I423" s="248">
        <f>ROUND(E423*H423,2)</f>
        <v>0</v>
      </c>
      <c r="J423" s="247"/>
      <c r="K423" s="248">
        <f>ROUND(E423*J423,2)</f>
        <v>0</v>
      </c>
      <c r="L423" s="248">
        <v>21</v>
      </c>
      <c r="M423" s="248">
        <f>G423*(1+L423/100)</f>
        <v>0</v>
      </c>
      <c r="N423" s="246">
        <v>2.4000000000000001E-4</v>
      </c>
      <c r="O423" s="246">
        <f>ROUND(E423*N423,2)</f>
        <v>0</v>
      </c>
      <c r="P423" s="246">
        <v>0</v>
      </c>
      <c r="Q423" s="246">
        <f>ROUND(E423*P423,2)</f>
        <v>0</v>
      </c>
      <c r="R423" s="248" t="s">
        <v>653</v>
      </c>
      <c r="S423" s="248" t="s">
        <v>208</v>
      </c>
      <c r="T423" s="249" t="s">
        <v>208</v>
      </c>
      <c r="U423" s="225">
        <v>0.124</v>
      </c>
      <c r="V423" s="225">
        <f>ROUND(E423*U423,2)</f>
        <v>0.12</v>
      </c>
      <c r="W423" s="225"/>
      <c r="X423" s="225" t="s">
        <v>209</v>
      </c>
      <c r="Y423" s="225" t="s">
        <v>210</v>
      </c>
      <c r="Z423" s="215"/>
      <c r="AA423" s="215"/>
      <c r="AB423" s="215"/>
      <c r="AC423" s="215"/>
      <c r="AD423" s="215"/>
      <c r="AE423" s="215"/>
      <c r="AF423" s="215"/>
      <c r="AG423" s="215" t="s">
        <v>211</v>
      </c>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1">
      <c r="A424" s="243">
        <v>289</v>
      </c>
      <c r="B424" s="244" t="s">
        <v>874</v>
      </c>
      <c r="C424" s="254" t="s">
        <v>875</v>
      </c>
      <c r="D424" s="245" t="s">
        <v>277</v>
      </c>
      <c r="E424" s="246">
        <v>4</v>
      </c>
      <c r="F424" s="247"/>
      <c r="G424" s="248">
        <f>ROUND(E424*F424,2)</f>
        <v>0</v>
      </c>
      <c r="H424" s="247"/>
      <c r="I424" s="248">
        <f>ROUND(E424*H424,2)</f>
        <v>0</v>
      </c>
      <c r="J424" s="247"/>
      <c r="K424" s="248">
        <f>ROUND(E424*J424,2)</f>
        <v>0</v>
      </c>
      <c r="L424" s="248">
        <v>21</v>
      </c>
      <c r="M424" s="248">
        <f>G424*(1+L424/100)</f>
        <v>0</v>
      </c>
      <c r="N424" s="246">
        <v>1.8000000000000001E-4</v>
      </c>
      <c r="O424" s="246">
        <f>ROUND(E424*N424,2)</f>
        <v>0</v>
      </c>
      <c r="P424" s="246">
        <v>0</v>
      </c>
      <c r="Q424" s="246">
        <f>ROUND(E424*P424,2)</f>
        <v>0</v>
      </c>
      <c r="R424" s="248" t="s">
        <v>653</v>
      </c>
      <c r="S424" s="248" t="s">
        <v>208</v>
      </c>
      <c r="T424" s="249" t="s">
        <v>208</v>
      </c>
      <c r="U424" s="225">
        <v>0.47599999999999998</v>
      </c>
      <c r="V424" s="225">
        <f>ROUND(E424*U424,2)</f>
        <v>1.9</v>
      </c>
      <c r="W424" s="225"/>
      <c r="X424" s="225" t="s">
        <v>209</v>
      </c>
      <c r="Y424" s="225" t="s">
        <v>210</v>
      </c>
      <c r="Z424" s="215"/>
      <c r="AA424" s="215"/>
      <c r="AB424" s="215"/>
      <c r="AC424" s="215"/>
      <c r="AD424" s="215"/>
      <c r="AE424" s="215"/>
      <c r="AF424" s="215"/>
      <c r="AG424" s="215" t="s">
        <v>211</v>
      </c>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1">
      <c r="A425" s="243">
        <v>290</v>
      </c>
      <c r="B425" s="244" t="s">
        <v>876</v>
      </c>
      <c r="C425" s="254" t="s">
        <v>877</v>
      </c>
      <c r="D425" s="245" t="s">
        <v>277</v>
      </c>
      <c r="E425" s="246">
        <v>21</v>
      </c>
      <c r="F425" s="247"/>
      <c r="G425" s="248">
        <f>ROUND(E425*F425,2)</f>
        <v>0</v>
      </c>
      <c r="H425" s="247"/>
      <c r="I425" s="248">
        <f>ROUND(E425*H425,2)</f>
        <v>0</v>
      </c>
      <c r="J425" s="247"/>
      <c r="K425" s="248">
        <f>ROUND(E425*J425,2)</f>
        <v>0</v>
      </c>
      <c r="L425" s="248">
        <v>21</v>
      </c>
      <c r="M425" s="248">
        <f>G425*(1+L425/100)</f>
        <v>0</v>
      </c>
      <c r="N425" s="246">
        <v>4.0000000000000003E-5</v>
      </c>
      <c r="O425" s="246">
        <f>ROUND(E425*N425,2)</f>
        <v>0</v>
      </c>
      <c r="P425" s="246">
        <v>0</v>
      </c>
      <c r="Q425" s="246">
        <f>ROUND(E425*P425,2)</f>
        <v>0</v>
      </c>
      <c r="R425" s="248" t="s">
        <v>653</v>
      </c>
      <c r="S425" s="248" t="s">
        <v>208</v>
      </c>
      <c r="T425" s="249" t="s">
        <v>208</v>
      </c>
      <c r="U425" s="225">
        <v>0.44500000000000001</v>
      </c>
      <c r="V425" s="225">
        <f>ROUND(E425*U425,2)</f>
        <v>9.35</v>
      </c>
      <c r="W425" s="225"/>
      <c r="X425" s="225" t="s">
        <v>209</v>
      </c>
      <c r="Y425" s="225" t="s">
        <v>210</v>
      </c>
      <c r="Z425" s="215"/>
      <c r="AA425" s="215"/>
      <c r="AB425" s="215"/>
      <c r="AC425" s="215"/>
      <c r="AD425" s="215"/>
      <c r="AE425" s="215"/>
      <c r="AF425" s="215"/>
      <c r="AG425" s="215" t="s">
        <v>211</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1">
      <c r="A426" s="243">
        <v>291</v>
      </c>
      <c r="B426" s="244" t="s">
        <v>878</v>
      </c>
      <c r="C426" s="254" t="s">
        <v>879</v>
      </c>
      <c r="D426" s="245" t="s">
        <v>277</v>
      </c>
      <c r="E426" s="246">
        <v>4</v>
      </c>
      <c r="F426" s="247"/>
      <c r="G426" s="248">
        <f>ROUND(E426*F426,2)</f>
        <v>0</v>
      </c>
      <c r="H426" s="247"/>
      <c r="I426" s="248">
        <f>ROUND(E426*H426,2)</f>
        <v>0</v>
      </c>
      <c r="J426" s="247"/>
      <c r="K426" s="248">
        <f>ROUND(E426*J426,2)</f>
        <v>0</v>
      </c>
      <c r="L426" s="248">
        <v>21</v>
      </c>
      <c r="M426" s="248">
        <f>G426*(1+L426/100)</f>
        <v>0</v>
      </c>
      <c r="N426" s="246">
        <v>1.2999999999999999E-4</v>
      </c>
      <c r="O426" s="246">
        <f>ROUND(E426*N426,2)</f>
        <v>0</v>
      </c>
      <c r="P426" s="246">
        <v>0</v>
      </c>
      <c r="Q426" s="246">
        <f>ROUND(E426*P426,2)</f>
        <v>0</v>
      </c>
      <c r="R426" s="248" t="s">
        <v>653</v>
      </c>
      <c r="S426" s="248" t="s">
        <v>208</v>
      </c>
      <c r="T426" s="249" t="s">
        <v>208</v>
      </c>
      <c r="U426" s="225">
        <v>0.65500000000000003</v>
      </c>
      <c r="V426" s="225">
        <f>ROUND(E426*U426,2)</f>
        <v>2.62</v>
      </c>
      <c r="W426" s="225"/>
      <c r="X426" s="225" t="s">
        <v>209</v>
      </c>
      <c r="Y426" s="225" t="s">
        <v>210</v>
      </c>
      <c r="Z426" s="215"/>
      <c r="AA426" s="215"/>
      <c r="AB426" s="215"/>
      <c r="AC426" s="215"/>
      <c r="AD426" s="215"/>
      <c r="AE426" s="215"/>
      <c r="AF426" s="215"/>
      <c r="AG426" s="215" t="s">
        <v>211</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ht="33.75" outlineLevel="1">
      <c r="A427" s="243">
        <v>292</v>
      </c>
      <c r="B427" s="244" t="s">
        <v>880</v>
      </c>
      <c r="C427" s="254" t="s">
        <v>881</v>
      </c>
      <c r="D427" s="245" t="s">
        <v>277</v>
      </c>
      <c r="E427" s="246">
        <v>1</v>
      </c>
      <c r="F427" s="247"/>
      <c r="G427" s="248">
        <f>ROUND(E427*F427,2)</f>
        <v>0</v>
      </c>
      <c r="H427" s="247"/>
      <c r="I427" s="248">
        <f>ROUND(E427*H427,2)</f>
        <v>0</v>
      </c>
      <c r="J427" s="247"/>
      <c r="K427" s="248">
        <f>ROUND(E427*J427,2)</f>
        <v>0</v>
      </c>
      <c r="L427" s="248">
        <v>21</v>
      </c>
      <c r="M427" s="248">
        <f>G427*(1+L427/100)</f>
        <v>0</v>
      </c>
      <c r="N427" s="246">
        <v>2.7999999999999998E-4</v>
      </c>
      <c r="O427" s="246">
        <f>ROUND(E427*N427,2)</f>
        <v>0</v>
      </c>
      <c r="P427" s="246">
        <v>0</v>
      </c>
      <c r="Q427" s="246">
        <f>ROUND(E427*P427,2)</f>
        <v>0</v>
      </c>
      <c r="R427" s="248" t="s">
        <v>653</v>
      </c>
      <c r="S427" s="248" t="s">
        <v>208</v>
      </c>
      <c r="T427" s="249" t="s">
        <v>208</v>
      </c>
      <c r="U427" s="225">
        <v>0.246</v>
      </c>
      <c r="V427" s="225">
        <f>ROUND(E427*U427,2)</f>
        <v>0.25</v>
      </c>
      <c r="W427" s="225"/>
      <c r="X427" s="225" t="s">
        <v>209</v>
      </c>
      <c r="Y427" s="225" t="s">
        <v>210</v>
      </c>
      <c r="Z427" s="215"/>
      <c r="AA427" s="215"/>
      <c r="AB427" s="215"/>
      <c r="AC427" s="215"/>
      <c r="AD427" s="215"/>
      <c r="AE427" s="215"/>
      <c r="AF427" s="215"/>
      <c r="AG427" s="215" t="s">
        <v>211</v>
      </c>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ht="22.5" outlineLevel="1">
      <c r="A428" s="243">
        <v>293</v>
      </c>
      <c r="B428" s="244" t="s">
        <v>882</v>
      </c>
      <c r="C428" s="254" t="s">
        <v>883</v>
      </c>
      <c r="D428" s="245" t="s">
        <v>277</v>
      </c>
      <c r="E428" s="246">
        <v>10</v>
      </c>
      <c r="F428" s="247"/>
      <c r="G428" s="248">
        <f>ROUND(E428*F428,2)</f>
        <v>0</v>
      </c>
      <c r="H428" s="247"/>
      <c r="I428" s="248">
        <f>ROUND(E428*H428,2)</f>
        <v>0</v>
      </c>
      <c r="J428" s="247"/>
      <c r="K428" s="248">
        <f>ROUND(E428*J428,2)</f>
        <v>0</v>
      </c>
      <c r="L428" s="248">
        <v>21</v>
      </c>
      <c r="M428" s="248">
        <f>G428*(1+L428/100)</f>
        <v>0</v>
      </c>
      <c r="N428" s="246">
        <v>2.2000000000000001E-4</v>
      </c>
      <c r="O428" s="246">
        <f>ROUND(E428*N428,2)</f>
        <v>0</v>
      </c>
      <c r="P428" s="246">
        <v>0</v>
      </c>
      <c r="Q428" s="246">
        <f>ROUND(E428*P428,2)</f>
        <v>0</v>
      </c>
      <c r="R428" s="248" t="s">
        <v>653</v>
      </c>
      <c r="S428" s="248" t="s">
        <v>208</v>
      </c>
      <c r="T428" s="249" t="s">
        <v>208</v>
      </c>
      <c r="U428" s="225">
        <v>0.246</v>
      </c>
      <c r="V428" s="225">
        <f>ROUND(E428*U428,2)</f>
        <v>2.46</v>
      </c>
      <c r="W428" s="225"/>
      <c r="X428" s="225" t="s">
        <v>209</v>
      </c>
      <c r="Y428" s="225" t="s">
        <v>210</v>
      </c>
      <c r="Z428" s="215"/>
      <c r="AA428" s="215"/>
      <c r="AB428" s="215"/>
      <c r="AC428" s="215"/>
      <c r="AD428" s="215"/>
      <c r="AE428" s="215"/>
      <c r="AF428" s="215"/>
      <c r="AG428" s="215" t="s">
        <v>211</v>
      </c>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ht="33.75" outlineLevel="1">
      <c r="A429" s="243">
        <v>294</v>
      </c>
      <c r="B429" s="244" t="s">
        <v>884</v>
      </c>
      <c r="C429" s="254" t="s">
        <v>885</v>
      </c>
      <c r="D429" s="245" t="s">
        <v>277</v>
      </c>
      <c r="E429" s="246">
        <v>3</v>
      </c>
      <c r="F429" s="247"/>
      <c r="G429" s="248">
        <f>ROUND(E429*F429,2)</f>
        <v>0</v>
      </c>
      <c r="H429" s="247"/>
      <c r="I429" s="248">
        <f>ROUND(E429*H429,2)</f>
        <v>0</v>
      </c>
      <c r="J429" s="247"/>
      <c r="K429" s="248">
        <f>ROUND(E429*J429,2)</f>
        <v>0</v>
      </c>
      <c r="L429" s="248">
        <v>21</v>
      </c>
      <c r="M429" s="248">
        <f>G429*(1+L429/100)</f>
        <v>0</v>
      </c>
      <c r="N429" s="246">
        <v>3.3E-4</v>
      </c>
      <c r="O429" s="246">
        <f>ROUND(E429*N429,2)</f>
        <v>0</v>
      </c>
      <c r="P429" s="246">
        <v>0</v>
      </c>
      <c r="Q429" s="246">
        <f>ROUND(E429*P429,2)</f>
        <v>0</v>
      </c>
      <c r="R429" s="248" t="s">
        <v>653</v>
      </c>
      <c r="S429" s="248" t="s">
        <v>208</v>
      </c>
      <c r="T429" s="249" t="s">
        <v>208</v>
      </c>
      <c r="U429" s="225">
        <v>0.246</v>
      </c>
      <c r="V429" s="225">
        <f>ROUND(E429*U429,2)</f>
        <v>0.74</v>
      </c>
      <c r="W429" s="225"/>
      <c r="X429" s="225" t="s">
        <v>209</v>
      </c>
      <c r="Y429" s="225" t="s">
        <v>210</v>
      </c>
      <c r="Z429" s="215"/>
      <c r="AA429" s="215"/>
      <c r="AB429" s="215"/>
      <c r="AC429" s="215"/>
      <c r="AD429" s="215"/>
      <c r="AE429" s="215"/>
      <c r="AF429" s="215"/>
      <c r="AG429" s="215" t="s">
        <v>211</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ht="22.5" outlineLevel="1">
      <c r="A430" s="243">
        <v>295</v>
      </c>
      <c r="B430" s="244" t="s">
        <v>886</v>
      </c>
      <c r="C430" s="254" t="s">
        <v>887</v>
      </c>
      <c r="D430" s="245" t="s">
        <v>277</v>
      </c>
      <c r="E430" s="246">
        <v>20</v>
      </c>
      <c r="F430" s="247"/>
      <c r="G430" s="248">
        <f>ROUND(E430*F430,2)</f>
        <v>0</v>
      </c>
      <c r="H430" s="247"/>
      <c r="I430" s="248">
        <f>ROUND(E430*H430,2)</f>
        <v>0</v>
      </c>
      <c r="J430" s="247"/>
      <c r="K430" s="248">
        <f>ROUND(E430*J430,2)</f>
        <v>0</v>
      </c>
      <c r="L430" s="248">
        <v>21</v>
      </c>
      <c r="M430" s="248">
        <f>G430*(1+L430/100)</f>
        <v>0</v>
      </c>
      <c r="N430" s="246">
        <v>0</v>
      </c>
      <c r="O430" s="246">
        <f>ROUND(E430*N430,2)</f>
        <v>0</v>
      </c>
      <c r="P430" s="246">
        <v>0</v>
      </c>
      <c r="Q430" s="246">
        <f>ROUND(E430*P430,2)</f>
        <v>0</v>
      </c>
      <c r="R430" s="248" t="s">
        <v>653</v>
      </c>
      <c r="S430" s="248" t="s">
        <v>208</v>
      </c>
      <c r="T430" s="249" t="s">
        <v>208</v>
      </c>
      <c r="U430" s="225">
        <v>0.246</v>
      </c>
      <c r="V430" s="225">
        <f>ROUND(E430*U430,2)</f>
        <v>4.92</v>
      </c>
      <c r="W430" s="225"/>
      <c r="X430" s="225" t="s">
        <v>209</v>
      </c>
      <c r="Y430" s="225" t="s">
        <v>210</v>
      </c>
      <c r="Z430" s="215"/>
      <c r="AA430" s="215"/>
      <c r="AB430" s="215"/>
      <c r="AC430" s="215"/>
      <c r="AD430" s="215"/>
      <c r="AE430" s="215"/>
      <c r="AF430" s="215"/>
      <c r="AG430" s="215" t="s">
        <v>211</v>
      </c>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1">
      <c r="A431" s="243">
        <v>296</v>
      </c>
      <c r="B431" s="244" t="s">
        <v>888</v>
      </c>
      <c r="C431" s="254" t="s">
        <v>889</v>
      </c>
      <c r="D431" s="245" t="s">
        <v>277</v>
      </c>
      <c r="E431" s="246">
        <v>1</v>
      </c>
      <c r="F431" s="247"/>
      <c r="G431" s="248">
        <f>ROUND(E431*F431,2)</f>
        <v>0</v>
      </c>
      <c r="H431" s="247"/>
      <c r="I431" s="248">
        <f>ROUND(E431*H431,2)</f>
        <v>0</v>
      </c>
      <c r="J431" s="247"/>
      <c r="K431" s="248">
        <f>ROUND(E431*J431,2)</f>
        <v>0</v>
      </c>
      <c r="L431" s="248">
        <v>21</v>
      </c>
      <c r="M431" s="248">
        <f>G431*(1+L431/100)</f>
        <v>0</v>
      </c>
      <c r="N431" s="246">
        <v>1.3999999999999999E-4</v>
      </c>
      <c r="O431" s="246">
        <f>ROUND(E431*N431,2)</f>
        <v>0</v>
      </c>
      <c r="P431" s="246">
        <v>0</v>
      </c>
      <c r="Q431" s="246">
        <f>ROUND(E431*P431,2)</f>
        <v>0</v>
      </c>
      <c r="R431" s="248" t="s">
        <v>653</v>
      </c>
      <c r="S431" s="248" t="s">
        <v>208</v>
      </c>
      <c r="T431" s="249" t="s">
        <v>208</v>
      </c>
      <c r="U431" s="225">
        <v>0.246</v>
      </c>
      <c r="V431" s="225">
        <f>ROUND(E431*U431,2)</f>
        <v>0.25</v>
      </c>
      <c r="W431" s="225"/>
      <c r="X431" s="225" t="s">
        <v>209</v>
      </c>
      <c r="Y431" s="225" t="s">
        <v>210</v>
      </c>
      <c r="Z431" s="215"/>
      <c r="AA431" s="215"/>
      <c r="AB431" s="215"/>
      <c r="AC431" s="215"/>
      <c r="AD431" s="215"/>
      <c r="AE431" s="215"/>
      <c r="AF431" s="215"/>
      <c r="AG431" s="215" t="s">
        <v>211</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1">
      <c r="A432" s="243">
        <v>297</v>
      </c>
      <c r="B432" s="244" t="s">
        <v>890</v>
      </c>
      <c r="C432" s="254" t="s">
        <v>891</v>
      </c>
      <c r="D432" s="245" t="s">
        <v>535</v>
      </c>
      <c r="E432" s="246">
        <v>15</v>
      </c>
      <c r="F432" s="247"/>
      <c r="G432" s="248">
        <f>ROUND(E432*F432,2)</f>
        <v>0</v>
      </c>
      <c r="H432" s="247"/>
      <c r="I432" s="248">
        <f>ROUND(E432*H432,2)</f>
        <v>0</v>
      </c>
      <c r="J432" s="247"/>
      <c r="K432" s="248">
        <f>ROUND(E432*J432,2)</f>
        <v>0</v>
      </c>
      <c r="L432" s="248">
        <v>21</v>
      </c>
      <c r="M432" s="248">
        <f>G432*(1+L432/100)</f>
        <v>0</v>
      </c>
      <c r="N432" s="246">
        <v>8.9999999999999993E-3</v>
      </c>
      <c r="O432" s="246">
        <f>ROUND(E432*N432,2)</f>
        <v>0.14000000000000001</v>
      </c>
      <c r="P432" s="246">
        <v>0</v>
      </c>
      <c r="Q432" s="246">
        <f>ROUND(E432*P432,2)</f>
        <v>0</v>
      </c>
      <c r="R432" s="248" t="s">
        <v>653</v>
      </c>
      <c r="S432" s="248" t="s">
        <v>208</v>
      </c>
      <c r="T432" s="249" t="s">
        <v>208</v>
      </c>
      <c r="U432" s="225">
        <v>1.77</v>
      </c>
      <c r="V432" s="225">
        <f>ROUND(E432*U432,2)</f>
        <v>26.55</v>
      </c>
      <c r="W432" s="225"/>
      <c r="X432" s="225" t="s">
        <v>209</v>
      </c>
      <c r="Y432" s="225" t="s">
        <v>210</v>
      </c>
      <c r="Z432" s="215"/>
      <c r="AA432" s="215"/>
      <c r="AB432" s="215"/>
      <c r="AC432" s="215"/>
      <c r="AD432" s="215"/>
      <c r="AE432" s="215"/>
      <c r="AF432" s="215"/>
      <c r="AG432" s="215" t="s">
        <v>211</v>
      </c>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ht="33.75" outlineLevel="1">
      <c r="A433" s="243">
        <v>298</v>
      </c>
      <c r="B433" s="244" t="s">
        <v>892</v>
      </c>
      <c r="C433" s="254" t="s">
        <v>893</v>
      </c>
      <c r="D433" s="245" t="s">
        <v>535</v>
      </c>
      <c r="E433" s="246">
        <v>2</v>
      </c>
      <c r="F433" s="247"/>
      <c r="G433" s="248">
        <f>ROUND(E433*F433,2)</f>
        <v>0</v>
      </c>
      <c r="H433" s="247"/>
      <c r="I433" s="248">
        <f>ROUND(E433*H433,2)</f>
        <v>0</v>
      </c>
      <c r="J433" s="247"/>
      <c r="K433" s="248">
        <f>ROUND(E433*J433,2)</f>
        <v>0</v>
      </c>
      <c r="L433" s="248">
        <v>21</v>
      </c>
      <c r="M433" s="248">
        <f>G433*(1+L433/100)</f>
        <v>0</v>
      </c>
      <c r="N433" s="246">
        <v>5.7499999999999999E-3</v>
      </c>
      <c r="O433" s="246">
        <f>ROUND(E433*N433,2)</f>
        <v>0.01</v>
      </c>
      <c r="P433" s="246">
        <v>0</v>
      </c>
      <c r="Q433" s="246">
        <f>ROUND(E433*P433,2)</f>
        <v>0</v>
      </c>
      <c r="R433" s="248" t="s">
        <v>653</v>
      </c>
      <c r="S433" s="248" t="s">
        <v>208</v>
      </c>
      <c r="T433" s="249" t="s">
        <v>208</v>
      </c>
      <c r="U433" s="225">
        <v>1.47</v>
      </c>
      <c r="V433" s="225">
        <f>ROUND(E433*U433,2)</f>
        <v>2.94</v>
      </c>
      <c r="W433" s="225"/>
      <c r="X433" s="225" t="s">
        <v>209</v>
      </c>
      <c r="Y433" s="225" t="s">
        <v>210</v>
      </c>
      <c r="Z433" s="215"/>
      <c r="AA433" s="215"/>
      <c r="AB433" s="215"/>
      <c r="AC433" s="215"/>
      <c r="AD433" s="215"/>
      <c r="AE433" s="215"/>
      <c r="AF433" s="215"/>
      <c r="AG433" s="215" t="s">
        <v>211</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c r="A434" s="243">
        <v>299</v>
      </c>
      <c r="B434" s="244" t="s">
        <v>894</v>
      </c>
      <c r="C434" s="254" t="s">
        <v>895</v>
      </c>
      <c r="D434" s="245" t="s">
        <v>228</v>
      </c>
      <c r="E434" s="246">
        <v>5.2</v>
      </c>
      <c r="F434" s="247"/>
      <c r="G434" s="248">
        <f>ROUND(E434*F434,2)</f>
        <v>0</v>
      </c>
      <c r="H434" s="247"/>
      <c r="I434" s="248">
        <f>ROUND(E434*H434,2)</f>
        <v>0</v>
      </c>
      <c r="J434" s="247"/>
      <c r="K434" s="248">
        <f>ROUND(E434*J434,2)</f>
        <v>0</v>
      </c>
      <c r="L434" s="248">
        <v>21</v>
      </c>
      <c r="M434" s="248">
        <f>G434*(1+L434/100)</f>
        <v>0</v>
      </c>
      <c r="N434" s="246">
        <v>8.0000000000000007E-5</v>
      </c>
      <c r="O434" s="246">
        <f>ROUND(E434*N434,2)</f>
        <v>0</v>
      </c>
      <c r="P434" s="246">
        <v>0</v>
      </c>
      <c r="Q434" s="246">
        <f>ROUND(E434*P434,2)</f>
        <v>0</v>
      </c>
      <c r="R434" s="248" t="s">
        <v>896</v>
      </c>
      <c r="S434" s="248" t="s">
        <v>208</v>
      </c>
      <c r="T434" s="249" t="s">
        <v>208</v>
      </c>
      <c r="U434" s="225">
        <v>2.1</v>
      </c>
      <c r="V434" s="225">
        <f>ROUND(E434*U434,2)</f>
        <v>10.92</v>
      </c>
      <c r="W434" s="225"/>
      <c r="X434" s="225" t="s">
        <v>209</v>
      </c>
      <c r="Y434" s="225" t="s">
        <v>210</v>
      </c>
      <c r="Z434" s="215"/>
      <c r="AA434" s="215"/>
      <c r="AB434" s="215"/>
      <c r="AC434" s="215"/>
      <c r="AD434" s="215"/>
      <c r="AE434" s="215"/>
      <c r="AF434" s="215"/>
      <c r="AG434" s="215" t="s">
        <v>211</v>
      </c>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1">
      <c r="A435" s="243">
        <v>300</v>
      </c>
      <c r="B435" s="244" t="s">
        <v>897</v>
      </c>
      <c r="C435" s="254" t="s">
        <v>898</v>
      </c>
      <c r="D435" s="245" t="s">
        <v>277</v>
      </c>
      <c r="E435" s="246">
        <v>10</v>
      </c>
      <c r="F435" s="247"/>
      <c r="G435" s="248">
        <f>ROUND(E435*F435,2)</f>
        <v>0</v>
      </c>
      <c r="H435" s="247"/>
      <c r="I435" s="248">
        <f>ROUND(E435*H435,2)</f>
        <v>0</v>
      </c>
      <c r="J435" s="247"/>
      <c r="K435" s="248">
        <f>ROUND(E435*J435,2)</f>
        <v>0</v>
      </c>
      <c r="L435" s="248">
        <v>21</v>
      </c>
      <c r="M435" s="248">
        <f>G435*(1+L435/100)</f>
        <v>0</v>
      </c>
      <c r="N435" s="246">
        <v>0</v>
      </c>
      <c r="O435" s="246">
        <f>ROUND(E435*N435,2)</f>
        <v>0</v>
      </c>
      <c r="P435" s="246">
        <v>0</v>
      </c>
      <c r="Q435" s="246">
        <f>ROUND(E435*P435,2)</f>
        <v>0</v>
      </c>
      <c r="R435" s="248"/>
      <c r="S435" s="248" t="s">
        <v>366</v>
      </c>
      <c r="T435" s="249" t="s">
        <v>367</v>
      </c>
      <c r="U435" s="225">
        <v>0</v>
      </c>
      <c r="V435" s="225">
        <f>ROUND(E435*U435,2)</f>
        <v>0</v>
      </c>
      <c r="W435" s="225"/>
      <c r="X435" s="225" t="s">
        <v>209</v>
      </c>
      <c r="Y435" s="225" t="s">
        <v>210</v>
      </c>
      <c r="Z435" s="215"/>
      <c r="AA435" s="215"/>
      <c r="AB435" s="215"/>
      <c r="AC435" s="215"/>
      <c r="AD435" s="215"/>
      <c r="AE435" s="215"/>
      <c r="AF435" s="215"/>
      <c r="AG435" s="215" t="s">
        <v>211</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ht="22.5" outlineLevel="1">
      <c r="A436" s="243">
        <v>301</v>
      </c>
      <c r="B436" s="244" t="s">
        <v>899</v>
      </c>
      <c r="C436" s="254" t="s">
        <v>900</v>
      </c>
      <c r="D436" s="245" t="s">
        <v>277</v>
      </c>
      <c r="E436" s="246">
        <v>1</v>
      </c>
      <c r="F436" s="247"/>
      <c r="G436" s="248">
        <f>ROUND(E436*F436,2)</f>
        <v>0</v>
      </c>
      <c r="H436" s="247"/>
      <c r="I436" s="248">
        <f>ROUND(E436*H436,2)</f>
        <v>0</v>
      </c>
      <c r="J436" s="247"/>
      <c r="K436" s="248">
        <f>ROUND(E436*J436,2)</f>
        <v>0</v>
      </c>
      <c r="L436" s="248">
        <v>21</v>
      </c>
      <c r="M436" s="248">
        <f>G436*(1+L436/100)</f>
        <v>0</v>
      </c>
      <c r="N436" s="246">
        <v>2.3000000000000001E-4</v>
      </c>
      <c r="O436" s="246">
        <f>ROUND(E436*N436,2)</f>
        <v>0</v>
      </c>
      <c r="P436" s="246">
        <v>0</v>
      </c>
      <c r="Q436" s="246">
        <f>ROUND(E436*P436,2)</f>
        <v>0</v>
      </c>
      <c r="R436" s="248" t="s">
        <v>370</v>
      </c>
      <c r="S436" s="248" t="s">
        <v>208</v>
      </c>
      <c r="T436" s="249" t="s">
        <v>208</v>
      </c>
      <c r="U436" s="225">
        <v>0</v>
      </c>
      <c r="V436" s="225">
        <f>ROUND(E436*U436,2)</f>
        <v>0</v>
      </c>
      <c r="W436" s="225"/>
      <c r="X436" s="225" t="s">
        <v>371</v>
      </c>
      <c r="Y436" s="225" t="s">
        <v>210</v>
      </c>
      <c r="Z436" s="215"/>
      <c r="AA436" s="215"/>
      <c r="AB436" s="215"/>
      <c r="AC436" s="215"/>
      <c r="AD436" s="215"/>
      <c r="AE436" s="215"/>
      <c r="AF436" s="215"/>
      <c r="AG436" s="215" t="s">
        <v>372</v>
      </c>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outlineLevel="1">
      <c r="A437" s="243">
        <v>302</v>
      </c>
      <c r="B437" s="244" t="s">
        <v>901</v>
      </c>
      <c r="C437" s="254" t="s">
        <v>902</v>
      </c>
      <c r="D437" s="245" t="s">
        <v>277</v>
      </c>
      <c r="E437" s="246">
        <v>4</v>
      </c>
      <c r="F437" s="247"/>
      <c r="G437" s="248">
        <f>ROUND(E437*F437,2)</f>
        <v>0</v>
      </c>
      <c r="H437" s="247"/>
      <c r="I437" s="248">
        <f>ROUND(E437*H437,2)</f>
        <v>0</v>
      </c>
      <c r="J437" s="247"/>
      <c r="K437" s="248">
        <f>ROUND(E437*J437,2)</f>
        <v>0</v>
      </c>
      <c r="L437" s="248">
        <v>21</v>
      </c>
      <c r="M437" s="248">
        <f>G437*(1+L437/100)</f>
        <v>0</v>
      </c>
      <c r="N437" s="246">
        <v>0</v>
      </c>
      <c r="O437" s="246">
        <f>ROUND(E437*N437,2)</f>
        <v>0</v>
      </c>
      <c r="P437" s="246">
        <v>0</v>
      </c>
      <c r="Q437" s="246">
        <f>ROUND(E437*P437,2)</f>
        <v>0</v>
      </c>
      <c r="R437" s="248"/>
      <c r="S437" s="248" t="s">
        <v>366</v>
      </c>
      <c r="T437" s="249" t="s">
        <v>367</v>
      </c>
      <c r="U437" s="225">
        <v>0</v>
      </c>
      <c r="V437" s="225">
        <f>ROUND(E437*U437,2)</f>
        <v>0</v>
      </c>
      <c r="W437" s="225"/>
      <c r="X437" s="225" t="s">
        <v>371</v>
      </c>
      <c r="Y437" s="225" t="s">
        <v>210</v>
      </c>
      <c r="Z437" s="215"/>
      <c r="AA437" s="215"/>
      <c r="AB437" s="215"/>
      <c r="AC437" s="215"/>
      <c r="AD437" s="215"/>
      <c r="AE437" s="215"/>
      <c r="AF437" s="215"/>
      <c r="AG437" s="215" t="s">
        <v>372</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1">
      <c r="A438" s="243">
        <v>303</v>
      </c>
      <c r="B438" s="244" t="s">
        <v>903</v>
      </c>
      <c r="C438" s="254" t="s">
        <v>904</v>
      </c>
      <c r="D438" s="245" t="s">
        <v>277</v>
      </c>
      <c r="E438" s="246">
        <v>12</v>
      </c>
      <c r="F438" s="247"/>
      <c r="G438" s="248">
        <f>ROUND(E438*F438,2)</f>
        <v>0</v>
      </c>
      <c r="H438" s="247"/>
      <c r="I438" s="248">
        <f>ROUND(E438*H438,2)</f>
        <v>0</v>
      </c>
      <c r="J438" s="247"/>
      <c r="K438" s="248">
        <f>ROUND(E438*J438,2)</f>
        <v>0</v>
      </c>
      <c r="L438" s="248">
        <v>21</v>
      </c>
      <c r="M438" s="248">
        <f>G438*(1+L438/100)</f>
        <v>0</v>
      </c>
      <c r="N438" s="246">
        <v>1.1999999999999999E-3</v>
      </c>
      <c r="O438" s="246">
        <f>ROUND(E438*N438,2)</f>
        <v>0.01</v>
      </c>
      <c r="P438" s="246">
        <v>0</v>
      </c>
      <c r="Q438" s="246">
        <f>ROUND(E438*P438,2)</f>
        <v>0</v>
      </c>
      <c r="R438" s="248"/>
      <c r="S438" s="248" t="s">
        <v>366</v>
      </c>
      <c r="T438" s="249" t="s">
        <v>367</v>
      </c>
      <c r="U438" s="225">
        <v>0</v>
      </c>
      <c r="V438" s="225">
        <f>ROUND(E438*U438,2)</f>
        <v>0</v>
      </c>
      <c r="W438" s="225"/>
      <c r="X438" s="225" t="s">
        <v>371</v>
      </c>
      <c r="Y438" s="225" t="s">
        <v>210</v>
      </c>
      <c r="Z438" s="215"/>
      <c r="AA438" s="215"/>
      <c r="AB438" s="215"/>
      <c r="AC438" s="215"/>
      <c r="AD438" s="215"/>
      <c r="AE438" s="215"/>
      <c r="AF438" s="215"/>
      <c r="AG438" s="215" t="s">
        <v>372</v>
      </c>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ht="22.5" outlineLevel="1">
      <c r="A439" s="243">
        <v>304</v>
      </c>
      <c r="B439" s="244" t="s">
        <v>905</v>
      </c>
      <c r="C439" s="254" t="s">
        <v>906</v>
      </c>
      <c r="D439" s="245" t="s">
        <v>277</v>
      </c>
      <c r="E439" s="246">
        <v>8</v>
      </c>
      <c r="F439" s="247"/>
      <c r="G439" s="248">
        <f>ROUND(E439*F439,2)</f>
        <v>0</v>
      </c>
      <c r="H439" s="247"/>
      <c r="I439" s="248">
        <f>ROUND(E439*H439,2)</f>
        <v>0</v>
      </c>
      <c r="J439" s="247"/>
      <c r="K439" s="248">
        <f>ROUND(E439*J439,2)</f>
        <v>0</v>
      </c>
      <c r="L439" s="248">
        <v>21</v>
      </c>
      <c r="M439" s="248">
        <f>G439*(1+L439/100)</f>
        <v>0</v>
      </c>
      <c r="N439" s="246">
        <v>8.4999999999999995E-4</v>
      </c>
      <c r="O439" s="246">
        <f>ROUND(E439*N439,2)</f>
        <v>0.01</v>
      </c>
      <c r="P439" s="246">
        <v>0</v>
      </c>
      <c r="Q439" s="246">
        <f>ROUND(E439*P439,2)</f>
        <v>0</v>
      </c>
      <c r="R439" s="248" t="s">
        <v>370</v>
      </c>
      <c r="S439" s="248" t="s">
        <v>208</v>
      </c>
      <c r="T439" s="249" t="s">
        <v>208</v>
      </c>
      <c r="U439" s="225">
        <v>0</v>
      </c>
      <c r="V439" s="225">
        <f>ROUND(E439*U439,2)</f>
        <v>0</v>
      </c>
      <c r="W439" s="225"/>
      <c r="X439" s="225" t="s">
        <v>371</v>
      </c>
      <c r="Y439" s="225" t="s">
        <v>210</v>
      </c>
      <c r="Z439" s="215"/>
      <c r="AA439" s="215"/>
      <c r="AB439" s="215"/>
      <c r="AC439" s="215"/>
      <c r="AD439" s="215"/>
      <c r="AE439" s="215"/>
      <c r="AF439" s="215"/>
      <c r="AG439" s="215" t="s">
        <v>372</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ht="22.5" outlineLevel="1">
      <c r="A440" s="243">
        <v>305</v>
      </c>
      <c r="B440" s="244" t="s">
        <v>907</v>
      </c>
      <c r="C440" s="254" t="s">
        <v>908</v>
      </c>
      <c r="D440" s="245" t="s">
        <v>277</v>
      </c>
      <c r="E440" s="246">
        <v>4</v>
      </c>
      <c r="F440" s="247"/>
      <c r="G440" s="248">
        <f>ROUND(E440*F440,2)</f>
        <v>0</v>
      </c>
      <c r="H440" s="247"/>
      <c r="I440" s="248">
        <f>ROUND(E440*H440,2)</f>
        <v>0</v>
      </c>
      <c r="J440" s="247"/>
      <c r="K440" s="248">
        <f>ROUND(E440*J440,2)</f>
        <v>0</v>
      </c>
      <c r="L440" s="248">
        <v>21</v>
      </c>
      <c r="M440" s="248">
        <f>G440*(1+L440/100)</f>
        <v>0</v>
      </c>
      <c r="N440" s="246">
        <v>1.4E-3</v>
      </c>
      <c r="O440" s="246">
        <f>ROUND(E440*N440,2)</f>
        <v>0.01</v>
      </c>
      <c r="P440" s="246">
        <v>0</v>
      </c>
      <c r="Q440" s="246">
        <f>ROUND(E440*P440,2)</f>
        <v>0</v>
      </c>
      <c r="R440" s="248" t="s">
        <v>370</v>
      </c>
      <c r="S440" s="248" t="s">
        <v>208</v>
      </c>
      <c r="T440" s="249" t="s">
        <v>208</v>
      </c>
      <c r="U440" s="225">
        <v>0</v>
      </c>
      <c r="V440" s="225">
        <f>ROUND(E440*U440,2)</f>
        <v>0</v>
      </c>
      <c r="W440" s="225"/>
      <c r="X440" s="225" t="s">
        <v>371</v>
      </c>
      <c r="Y440" s="225" t="s">
        <v>210</v>
      </c>
      <c r="Z440" s="215"/>
      <c r="AA440" s="215"/>
      <c r="AB440" s="215"/>
      <c r="AC440" s="215"/>
      <c r="AD440" s="215"/>
      <c r="AE440" s="215"/>
      <c r="AF440" s="215"/>
      <c r="AG440" s="215" t="s">
        <v>372</v>
      </c>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ht="22.5" outlineLevel="1">
      <c r="A441" s="243">
        <v>306</v>
      </c>
      <c r="B441" s="244" t="s">
        <v>909</v>
      </c>
      <c r="C441" s="254" t="s">
        <v>910</v>
      </c>
      <c r="D441" s="245" t="s">
        <v>277</v>
      </c>
      <c r="E441" s="246">
        <v>4</v>
      </c>
      <c r="F441" s="247"/>
      <c r="G441" s="248">
        <f>ROUND(E441*F441,2)</f>
        <v>0</v>
      </c>
      <c r="H441" s="247"/>
      <c r="I441" s="248">
        <f>ROUND(E441*H441,2)</f>
        <v>0</v>
      </c>
      <c r="J441" s="247"/>
      <c r="K441" s="248">
        <f>ROUND(E441*J441,2)</f>
        <v>0</v>
      </c>
      <c r="L441" s="248">
        <v>21</v>
      </c>
      <c r="M441" s="248">
        <f>G441*(1+L441/100)</f>
        <v>0</v>
      </c>
      <c r="N441" s="246">
        <v>1.6000000000000001E-3</v>
      </c>
      <c r="O441" s="246">
        <f>ROUND(E441*N441,2)</f>
        <v>0.01</v>
      </c>
      <c r="P441" s="246">
        <v>0</v>
      </c>
      <c r="Q441" s="246">
        <f>ROUND(E441*P441,2)</f>
        <v>0</v>
      </c>
      <c r="R441" s="248" t="s">
        <v>370</v>
      </c>
      <c r="S441" s="248" t="s">
        <v>208</v>
      </c>
      <c r="T441" s="249" t="s">
        <v>208</v>
      </c>
      <c r="U441" s="225">
        <v>0</v>
      </c>
      <c r="V441" s="225">
        <f>ROUND(E441*U441,2)</f>
        <v>0</v>
      </c>
      <c r="W441" s="225"/>
      <c r="X441" s="225" t="s">
        <v>371</v>
      </c>
      <c r="Y441" s="225" t="s">
        <v>210</v>
      </c>
      <c r="Z441" s="215"/>
      <c r="AA441" s="215"/>
      <c r="AB441" s="215"/>
      <c r="AC441" s="215"/>
      <c r="AD441" s="215"/>
      <c r="AE441" s="215"/>
      <c r="AF441" s="215"/>
      <c r="AG441" s="215" t="s">
        <v>372</v>
      </c>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ht="22.5" outlineLevel="1">
      <c r="A442" s="243">
        <v>307</v>
      </c>
      <c r="B442" s="244" t="s">
        <v>911</v>
      </c>
      <c r="C442" s="254" t="s">
        <v>912</v>
      </c>
      <c r="D442" s="245" t="s">
        <v>277</v>
      </c>
      <c r="E442" s="246">
        <v>1</v>
      </c>
      <c r="F442" s="247"/>
      <c r="G442" s="248">
        <f>ROUND(E442*F442,2)</f>
        <v>0</v>
      </c>
      <c r="H442" s="247"/>
      <c r="I442" s="248">
        <f>ROUND(E442*H442,2)</f>
        <v>0</v>
      </c>
      <c r="J442" s="247"/>
      <c r="K442" s="248">
        <f>ROUND(E442*J442,2)</f>
        <v>0</v>
      </c>
      <c r="L442" s="248">
        <v>21</v>
      </c>
      <c r="M442" s="248">
        <f>G442*(1+L442/100)</f>
        <v>0</v>
      </c>
      <c r="N442" s="246">
        <v>1.64E-3</v>
      </c>
      <c r="O442" s="246">
        <f>ROUND(E442*N442,2)</f>
        <v>0</v>
      </c>
      <c r="P442" s="246">
        <v>0</v>
      </c>
      <c r="Q442" s="246">
        <f>ROUND(E442*P442,2)</f>
        <v>0</v>
      </c>
      <c r="R442" s="248" t="s">
        <v>370</v>
      </c>
      <c r="S442" s="248" t="s">
        <v>208</v>
      </c>
      <c r="T442" s="249" t="s">
        <v>208</v>
      </c>
      <c r="U442" s="225">
        <v>0</v>
      </c>
      <c r="V442" s="225">
        <f>ROUND(E442*U442,2)</f>
        <v>0</v>
      </c>
      <c r="W442" s="225"/>
      <c r="X442" s="225" t="s">
        <v>371</v>
      </c>
      <c r="Y442" s="225" t="s">
        <v>210</v>
      </c>
      <c r="Z442" s="215"/>
      <c r="AA442" s="215"/>
      <c r="AB442" s="215"/>
      <c r="AC442" s="215"/>
      <c r="AD442" s="215"/>
      <c r="AE442" s="215"/>
      <c r="AF442" s="215"/>
      <c r="AG442" s="215" t="s">
        <v>372</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1">
      <c r="A443" s="243">
        <v>308</v>
      </c>
      <c r="B443" s="244" t="s">
        <v>913</v>
      </c>
      <c r="C443" s="254" t="s">
        <v>914</v>
      </c>
      <c r="D443" s="245" t="s">
        <v>277</v>
      </c>
      <c r="E443" s="246">
        <v>4</v>
      </c>
      <c r="F443" s="247"/>
      <c r="G443" s="248">
        <f>ROUND(E443*F443,2)</f>
        <v>0</v>
      </c>
      <c r="H443" s="247"/>
      <c r="I443" s="248">
        <f>ROUND(E443*H443,2)</f>
        <v>0</v>
      </c>
      <c r="J443" s="247"/>
      <c r="K443" s="248">
        <f>ROUND(E443*J443,2)</f>
        <v>0</v>
      </c>
      <c r="L443" s="248">
        <v>21</v>
      </c>
      <c r="M443" s="248">
        <f>G443*(1+L443/100)</f>
        <v>0</v>
      </c>
      <c r="N443" s="246">
        <v>0</v>
      </c>
      <c r="O443" s="246">
        <f>ROUND(E443*N443,2)</f>
        <v>0</v>
      </c>
      <c r="P443" s="246">
        <v>0</v>
      </c>
      <c r="Q443" s="246">
        <f>ROUND(E443*P443,2)</f>
        <v>0</v>
      </c>
      <c r="R443" s="248" t="s">
        <v>370</v>
      </c>
      <c r="S443" s="248" t="s">
        <v>208</v>
      </c>
      <c r="T443" s="249" t="s">
        <v>208</v>
      </c>
      <c r="U443" s="225">
        <v>0</v>
      </c>
      <c r="V443" s="225">
        <f>ROUND(E443*U443,2)</f>
        <v>0</v>
      </c>
      <c r="W443" s="225"/>
      <c r="X443" s="225" t="s">
        <v>371</v>
      </c>
      <c r="Y443" s="225" t="s">
        <v>210</v>
      </c>
      <c r="Z443" s="215"/>
      <c r="AA443" s="215"/>
      <c r="AB443" s="215"/>
      <c r="AC443" s="215"/>
      <c r="AD443" s="215"/>
      <c r="AE443" s="215"/>
      <c r="AF443" s="215"/>
      <c r="AG443" s="215" t="s">
        <v>372</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1">
      <c r="A444" s="243">
        <v>309</v>
      </c>
      <c r="B444" s="244" t="s">
        <v>915</v>
      </c>
      <c r="C444" s="254" t="s">
        <v>916</v>
      </c>
      <c r="D444" s="245" t="s">
        <v>277</v>
      </c>
      <c r="E444" s="246">
        <v>15</v>
      </c>
      <c r="F444" s="247"/>
      <c r="G444" s="248">
        <f>ROUND(E444*F444,2)</f>
        <v>0</v>
      </c>
      <c r="H444" s="247"/>
      <c r="I444" s="248">
        <f>ROUND(E444*H444,2)</f>
        <v>0</v>
      </c>
      <c r="J444" s="247"/>
      <c r="K444" s="248">
        <f>ROUND(E444*J444,2)</f>
        <v>0</v>
      </c>
      <c r="L444" s="248">
        <v>21</v>
      </c>
      <c r="M444" s="248">
        <f>G444*(1+L444/100)</f>
        <v>0</v>
      </c>
      <c r="N444" s="246">
        <v>2.0000000000000001E-4</v>
      </c>
      <c r="O444" s="246">
        <f>ROUND(E444*N444,2)</f>
        <v>0</v>
      </c>
      <c r="P444" s="246">
        <v>0</v>
      </c>
      <c r="Q444" s="246">
        <f>ROUND(E444*P444,2)</f>
        <v>0</v>
      </c>
      <c r="R444" s="248" t="s">
        <v>370</v>
      </c>
      <c r="S444" s="248" t="s">
        <v>208</v>
      </c>
      <c r="T444" s="249" t="s">
        <v>208</v>
      </c>
      <c r="U444" s="225">
        <v>0</v>
      </c>
      <c r="V444" s="225">
        <f>ROUND(E444*U444,2)</f>
        <v>0</v>
      </c>
      <c r="W444" s="225"/>
      <c r="X444" s="225" t="s">
        <v>371</v>
      </c>
      <c r="Y444" s="225" t="s">
        <v>210</v>
      </c>
      <c r="Z444" s="215"/>
      <c r="AA444" s="215"/>
      <c r="AB444" s="215"/>
      <c r="AC444" s="215"/>
      <c r="AD444" s="215"/>
      <c r="AE444" s="215"/>
      <c r="AF444" s="215"/>
      <c r="AG444" s="215" t="s">
        <v>372</v>
      </c>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1">
      <c r="A445" s="243">
        <v>310</v>
      </c>
      <c r="B445" s="244" t="s">
        <v>917</v>
      </c>
      <c r="C445" s="254" t="s">
        <v>918</v>
      </c>
      <c r="D445" s="245" t="s">
        <v>277</v>
      </c>
      <c r="E445" s="246">
        <v>17</v>
      </c>
      <c r="F445" s="247"/>
      <c r="G445" s="248">
        <f>ROUND(E445*F445,2)</f>
        <v>0</v>
      </c>
      <c r="H445" s="247"/>
      <c r="I445" s="248">
        <f>ROUND(E445*H445,2)</f>
        <v>0</v>
      </c>
      <c r="J445" s="247"/>
      <c r="K445" s="248">
        <f>ROUND(E445*J445,2)</f>
        <v>0</v>
      </c>
      <c r="L445" s="248">
        <v>21</v>
      </c>
      <c r="M445" s="248">
        <f>G445*(1+L445/100)</f>
        <v>0</v>
      </c>
      <c r="N445" s="246">
        <v>6.9999999999999999E-4</v>
      </c>
      <c r="O445" s="246">
        <f>ROUND(E445*N445,2)</f>
        <v>0.01</v>
      </c>
      <c r="P445" s="246">
        <v>0</v>
      </c>
      <c r="Q445" s="246">
        <f>ROUND(E445*P445,2)</f>
        <v>0</v>
      </c>
      <c r="R445" s="248" t="s">
        <v>370</v>
      </c>
      <c r="S445" s="248" t="s">
        <v>208</v>
      </c>
      <c r="T445" s="249" t="s">
        <v>208</v>
      </c>
      <c r="U445" s="225">
        <v>0</v>
      </c>
      <c r="V445" s="225">
        <f>ROUND(E445*U445,2)</f>
        <v>0</v>
      </c>
      <c r="W445" s="225"/>
      <c r="X445" s="225" t="s">
        <v>371</v>
      </c>
      <c r="Y445" s="225" t="s">
        <v>210</v>
      </c>
      <c r="Z445" s="215"/>
      <c r="AA445" s="215"/>
      <c r="AB445" s="215"/>
      <c r="AC445" s="215"/>
      <c r="AD445" s="215"/>
      <c r="AE445" s="215"/>
      <c r="AF445" s="215"/>
      <c r="AG445" s="215" t="s">
        <v>372</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1">
      <c r="A446" s="243">
        <v>311</v>
      </c>
      <c r="B446" s="244" t="s">
        <v>919</v>
      </c>
      <c r="C446" s="254" t="s">
        <v>920</v>
      </c>
      <c r="D446" s="245" t="s">
        <v>277</v>
      </c>
      <c r="E446" s="246">
        <v>4</v>
      </c>
      <c r="F446" s="247"/>
      <c r="G446" s="248">
        <f>ROUND(E446*F446,2)</f>
        <v>0</v>
      </c>
      <c r="H446" s="247"/>
      <c r="I446" s="248">
        <f>ROUND(E446*H446,2)</f>
        <v>0</v>
      </c>
      <c r="J446" s="247"/>
      <c r="K446" s="248">
        <f>ROUND(E446*J446,2)</f>
        <v>0</v>
      </c>
      <c r="L446" s="248">
        <v>21</v>
      </c>
      <c r="M446" s="248">
        <f>G446*(1+L446/100)</f>
        <v>0</v>
      </c>
      <c r="N446" s="246">
        <v>1.33E-3</v>
      </c>
      <c r="O446" s="246">
        <f>ROUND(E446*N446,2)</f>
        <v>0.01</v>
      </c>
      <c r="P446" s="246">
        <v>0</v>
      </c>
      <c r="Q446" s="246">
        <f>ROUND(E446*P446,2)</f>
        <v>0</v>
      </c>
      <c r="R446" s="248" t="s">
        <v>370</v>
      </c>
      <c r="S446" s="248" t="s">
        <v>208</v>
      </c>
      <c r="T446" s="249" t="s">
        <v>208</v>
      </c>
      <c r="U446" s="225">
        <v>0</v>
      </c>
      <c r="V446" s="225">
        <f>ROUND(E446*U446,2)</f>
        <v>0</v>
      </c>
      <c r="W446" s="225"/>
      <c r="X446" s="225" t="s">
        <v>371</v>
      </c>
      <c r="Y446" s="225" t="s">
        <v>210</v>
      </c>
      <c r="Z446" s="215"/>
      <c r="AA446" s="215"/>
      <c r="AB446" s="215"/>
      <c r="AC446" s="215"/>
      <c r="AD446" s="215"/>
      <c r="AE446" s="215"/>
      <c r="AF446" s="215"/>
      <c r="AG446" s="215" t="s">
        <v>372</v>
      </c>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1">
      <c r="A447" s="243">
        <v>312</v>
      </c>
      <c r="B447" s="244" t="s">
        <v>921</v>
      </c>
      <c r="C447" s="254" t="s">
        <v>922</v>
      </c>
      <c r="D447" s="245" t="s">
        <v>277</v>
      </c>
      <c r="E447" s="246">
        <v>11</v>
      </c>
      <c r="F447" s="247"/>
      <c r="G447" s="248">
        <f>ROUND(E447*F447,2)</f>
        <v>0</v>
      </c>
      <c r="H447" s="247"/>
      <c r="I447" s="248">
        <f>ROUND(E447*H447,2)</f>
        <v>0</v>
      </c>
      <c r="J447" s="247"/>
      <c r="K447" s="248">
        <f>ROUND(E447*J447,2)</f>
        <v>0</v>
      </c>
      <c r="L447" s="248">
        <v>21</v>
      </c>
      <c r="M447" s="248">
        <f>G447*(1+L447/100)</f>
        <v>0</v>
      </c>
      <c r="N447" s="246">
        <v>1.33E-3</v>
      </c>
      <c r="O447" s="246">
        <f>ROUND(E447*N447,2)</f>
        <v>0.01</v>
      </c>
      <c r="P447" s="246">
        <v>0</v>
      </c>
      <c r="Q447" s="246">
        <f>ROUND(E447*P447,2)</f>
        <v>0</v>
      </c>
      <c r="R447" s="248" t="s">
        <v>370</v>
      </c>
      <c r="S447" s="248" t="s">
        <v>208</v>
      </c>
      <c r="T447" s="249" t="s">
        <v>208</v>
      </c>
      <c r="U447" s="225">
        <v>0</v>
      </c>
      <c r="V447" s="225">
        <f>ROUND(E447*U447,2)</f>
        <v>0</v>
      </c>
      <c r="W447" s="225"/>
      <c r="X447" s="225" t="s">
        <v>371</v>
      </c>
      <c r="Y447" s="225" t="s">
        <v>210</v>
      </c>
      <c r="Z447" s="215"/>
      <c r="AA447" s="215"/>
      <c r="AB447" s="215"/>
      <c r="AC447" s="215"/>
      <c r="AD447" s="215"/>
      <c r="AE447" s="215"/>
      <c r="AF447" s="215"/>
      <c r="AG447" s="215" t="s">
        <v>372</v>
      </c>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ht="22.5" outlineLevel="1">
      <c r="A448" s="243">
        <v>313</v>
      </c>
      <c r="B448" s="244" t="s">
        <v>923</v>
      </c>
      <c r="C448" s="254" t="s">
        <v>924</v>
      </c>
      <c r="D448" s="245" t="s">
        <v>277</v>
      </c>
      <c r="E448" s="246">
        <v>1</v>
      </c>
      <c r="F448" s="247"/>
      <c r="G448" s="248">
        <f>ROUND(E448*F448,2)</f>
        <v>0</v>
      </c>
      <c r="H448" s="247"/>
      <c r="I448" s="248">
        <f>ROUND(E448*H448,2)</f>
        <v>0</v>
      </c>
      <c r="J448" s="247"/>
      <c r="K448" s="248">
        <f>ROUND(E448*J448,2)</f>
        <v>0</v>
      </c>
      <c r="L448" s="248">
        <v>21</v>
      </c>
      <c r="M448" s="248">
        <f>G448*(1+L448/100)</f>
        <v>0</v>
      </c>
      <c r="N448" s="246">
        <v>2.3999999999999998E-3</v>
      </c>
      <c r="O448" s="246">
        <f>ROUND(E448*N448,2)</f>
        <v>0</v>
      </c>
      <c r="P448" s="246">
        <v>0</v>
      </c>
      <c r="Q448" s="246">
        <f>ROUND(E448*P448,2)</f>
        <v>0</v>
      </c>
      <c r="R448" s="248" t="s">
        <v>370</v>
      </c>
      <c r="S448" s="248" t="s">
        <v>208</v>
      </c>
      <c r="T448" s="249" t="s">
        <v>208</v>
      </c>
      <c r="U448" s="225">
        <v>0</v>
      </c>
      <c r="V448" s="225">
        <f>ROUND(E448*U448,2)</f>
        <v>0</v>
      </c>
      <c r="W448" s="225"/>
      <c r="X448" s="225" t="s">
        <v>371</v>
      </c>
      <c r="Y448" s="225" t="s">
        <v>210</v>
      </c>
      <c r="Z448" s="215"/>
      <c r="AA448" s="215"/>
      <c r="AB448" s="215"/>
      <c r="AC448" s="215"/>
      <c r="AD448" s="215"/>
      <c r="AE448" s="215"/>
      <c r="AF448" s="215"/>
      <c r="AG448" s="215" t="s">
        <v>372</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ht="22.5" outlineLevel="1">
      <c r="A449" s="243">
        <v>314</v>
      </c>
      <c r="B449" s="244" t="s">
        <v>925</v>
      </c>
      <c r="C449" s="254" t="s">
        <v>926</v>
      </c>
      <c r="D449" s="245" t="s">
        <v>277</v>
      </c>
      <c r="E449" s="246">
        <v>4</v>
      </c>
      <c r="F449" s="247"/>
      <c r="G449" s="248">
        <f>ROUND(E449*F449,2)</f>
        <v>0</v>
      </c>
      <c r="H449" s="247"/>
      <c r="I449" s="248">
        <f>ROUND(E449*H449,2)</f>
        <v>0</v>
      </c>
      <c r="J449" s="247"/>
      <c r="K449" s="248">
        <f>ROUND(E449*J449,2)</f>
        <v>0</v>
      </c>
      <c r="L449" s="248">
        <v>21</v>
      </c>
      <c r="M449" s="248">
        <f>G449*(1+L449/100)</f>
        <v>0</v>
      </c>
      <c r="N449" s="246">
        <v>0.01</v>
      </c>
      <c r="O449" s="246">
        <f>ROUND(E449*N449,2)</f>
        <v>0.04</v>
      </c>
      <c r="P449" s="246">
        <v>0</v>
      </c>
      <c r="Q449" s="246">
        <f>ROUND(E449*P449,2)</f>
        <v>0</v>
      </c>
      <c r="R449" s="248" t="s">
        <v>370</v>
      </c>
      <c r="S449" s="248" t="s">
        <v>208</v>
      </c>
      <c r="T449" s="249" t="s">
        <v>208</v>
      </c>
      <c r="U449" s="225">
        <v>0</v>
      </c>
      <c r="V449" s="225">
        <f>ROUND(E449*U449,2)</f>
        <v>0</v>
      </c>
      <c r="W449" s="225"/>
      <c r="X449" s="225" t="s">
        <v>371</v>
      </c>
      <c r="Y449" s="225" t="s">
        <v>210</v>
      </c>
      <c r="Z449" s="215"/>
      <c r="AA449" s="215"/>
      <c r="AB449" s="215"/>
      <c r="AC449" s="215"/>
      <c r="AD449" s="215"/>
      <c r="AE449" s="215"/>
      <c r="AF449" s="215"/>
      <c r="AG449" s="215" t="s">
        <v>372</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1">
      <c r="A450" s="243">
        <v>315</v>
      </c>
      <c r="B450" s="244" t="s">
        <v>927</v>
      </c>
      <c r="C450" s="254" t="s">
        <v>928</v>
      </c>
      <c r="D450" s="245" t="s">
        <v>277</v>
      </c>
      <c r="E450" s="246">
        <v>16</v>
      </c>
      <c r="F450" s="247"/>
      <c r="G450" s="248">
        <f>ROUND(E450*F450,2)</f>
        <v>0</v>
      </c>
      <c r="H450" s="247"/>
      <c r="I450" s="248">
        <f>ROUND(E450*H450,2)</f>
        <v>0</v>
      </c>
      <c r="J450" s="247"/>
      <c r="K450" s="248">
        <f>ROUND(E450*J450,2)</f>
        <v>0</v>
      </c>
      <c r="L450" s="248">
        <v>21</v>
      </c>
      <c r="M450" s="248">
        <f>G450*(1+L450/100)</f>
        <v>0</v>
      </c>
      <c r="N450" s="246">
        <v>7.4999999999999997E-3</v>
      </c>
      <c r="O450" s="246">
        <f>ROUND(E450*N450,2)</f>
        <v>0.12</v>
      </c>
      <c r="P450" s="246">
        <v>0</v>
      </c>
      <c r="Q450" s="246">
        <f>ROUND(E450*P450,2)</f>
        <v>0</v>
      </c>
      <c r="R450" s="248" t="s">
        <v>370</v>
      </c>
      <c r="S450" s="248" t="s">
        <v>208</v>
      </c>
      <c r="T450" s="249" t="s">
        <v>208</v>
      </c>
      <c r="U450" s="225">
        <v>0</v>
      </c>
      <c r="V450" s="225">
        <f>ROUND(E450*U450,2)</f>
        <v>0</v>
      </c>
      <c r="W450" s="225"/>
      <c r="X450" s="225" t="s">
        <v>371</v>
      </c>
      <c r="Y450" s="225" t="s">
        <v>210</v>
      </c>
      <c r="Z450" s="215"/>
      <c r="AA450" s="215"/>
      <c r="AB450" s="215"/>
      <c r="AC450" s="215"/>
      <c r="AD450" s="215"/>
      <c r="AE450" s="215"/>
      <c r="AF450" s="215"/>
      <c r="AG450" s="215" t="s">
        <v>372</v>
      </c>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ht="22.5" outlineLevel="1">
      <c r="A451" s="243">
        <v>316</v>
      </c>
      <c r="B451" s="244" t="s">
        <v>929</v>
      </c>
      <c r="C451" s="254" t="s">
        <v>930</v>
      </c>
      <c r="D451" s="245" t="s">
        <v>277</v>
      </c>
      <c r="E451" s="246">
        <v>7</v>
      </c>
      <c r="F451" s="247"/>
      <c r="G451" s="248">
        <f>ROUND(E451*F451,2)</f>
        <v>0</v>
      </c>
      <c r="H451" s="247"/>
      <c r="I451" s="248">
        <f>ROUND(E451*H451,2)</f>
        <v>0</v>
      </c>
      <c r="J451" s="247"/>
      <c r="K451" s="248">
        <f>ROUND(E451*J451,2)</f>
        <v>0</v>
      </c>
      <c r="L451" s="248">
        <v>21</v>
      </c>
      <c r="M451" s="248">
        <f>G451*(1+L451/100)</f>
        <v>0</v>
      </c>
      <c r="N451" s="246">
        <v>1.55E-2</v>
      </c>
      <c r="O451" s="246">
        <f>ROUND(E451*N451,2)</f>
        <v>0.11</v>
      </c>
      <c r="P451" s="246">
        <v>0</v>
      </c>
      <c r="Q451" s="246">
        <f>ROUND(E451*P451,2)</f>
        <v>0</v>
      </c>
      <c r="R451" s="248" t="s">
        <v>370</v>
      </c>
      <c r="S451" s="248" t="s">
        <v>208</v>
      </c>
      <c r="T451" s="249" t="s">
        <v>208</v>
      </c>
      <c r="U451" s="225">
        <v>0</v>
      </c>
      <c r="V451" s="225">
        <f>ROUND(E451*U451,2)</f>
        <v>0</v>
      </c>
      <c r="W451" s="225"/>
      <c r="X451" s="225" t="s">
        <v>371</v>
      </c>
      <c r="Y451" s="225" t="s">
        <v>210</v>
      </c>
      <c r="Z451" s="215"/>
      <c r="AA451" s="215"/>
      <c r="AB451" s="215"/>
      <c r="AC451" s="215"/>
      <c r="AD451" s="215"/>
      <c r="AE451" s="215"/>
      <c r="AF451" s="215"/>
      <c r="AG451" s="215" t="s">
        <v>372</v>
      </c>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ht="22.5" outlineLevel="1">
      <c r="A452" s="243">
        <v>317</v>
      </c>
      <c r="B452" s="244" t="s">
        <v>931</v>
      </c>
      <c r="C452" s="254" t="s">
        <v>932</v>
      </c>
      <c r="D452" s="245" t="s">
        <v>277</v>
      </c>
      <c r="E452" s="246">
        <v>13</v>
      </c>
      <c r="F452" s="247"/>
      <c r="G452" s="248">
        <f>ROUND(E452*F452,2)</f>
        <v>0</v>
      </c>
      <c r="H452" s="247"/>
      <c r="I452" s="248">
        <f>ROUND(E452*H452,2)</f>
        <v>0</v>
      </c>
      <c r="J452" s="247"/>
      <c r="K452" s="248">
        <f>ROUND(E452*J452,2)</f>
        <v>0</v>
      </c>
      <c r="L452" s="248">
        <v>21</v>
      </c>
      <c r="M452" s="248">
        <f>G452*(1+L452/100)</f>
        <v>0</v>
      </c>
      <c r="N452" s="246">
        <v>1.0999999999999999E-2</v>
      </c>
      <c r="O452" s="246">
        <f>ROUND(E452*N452,2)</f>
        <v>0.14000000000000001</v>
      </c>
      <c r="P452" s="246">
        <v>0</v>
      </c>
      <c r="Q452" s="246">
        <f>ROUND(E452*P452,2)</f>
        <v>0</v>
      </c>
      <c r="R452" s="248" t="s">
        <v>370</v>
      </c>
      <c r="S452" s="248" t="s">
        <v>208</v>
      </c>
      <c r="T452" s="249" t="s">
        <v>208</v>
      </c>
      <c r="U452" s="225">
        <v>0</v>
      </c>
      <c r="V452" s="225">
        <f>ROUND(E452*U452,2)</f>
        <v>0</v>
      </c>
      <c r="W452" s="225"/>
      <c r="X452" s="225" t="s">
        <v>371</v>
      </c>
      <c r="Y452" s="225" t="s">
        <v>210</v>
      </c>
      <c r="Z452" s="215"/>
      <c r="AA452" s="215"/>
      <c r="AB452" s="215"/>
      <c r="AC452" s="215"/>
      <c r="AD452" s="215"/>
      <c r="AE452" s="215"/>
      <c r="AF452" s="215"/>
      <c r="AG452" s="215" t="s">
        <v>372</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ht="22.5" outlineLevel="1">
      <c r="A453" s="243">
        <v>318</v>
      </c>
      <c r="B453" s="244" t="s">
        <v>933</v>
      </c>
      <c r="C453" s="254" t="s">
        <v>934</v>
      </c>
      <c r="D453" s="245" t="s">
        <v>277</v>
      </c>
      <c r="E453" s="246">
        <v>11</v>
      </c>
      <c r="F453" s="247"/>
      <c r="G453" s="248">
        <f>ROUND(E453*F453,2)</f>
        <v>0</v>
      </c>
      <c r="H453" s="247"/>
      <c r="I453" s="248">
        <f>ROUND(E453*H453,2)</f>
        <v>0</v>
      </c>
      <c r="J453" s="247"/>
      <c r="K453" s="248">
        <f>ROUND(E453*J453,2)</f>
        <v>0</v>
      </c>
      <c r="L453" s="248">
        <v>21</v>
      </c>
      <c r="M453" s="248">
        <f>G453*(1+L453/100)</f>
        <v>0</v>
      </c>
      <c r="N453" s="246">
        <v>1.35E-2</v>
      </c>
      <c r="O453" s="246">
        <f>ROUND(E453*N453,2)</f>
        <v>0.15</v>
      </c>
      <c r="P453" s="246">
        <v>0</v>
      </c>
      <c r="Q453" s="246">
        <f>ROUND(E453*P453,2)</f>
        <v>0</v>
      </c>
      <c r="R453" s="248" t="s">
        <v>370</v>
      </c>
      <c r="S453" s="248" t="s">
        <v>935</v>
      </c>
      <c r="T453" s="249" t="s">
        <v>367</v>
      </c>
      <c r="U453" s="225">
        <v>0</v>
      </c>
      <c r="V453" s="225">
        <f>ROUND(E453*U453,2)</f>
        <v>0</v>
      </c>
      <c r="W453" s="225"/>
      <c r="X453" s="225" t="s">
        <v>371</v>
      </c>
      <c r="Y453" s="225" t="s">
        <v>210</v>
      </c>
      <c r="Z453" s="215"/>
      <c r="AA453" s="215"/>
      <c r="AB453" s="215"/>
      <c r="AC453" s="215"/>
      <c r="AD453" s="215"/>
      <c r="AE453" s="215"/>
      <c r="AF453" s="215"/>
      <c r="AG453" s="215" t="s">
        <v>372</v>
      </c>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ht="22.5" outlineLevel="1">
      <c r="A454" s="243">
        <v>319</v>
      </c>
      <c r="B454" s="244" t="s">
        <v>936</v>
      </c>
      <c r="C454" s="254" t="s">
        <v>937</v>
      </c>
      <c r="D454" s="245" t="s">
        <v>277</v>
      </c>
      <c r="E454" s="246">
        <v>4</v>
      </c>
      <c r="F454" s="247"/>
      <c r="G454" s="248">
        <f>ROUND(E454*F454,2)</f>
        <v>0</v>
      </c>
      <c r="H454" s="247"/>
      <c r="I454" s="248">
        <f>ROUND(E454*H454,2)</f>
        <v>0</v>
      </c>
      <c r="J454" s="247"/>
      <c r="K454" s="248">
        <f>ROUND(E454*J454,2)</f>
        <v>0</v>
      </c>
      <c r="L454" s="248">
        <v>21</v>
      </c>
      <c r="M454" s="248">
        <f>G454*(1+L454/100)</f>
        <v>0</v>
      </c>
      <c r="N454" s="246">
        <v>1.55E-2</v>
      </c>
      <c r="O454" s="246">
        <f>ROUND(E454*N454,2)</f>
        <v>0.06</v>
      </c>
      <c r="P454" s="246">
        <v>0</v>
      </c>
      <c r="Q454" s="246">
        <f>ROUND(E454*P454,2)</f>
        <v>0</v>
      </c>
      <c r="R454" s="248" t="s">
        <v>370</v>
      </c>
      <c r="S454" s="248" t="s">
        <v>208</v>
      </c>
      <c r="T454" s="249" t="s">
        <v>208</v>
      </c>
      <c r="U454" s="225">
        <v>0</v>
      </c>
      <c r="V454" s="225">
        <f>ROUND(E454*U454,2)</f>
        <v>0</v>
      </c>
      <c r="W454" s="225"/>
      <c r="X454" s="225" t="s">
        <v>371</v>
      </c>
      <c r="Y454" s="225" t="s">
        <v>210</v>
      </c>
      <c r="Z454" s="215"/>
      <c r="AA454" s="215"/>
      <c r="AB454" s="215"/>
      <c r="AC454" s="215"/>
      <c r="AD454" s="215"/>
      <c r="AE454" s="215"/>
      <c r="AF454" s="215"/>
      <c r="AG454" s="215" t="s">
        <v>372</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ht="22.5" outlineLevel="1">
      <c r="A455" s="243">
        <v>320</v>
      </c>
      <c r="B455" s="244" t="s">
        <v>938</v>
      </c>
      <c r="C455" s="254" t="s">
        <v>939</v>
      </c>
      <c r="D455" s="245" t="s">
        <v>277</v>
      </c>
      <c r="E455" s="246">
        <v>2</v>
      </c>
      <c r="F455" s="247"/>
      <c r="G455" s="248">
        <f>ROUND(E455*F455,2)</f>
        <v>0</v>
      </c>
      <c r="H455" s="247"/>
      <c r="I455" s="248">
        <f>ROUND(E455*H455,2)</f>
        <v>0</v>
      </c>
      <c r="J455" s="247"/>
      <c r="K455" s="248">
        <f>ROUND(E455*J455,2)</f>
        <v>0</v>
      </c>
      <c r="L455" s="248">
        <v>21</v>
      </c>
      <c r="M455" s="248">
        <f>G455*(1+L455/100)</f>
        <v>0</v>
      </c>
      <c r="N455" s="246">
        <v>1.6E-2</v>
      </c>
      <c r="O455" s="246">
        <f>ROUND(E455*N455,2)</f>
        <v>0.03</v>
      </c>
      <c r="P455" s="246">
        <v>0</v>
      </c>
      <c r="Q455" s="246">
        <f>ROUND(E455*P455,2)</f>
        <v>0</v>
      </c>
      <c r="R455" s="248" t="s">
        <v>370</v>
      </c>
      <c r="S455" s="248" t="s">
        <v>208</v>
      </c>
      <c r="T455" s="249" t="s">
        <v>208</v>
      </c>
      <c r="U455" s="225">
        <v>0</v>
      </c>
      <c r="V455" s="225">
        <f>ROUND(E455*U455,2)</f>
        <v>0</v>
      </c>
      <c r="W455" s="225"/>
      <c r="X455" s="225" t="s">
        <v>371</v>
      </c>
      <c r="Y455" s="225" t="s">
        <v>210</v>
      </c>
      <c r="Z455" s="215"/>
      <c r="AA455" s="215"/>
      <c r="AB455" s="215"/>
      <c r="AC455" s="215"/>
      <c r="AD455" s="215"/>
      <c r="AE455" s="215"/>
      <c r="AF455" s="215"/>
      <c r="AG455" s="215" t="s">
        <v>372</v>
      </c>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ht="22.5" outlineLevel="1">
      <c r="A456" s="243">
        <v>321</v>
      </c>
      <c r="B456" s="244" t="s">
        <v>940</v>
      </c>
      <c r="C456" s="254" t="s">
        <v>941</v>
      </c>
      <c r="D456" s="245" t="s">
        <v>277</v>
      </c>
      <c r="E456" s="246">
        <v>4</v>
      </c>
      <c r="F456" s="247"/>
      <c r="G456" s="248">
        <f>ROUND(E456*F456,2)</f>
        <v>0</v>
      </c>
      <c r="H456" s="247"/>
      <c r="I456" s="248">
        <f>ROUND(E456*H456,2)</f>
        <v>0</v>
      </c>
      <c r="J456" s="247"/>
      <c r="K456" s="248">
        <f>ROUND(E456*J456,2)</f>
        <v>0</v>
      </c>
      <c r="L456" s="248">
        <v>21</v>
      </c>
      <c r="M456" s="248">
        <f>G456*(1+L456/100)</f>
        <v>0</v>
      </c>
      <c r="N456" s="246">
        <v>0.01</v>
      </c>
      <c r="O456" s="246">
        <f>ROUND(E456*N456,2)</f>
        <v>0.04</v>
      </c>
      <c r="P456" s="246">
        <v>0</v>
      </c>
      <c r="Q456" s="246">
        <f>ROUND(E456*P456,2)</f>
        <v>0</v>
      </c>
      <c r="R456" s="248" t="s">
        <v>370</v>
      </c>
      <c r="S456" s="248" t="s">
        <v>208</v>
      </c>
      <c r="T456" s="249" t="s">
        <v>208</v>
      </c>
      <c r="U456" s="225">
        <v>0</v>
      </c>
      <c r="V456" s="225">
        <f>ROUND(E456*U456,2)</f>
        <v>0</v>
      </c>
      <c r="W456" s="225"/>
      <c r="X456" s="225" t="s">
        <v>371</v>
      </c>
      <c r="Y456" s="225" t="s">
        <v>210</v>
      </c>
      <c r="Z456" s="215"/>
      <c r="AA456" s="215"/>
      <c r="AB456" s="215"/>
      <c r="AC456" s="215"/>
      <c r="AD456" s="215"/>
      <c r="AE456" s="215"/>
      <c r="AF456" s="215"/>
      <c r="AG456" s="215" t="s">
        <v>372</v>
      </c>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ht="22.5" outlineLevel="1">
      <c r="A457" s="243">
        <v>322</v>
      </c>
      <c r="B457" s="244" t="s">
        <v>942</v>
      </c>
      <c r="C457" s="254" t="s">
        <v>943</v>
      </c>
      <c r="D457" s="245" t="s">
        <v>277</v>
      </c>
      <c r="E457" s="246">
        <v>3</v>
      </c>
      <c r="F457" s="247"/>
      <c r="G457" s="248">
        <f>ROUND(E457*F457,2)</f>
        <v>0</v>
      </c>
      <c r="H457" s="247"/>
      <c r="I457" s="248">
        <f>ROUND(E457*H457,2)</f>
        <v>0</v>
      </c>
      <c r="J457" s="247"/>
      <c r="K457" s="248">
        <f>ROUND(E457*J457,2)</f>
        <v>0</v>
      </c>
      <c r="L457" s="248">
        <v>21</v>
      </c>
      <c r="M457" s="248">
        <f>G457*(1+L457/100)</f>
        <v>0</v>
      </c>
      <c r="N457" s="246">
        <v>3.7499999999999999E-2</v>
      </c>
      <c r="O457" s="246">
        <f>ROUND(E457*N457,2)</f>
        <v>0.11</v>
      </c>
      <c r="P457" s="246">
        <v>0</v>
      </c>
      <c r="Q457" s="246">
        <f>ROUND(E457*P457,2)</f>
        <v>0</v>
      </c>
      <c r="R457" s="248" t="s">
        <v>370</v>
      </c>
      <c r="S457" s="248" t="s">
        <v>208</v>
      </c>
      <c r="T457" s="249" t="s">
        <v>208</v>
      </c>
      <c r="U457" s="225">
        <v>0</v>
      </c>
      <c r="V457" s="225">
        <f>ROUND(E457*U457,2)</f>
        <v>0</v>
      </c>
      <c r="W457" s="225"/>
      <c r="X457" s="225" t="s">
        <v>371</v>
      </c>
      <c r="Y457" s="225" t="s">
        <v>210</v>
      </c>
      <c r="Z457" s="215"/>
      <c r="AA457" s="215"/>
      <c r="AB457" s="215"/>
      <c r="AC457" s="215"/>
      <c r="AD457" s="215"/>
      <c r="AE457" s="215"/>
      <c r="AF457" s="215"/>
      <c r="AG457" s="215" t="s">
        <v>372</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outlineLevel="1">
      <c r="A458" s="234">
        <v>323</v>
      </c>
      <c r="B458" s="235" t="s">
        <v>944</v>
      </c>
      <c r="C458" s="252" t="s">
        <v>945</v>
      </c>
      <c r="D458" s="236" t="s">
        <v>263</v>
      </c>
      <c r="E458" s="237">
        <v>1.1895</v>
      </c>
      <c r="F458" s="238"/>
      <c r="G458" s="239">
        <f>ROUND(E458*F458,2)</f>
        <v>0</v>
      </c>
      <c r="H458" s="238"/>
      <c r="I458" s="239">
        <f>ROUND(E458*H458,2)</f>
        <v>0</v>
      </c>
      <c r="J458" s="238"/>
      <c r="K458" s="239">
        <f>ROUND(E458*J458,2)</f>
        <v>0</v>
      </c>
      <c r="L458" s="239">
        <v>21</v>
      </c>
      <c r="M458" s="239">
        <f>G458*(1+L458/100)</f>
        <v>0</v>
      </c>
      <c r="N458" s="237">
        <v>0</v>
      </c>
      <c r="O458" s="237">
        <f>ROUND(E458*N458,2)</f>
        <v>0</v>
      </c>
      <c r="P458" s="237">
        <v>0</v>
      </c>
      <c r="Q458" s="237">
        <f>ROUND(E458*P458,2)</f>
        <v>0</v>
      </c>
      <c r="R458" s="239" t="s">
        <v>653</v>
      </c>
      <c r="S458" s="239" t="s">
        <v>208</v>
      </c>
      <c r="T458" s="240" t="s">
        <v>208</v>
      </c>
      <c r="U458" s="225">
        <v>1.5169999999999999</v>
      </c>
      <c r="V458" s="225">
        <f>ROUND(E458*U458,2)</f>
        <v>1.8</v>
      </c>
      <c r="W458" s="225"/>
      <c r="X458" s="225" t="s">
        <v>544</v>
      </c>
      <c r="Y458" s="225" t="s">
        <v>210</v>
      </c>
      <c r="Z458" s="215"/>
      <c r="AA458" s="215"/>
      <c r="AB458" s="215"/>
      <c r="AC458" s="215"/>
      <c r="AD458" s="215"/>
      <c r="AE458" s="215"/>
      <c r="AF458" s="215"/>
      <c r="AG458" s="215" t="s">
        <v>545</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outlineLevel="2">
      <c r="A459" s="222"/>
      <c r="B459" s="223"/>
      <c r="C459" s="253" t="s">
        <v>846</v>
      </c>
      <c r="D459" s="241"/>
      <c r="E459" s="241"/>
      <c r="F459" s="241"/>
      <c r="G459" s="241"/>
      <c r="H459" s="225"/>
      <c r="I459" s="225"/>
      <c r="J459" s="225"/>
      <c r="K459" s="225"/>
      <c r="L459" s="225"/>
      <c r="M459" s="225"/>
      <c r="N459" s="224"/>
      <c r="O459" s="224"/>
      <c r="P459" s="224"/>
      <c r="Q459" s="224"/>
      <c r="R459" s="225"/>
      <c r="S459" s="225"/>
      <c r="T459" s="225"/>
      <c r="U459" s="225"/>
      <c r="V459" s="225"/>
      <c r="W459" s="225"/>
      <c r="X459" s="225"/>
      <c r="Y459" s="225"/>
      <c r="Z459" s="215"/>
      <c r="AA459" s="215"/>
      <c r="AB459" s="215"/>
      <c r="AC459" s="215"/>
      <c r="AD459" s="215"/>
      <c r="AE459" s="215"/>
      <c r="AF459" s="215"/>
      <c r="AG459" s="215" t="s">
        <v>213</v>
      </c>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c r="A460" s="227" t="s">
        <v>202</v>
      </c>
      <c r="B460" s="228" t="s">
        <v>143</v>
      </c>
      <c r="C460" s="251" t="s">
        <v>144</v>
      </c>
      <c r="D460" s="229"/>
      <c r="E460" s="230"/>
      <c r="F460" s="231"/>
      <c r="G460" s="231">
        <f>SUMIF(AG461:AG531,"&lt;&gt;NOR",G461:G531)</f>
        <v>0</v>
      </c>
      <c r="H460" s="231"/>
      <c r="I460" s="231">
        <f>SUM(I461:I531)</f>
        <v>0</v>
      </c>
      <c r="J460" s="231"/>
      <c r="K460" s="231">
        <f>SUM(K461:K531)</f>
        <v>0</v>
      </c>
      <c r="L460" s="231"/>
      <c r="M460" s="231">
        <f>SUM(M461:M531)</f>
        <v>0</v>
      </c>
      <c r="N460" s="230"/>
      <c r="O460" s="230">
        <f>SUM(O461:O531)</f>
        <v>2.0499999999999998</v>
      </c>
      <c r="P460" s="230"/>
      <c r="Q460" s="230">
        <f>SUM(Q461:Q531)</f>
        <v>0</v>
      </c>
      <c r="R460" s="231"/>
      <c r="S460" s="231"/>
      <c r="T460" s="232"/>
      <c r="U460" s="226"/>
      <c r="V460" s="226">
        <f>SUM(V461:V531)</f>
        <v>712.34999999999991</v>
      </c>
      <c r="W460" s="226"/>
      <c r="X460" s="226"/>
      <c r="Y460" s="226"/>
      <c r="AG460" t="s">
        <v>203</v>
      </c>
    </row>
    <row r="461" spans="1:60" ht="22.5" outlineLevel="1">
      <c r="A461" s="243">
        <v>324</v>
      </c>
      <c r="B461" s="244" t="s">
        <v>946</v>
      </c>
      <c r="C461" s="254" t="s">
        <v>947</v>
      </c>
      <c r="D461" s="245" t="s">
        <v>346</v>
      </c>
      <c r="E461" s="246">
        <v>220</v>
      </c>
      <c r="F461" s="247"/>
      <c r="G461" s="248">
        <f>ROUND(E461*F461,2)</f>
        <v>0</v>
      </c>
      <c r="H461" s="247"/>
      <c r="I461" s="248">
        <f>ROUND(E461*H461,2)</f>
        <v>0</v>
      </c>
      <c r="J461" s="247"/>
      <c r="K461" s="248">
        <f>ROUND(E461*J461,2)</f>
        <v>0</v>
      </c>
      <c r="L461" s="248">
        <v>21</v>
      </c>
      <c r="M461" s="248">
        <f>G461*(1+L461/100)</f>
        <v>0</v>
      </c>
      <c r="N461" s="246">
        <v>3.0000000000000001E-5</v>
      </c>
      <c r="O461" s="246">
        <f>ROUND(E461*N461,2)</f>
        <v>0.01</v>
      </c>
      <c r="P461" s="246">
        <v>0</v>
      </c>
      <c r="Q461" s="246">
        <f>ROUND(E461*P461,2)</f>
        <v>0</v>
      </c>
      <c r="R461" s="248" t="s">
        <v>653</v>
      </c>
      <c r="S461" s="248" t="s">
        <v>208</v>
      </c>
      <c r="T461" s="249" t="s">
        <v>208</v>
      </c>
      <c r="U461" s="225">
        <v>0.13500000000000001</v>
      </c>
      <c r="V461" s="225">
        <f>ROUND(E461*U461,2)</f>
        <v>29.7</v>
      </c>
      <c r="W461" s="225"/>
      <c r="X461" s="225" t="s">
        <v>209</v>
      </c>
      <c r="Y461" s="225" t="s">
        <v>210</v>
      </c>
      <c r="Z461" s="215"/>
      <c r="AA461" s="215"/>
      <c r="AB461" s="215"/>
      <c r="AC461" s="215"/>
      <c r="AD461" s="215"/>
      <c r="AE461" s="215"/>
      <c r="AF461" s="215"/>
      <c r="AG461" s="215" t="s">
        <v>211</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ht="22.5" outlineLevel="1">
      <c r="A462" s="243">
        <v>325</v>
      </c>
      <c r="B462" s="244" t="s">
        <v>948</v>
      </c>
      <c r="C462" s="254" t="s">
        <v>949</v>
      </c>
      <c r="D462" s="245" t="s">
        <v>346</v>
      </c>
      <c r="E462" s="246">
        <v>18</v>
      </c>
      <c r="F462" s="247"/>
      <c r="G462" s="248">
        <f>ROUND(E462*F462,2)</f>
        <v>0</v>
      </c>
      <c r="H462" s="247"/>
      <c r="I462" s="248">
        <f>ROUND(E462*H462,2)</f>
        <v>0</v>
      </c>
      <c r="J462" s="247"/>
      <c r="K462" s="248">
        <f>ROUND(E462*J462,2)</f>
        <v>0</v>
      </c>
      <c r="L462" s="248">
        <v>21</v>
      </c>
      <c r="M462" s="248">
        <f>G462*(1+L462/100)</f>
        <v>0</v>
      </c>
      <c r="N462" s="246">
        <v>4.0000000000000003E-5</v>
      </c>
      <c r="O462" s="246">
        <f>ROUND(E462*N462,2)</f>
        <v>0</v>
      </c>
      <c r="P462" s="246">
        <v>0</v>
      </c>
      <c r="Q462" s="246">
        <f>ROUND(E462*P462,2)</f>
        <v>0</v>
      </c>
      <c r="R462" s="248" t="s">
        <v>653</v>
      </c>
      <c r="S462" s="248" t="s">
        <v>208</v>
      </c>
      <c r="T462" s="249" t="s">
        <v>208</v>
      </c>
      <c r="U462" s="225">
        <v>0.13500000000000001</v>
      </c>
      <c r="V462" s="225">
        <f>ROUND(E462*U462,2)</f>
        <v>2.4300000000000002</v>
      </c>
      <c r="W462" s="225"/>
      <c r="X462" s="225" t="s">
        <v>209</v>
      </c>
      <c r="Y462" s="225" t="s">
        <v>210</v>
      </c>
      <c r="Z462" s="215"/>
      <c r="AA462" s="215"/>
      <c r="AB462" s="215"/>
      <c r="AC462" s="215"/>
      <c r="AD462" s="215"/>
      <c r="AE462" s="215"/>
      <c r="AF462" s="215"/>
      <c r="AG462" s="215" t="s">
        <v>211</v>
      </c>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ht="22.5" outlineLevel="1">
      <c r="A463" s="243">
        <v>326</v>
      </c>
      <c r="B463" s="244" t="s">
        <v>950</v>
      </c>
      <c r="C463" s="254" t="s">
        <v>951</v>
      </c>
      <c r="D463" s="245" t="s">
        <v>346</v>
      </c>
      <c r="E463" s="246">
        <v>30</v>
      </c>
      <c r="F463" s="247"/>
      <c r="G463" s="248">
        <f>ROUND(E463*F463,2)</f>
        <v>0</v>
      </c>
      <c r="H463" s="247"/>
      <c r="I463" s="248">
        <f>ROUND(E463*H463,2)</f>
        <v>0</v>
      </c>
      <c r="J463" s="247"/>
      <c r="K463" s="248">
        <f>ROUND(E463*J463,2)</f>
        <v>0</v>
      </c>
      <c r="L463" s="248">
        <v>21</v>
      </c>
      <c r="M463" s="248">
        <f>G463*(1+L463/100)</f>
        <v>0</v>
      </c>
      <c r="N463" s="246">
        <v>5.0000000000000002E-5</v>
      </c>
      <c r="O463" s="246">
        <f>ROUND(E463*N463,2)</f>
        <v>0</v>
      </c>
      <c r="P463" s="246">
        <v>0</v>
      </c>
      <c r="Q463" s="246">
        <f>ROUND(E463*P463,2)</f>
        <v>0</v>
      </c>
      <c r="R463" s="248" t="s">
        <v>653</v>
      </c>
      <c r="S463" s="248" t="s">
        <v>208</v>
      </c>
      <c r="T463" s="249" t="s">
        <v>208</v>
      </c>
      <c r="U463" s="225">
        <v>0.129</v>
      </c>
      <c r="V463" s="225">
        <f>ROUND(E463*U463,2)</f>
        <v>3.87</v>
      </c>
      <c r="W463" s="225"/>
      <c r="X463" s="225" t="s">
        <v>209</v>
      </c>
      <c r="Y463" s="225" t="s">
        <v>210</v>
      </c>
      <c r="Z463" s="215"/>
      <c r="AA463" s="215"/>
      <c r="AB463" s="215"/>
      <c r="AC463" s="215"/>
      <c r="AD463" s="215"/>
      <c r="AE463" s="215"/>
      <c r="AF463" s="215"/>
      <c r="AG463" s="215" t="s">
        <v>211</v>
      </c>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outlineLevel="1">
      <c r="A464" s="243">
        <v>327</v>
      </c>
      <c r="B464" s="244" t="s">
        <v>952</v>
      </c>
      <c r="C464" s="254" t="s">
        <v>953</v>
      </c>
      <c r="D464" s="245" t="s">
        <v>346</v>
      </c>
      <c r="E464" s="246">
        <v>80</v>
      </c>
      <c r="F464" s="247"/>
      <c r="G464" s="248">
        <f>ROUND(E464*F464,2)</f>
        <v>0</v>
      </c>
      <c r="H464" s="247"/>
      <c r="I464" s="248">
        <f>ROUND(E464*H464,2)</f>
        <v>0</v>
      </c>
      <c r="J464" s="247"/>
      <c r="K464" s="248">
        <f>ROUND(E464*J464,2)</f>
        <v>0</v>
      </c>
      <c r="L464" s="248">
        <v>21</v>
      </c>
      <c r="M464" s="248">
        <f>G464*(1+L464/100)</f>
        <v>0</v>
      </c>
      <c r="N464" s="246">
        <v>0</v>
      </c>
      <c r="O464" s="246">
        <f>ROUND(E464*N464,2)</f>
        <v>0</v>
      </c>
      <c r="P464" s="246">
        <v>0</v>
      </c>
      <c r="Q464" s="246">
        <f>ROUND(E464*P464,2)</f>
        <v>0</v>
      </c>
      <c r="R464" s="248" t="s">
        <v>653</v>
      </c>
      <c r="S464" s="248" t="s">
        <v>208</v>
      </c>
      <c r="T464" s="249" t="s">
        <v>208</v>
      </c>
      <c r="U464" s="225">
        <v>0.114</v>
      </c>
      <c r="V464" s="225">
        <f>ROUND(E464*U464,2)</f>
        <v>9.1199999999999992</v>
      </c>
      <c r="W464" s="225"/>
      <c r="X464" s="225" t="s">
        <v>209</v>
      </c>
      <c r="Y464" s="225" t="s">
        <v>210</v>
      </c>
      <c r="Z464" s="215"/>
      <c r="AA464" s="215"/>
      <c r="AB464" s="215"/>
      <c r="AC464" s="215"/>
      <c r="AD464" s="215"/>
      <c r="AE464" s="215"/>
      <c r="AF464" s="215"/>
      <c r="AG464" s="215" t="s">
        <v>211</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ht="22.5" outlineLevel="1">
      <c r="A465" s="243">
        <v>328</v>
      </c>
      <c r="B465" s="244" t="s">
        <v>954</v>
      </c>
      <c r="C465" s="254" t="s">
        <v>955</v>
      </c>
      <c r="D465" s="245" t="s">
        <v>535</v>
      </c>
      <c r="E465" s="246">
        <v>1</v>
      </c>
      <c r="F465" s="247"/>
      <c r="G465" s="248">
        <f>ROUND(E465*F465,2)</f>
        <v>0</v>
      </c>
      <c r="H465" s="247"/>
      <c r="I465" s="248">
        <f>ROUND(E465*H465,2)</f>
        <v>0</v>
      </c>
      <c r="J465" s="247"/>
      <c r="K465" s="248">
        <f>ROUND(E465*J465,2)</f>
        <v>0</v>
      </c>
      <c r="L465" s="248">
        <v>21</v>
      </c>
      <c r="M465" s="248">
        <f>G465*(1+L465/100)</f>
        <v>0</v>
      </c>
      <c r="N465" s="246">
        <v>5.0000000000000001E-4</v>
      </c>
      <c r="O465" s="246">
        <f>ROUND(E465*N465,2)</f>
        <v>0</v>
      </c>
      <c r="P465" s="246">
        <v>0</v>
      </c>
      <c r="Q465" s="246">
        <f>ROUND(E465*P465,2)</f>
        <v>0</v>
      </c>
      <c r="R465" s="248" t="s">
        <v>794</v>
      </c>
      <c r="S465" s="248" t="s">
        <v>208</v>
      </c>
      <c r="T465" s="249" t="s">
        <v>208</v>
      </c>
      <c r="U465" s="225">
        <v>8.7240000000000002</v>
      </c>
      <c r="V465" s="225">
        <f>ROUND(E465*U465,2)</f>
        <v>8.7200000000000006</v>
      </c>
      <c r="W465" s="225"/>
      <c r="X465" s="225" t="s">
        <v>209</v>
      </c>
      <c r="Y465" s="225" t="s">
        <v>210</v>
      </c>
      <c r="Z465" s="215"/>
      <c r="AA465" s="215"/>
      <c r="AB465" s="215"/>
      <c r="AC465" s="215"/>
      <c r="AD465" s="215"/>
      <c r="AE465" s="215"/>
      <c r="AF465" s="215"/>
      <c r="AG465" s="215" t="s">
        <v>211</v>
      </c>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1">
      <c r="A466" s="243">
        <v>329</v>
      </c>
      <c r="B466" s="244" t="s">
        <v>956</v>
      </c>
      <c r="C466" s="254" t="s">
        <v>957</v>
      </c>
      <c r="D466" s="245" t="s">
        <v>277</v>
      </c>
      <c r="E466" s="246">
        <v>2</v>
      </c>
      <c r="F466" s="247"/>
      <c r="G466" s="248">
        <f>ROUND(E466*F466,2)</f>
        <v>0</v>
      </c>
      <c r="H466" s="247"/>
      <c r="I466" s="248">
        <f>ROUND(E466*H466,2)</f>
        <v>0</v>
      </c>
      <c r="J466" s="247"/>
      <c r="K466" s="248">
        <f>ROUND(E466*J466,2)</f>
        <v>0</v>
      </c>
      <c r="L466" s="248">
        <v>21</v>
      </c>
      <c r="M466" s="248">
        <f>G466*(1+L466/100)</f>
        <v>0</v>
      </c>
      <c r="N466" s="246">
        <v>0</v>
      </c>
      <c r="O466" s="246">
        <f>ROUND(E466*N466,2)</f>
        <v>0</v>
      </c>
      <c r="P466" s="246">
        <v>0</v>
      </c>
      <c r="Q466" s="246">
        <f>ROUND(E466*P466,2)</f>
        <v>0</v>
      </c>
      <c r="R466" s="248" t="s">
        <v>794</v>
      </c>
      <c r="S466" s="248" t="s">
        <v>208</v>
      </c>
      <c r="T466" s="249" t="s">
        <v>208</v>
      </c>
      <c r="U466" s="225">
        <v>0.14000000000000001</v>
      </c>
      <c r="V466" s="225">
        <f>ROUND(E466*U466,2)</f>
        <v>0.28000000000000003</v>
      </c>
      <c r="W466" s="225"/>
      <c r="X466" s="225" t="s">
        <v>209</v>
      </c>
      <c r="Y466" s="225" t="s">
        <v>210</v>
      </c>
      <c r="Z466" s="215"/>
      <c r="AA466" s="215"/>
      <c r="AB466" s="215"/>
      <c r="AC466" s="215"/>
      <c r="AD466" s="215"/>
      <c r="AE466" s="215"/>
      <c r="AF466" s="215"/>
      <c r="AG466" s="215" t="s">
        <v>211</v>
      </c>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2.5" outlineLevel="1">
      <c r="A467" s="243">
        <v>330</v>
      </c>
      <c r="B467" s="244" t="s">
        <v>958</v>
      </c>
      <c r="C467" s="254" t="s">
        <v>959</v>
      </c>
      <c r="D467" s="245" t="s">
        <v>277</v>
      </c>
      <c r="E467" s="246">
        <v>1</v>
      </c>
      <c r="F467" s="247"/>
      <c r="G467" s="248">
        <f>ROUND(E467*F467,2)</f>
        <v>0</v>
      </c>
      <c r="H467" s="247"/>
      <c r="I467" s="248">
        <f>ROUND(E467*H467,2)</f>
        <v>0</v>
      </c>
      <c r="J467" s="247"/>
      <c r="K467" s="248">
        <f>ROUND(E467*J467,2)</f>
        <v>0</v>
      </c>
      <c r="L467" s="248">
        <v>21</v>
      </c>
      <c r="M467" s="248">
        <f>G467*(1+L467/100)</f>
        <v>0</v>
      </c>
      <c r="N467" s="246">
        <v>0</v>
      </c>
      <c r="O467" s="246">
        <f>ROUND(E467*N467,2)</f>
        <v>0</v>
      </c>
      <c r="P467" s="246">
        <v>0</v>
      </c>
      <c r="Q467" s="246">
        <f>ROUND(E467*P467,2)</f>
        <v>0</v>
      </c>
      <c r="R467" s="248" t="s">
        <v>794</v>
      </c>
      <c r="S467" s="248" t="s">
        <v>208</v>
      </c>
      <c r="T467" s="249" t="s">
        <v>208</v>
      </c>
      <c r="U467" s="225">
        <v>0.3</v>
      </c>
      <c r="V467" s="225">
        <f>ROUND(E467*U467,2)</f>
        <v>0.3</v>
      </c>
      <c r="W467" s="225"/>
      <c r="X467" s="225" t="s">
        <v>209</v>
      </c>
      <c r="Y467" s="225" t="s">
        <v>210</v>
      </c>
      <c r="Z467" s="215"/>
      <c r="AA467" s="215"/>
      <c r="AB467" s="215"/>
      <c r="AC467" s="215"/>
      <c r="AD467" s="215"/>
      <c r="AE467" s="215"/>
      <c r="AF467" s="215"/>
      <c r="AG467" s="215" t="s">
        <v>211</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ht="22.5" outlineLevel="1">
      <c r="A468" s="243">
        <v>331</v>
      </c>
      <c r="B468" s="244" t="s">
        <v>960</v>
      </c>
      <c r="C468" s="254" t="s">
        <v>961</v>
      </c>
      <c r="D468" s="245" t="s">
        <v>962</v>
      </c>
      <c r="E468" s="246">
        <v>1</v>
      </c>
      <c r="F468" s="247"/>
      <c r="G468" s="248">
        <f>ROUND(E468*F468,2)</f>
        <v>0</v>
      </c>
      <c r="H468" s="247"/>
      <c r="I468" s="248">
        <f>ROUND(E468*H468,2)</f>
        <v>0</v>
      </c>
      <c r="J468" s="247"/>
      <c r="K468" s="248">
        <f>ROUND(E468*J468,2)</f>
        <v>0</v>
      </c>
      <c r="L468" s="248">
        <v>21</v>
      </c>
      <c r="M468" s="248">
        <f>G468*(1+L468/100)</f>
        <v>0</v>
      </c>
      <c r="N468" s="246">
        <v>0</v>
      </c>
      <c r="O468" s="246">
        <f>ROUND(E468*N468,2)</f>
        <v>0</v>
      </c>
      <c r="P468" s="246">
        <v>0</v>
      </c>
      <c r="Q468" s="246">
        <f>ROUND(E468*P468,2)</f>
        <v>0</v>
      </c>
      <c r="R468" s="248" t="s">
        <v>794</v>
      </c>
      <c r="S468" s="248" t="s">
        <v>208</v>
      </c>
      <c r="T468" s="249" t="s">
        <v>208</v>
      </c>
      <c r="U468" s="225">
        <v>0.85</v>
      </c>
      <c r="V468" s="225">
        <f>ROUND(E468*U468,2)</f>
        <v>0.85</v>
      </c>
      <c r="W468" s="225"/>
      <c r="X468" s="225" t="s">
        <v>209</v>
      </c>
      <c r="Y468" s="225" t="s">
        <v>210</v>
      </c>
      <c r="Z468" s="215"/>
      <c r="AA468" s="215"/>
      <c r="AB468" s="215"/>
      <c r="AC468" s="215"/>
      <c r="AD468" s="215"/>
      <c r="AE468" s="215"/>
      <c r="AF468" s="215"/>
      <c r="AG468" s="215" t="s">
        <v>211</v>
      </c>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ht="22.5" outlineLevel="1">
      <c r="A469" s="243">
        <v>332</v>
      </c>
      <c r="B469" s="244" t="s">
        <v>963</v>
      </c>
      <c r="C469" s="254" t="s">
        <v>964</v>
      </c>
      <c r="D469" s="245" t="s">
        <v>962</v>
      </c>
      <c r="E469" s="246">
        <v>1</v>
      </c>
      <c r="F469" s="247"/>
      <c r="G469" s="248">
        <f>ROUND(E469*F469,2)</f>
        <v>0</v>
      </c>
      <c r="H469" s="247"/>
      <c r="I469" s="248">
        <f>ROUND(E469*H469,2)</f>
        <v>0</v>
      </c>
      <c r="J469" s="247"/>
      <c r="K469" s="248">
        <f>ROUND(E469*J469,2)</f>
        <v>0</v>
      </c>
      <c r="L469" s="248">
        <v>21</v>
      </c>
      <c r="M469" s="248">
        <f>G469*(1+L469/100)</f>
        <v>0</v>
      </c>
      <c r="N469" s="246">
        <v>0</v>
      </c>
      <c r="O469" s="246">
        <f>ROUND(E469*N469,2)</f>
        <v>0</v>
      </c>
      <c r="P469" s="246">
        <v>0</v>
      </c>
      <c r="Q469" s="246">
        <f>ROUND(E469*P469,2)</f>
        <v>0</v>
      </c>
      <c r="R469" s="248" t="s">
        <v>794</v>
      </c>
      <c r="S469" s="248" t="s">
        <v>208</v>
      </c>
      <c r="T469" s="249" t="s">
        <v>208</v>
      </c>
      <c r="U469" s="225">
        <v>0.85</v>
      </c>
      <c r="V469" s="225">
        <f>ROUND(E469*U469,2)</f>
        <v>0.85</v>
      </c>
      <c r="W469" s="225"/>
      <c r="X469" s="225" t="s">
        <v>209</v>
      </c>
      <c r="Y469" s="225" t="s">
        <v>210</v>
      </c>
      <c r="Z469" s="215"/>
      <c r="AA469" s="215"/>
      <c r="AB469" s="215"/>
      <c r="AC469" s="215"/>
      <c r="AD469" s="215"/>
      <c r="AE469" s="215"/>
      <c r="AF469" s="215"/>
      <c r="AG469" s="215" t="s">
        <v>211</v>
      </c>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ht="22.5" outlineLevel="1">
      <c r="A470" s="243">
        <v>333</v>
      </c>
      <c r="B470" s="244" t="s">
        <v>965</v>
      </c>
      <c r="C470" s="254" t="s">
        <v>966</v>
      </c>
      <c r="D470" s="245" t="s">
        <v>277</v>
      </c>
      <c r="E470" s="246">
        <v>1</v>
      </c>
      <c r="F470" s="247"/>
      <c r="G470" s="248">
        <f>ROUND(E470*F470,2)</f>
        <v>0</v>
      </c>
      <c r="H470" s="247"/>
      <c r="I470" s="248">
        <f>ROUND(E470*H470,2)</f>
        <v>0</v>
      </c>
      <c r="J470" s="247"/>
      <c r="K470" s="248">
        <f>ROUND(E470*J470,2)</f>
        <v>0</v>
      </c>
      <c r="L470" s="248">
        <v>21</v>
      </c>
      <c r="M470" s="248">
        <f>G470*(1+L470/100)</f>
        <v>0</v>
      </c>
      <c r="N470" s="246">
        <v>0</v>
      </c>
      <c r="O470" s="246">
        <f>ROUND(E470*N470,2)</f>
        <v>0</v>
      </c>
      <c r="P470" s="246">
        <v>0</v>
      </c>
      <c r="Q470" s="246">
        <f>ROUND(E470*P470,2)</f>
        <v>0</v>
      </c>
      <c r="R470" s="248" t="s">
        <v>794</v>
      </c>
      <c r="S470" s="248" t="s">
        <v>208</v>
      </c>
      <c r="T470" s="249" t="s">
        <v>208</v>
      </c>
      <c r="U470" s="225">
        <v>0.33</v>
      </c>
      <c r="V470" s="225">
        <f>ROUND(E470*U470,2)</f>
        <v>0.33</v>
      </c>
      <c r="W470" s="225"/>
      <c r="X470" s="225" t="s">
        <v>209</v>
      </c>
      <c r="Y470" s="225" t="s">
        <v>210</v>
      </c>
      <c r="Z470" s="215"/>
      <c r="AA470" s="215"/>
      <c r="AB470" s="215"/>
      <c r="AC470" s="215"/>
      <c r="AD470" s="215"/>
      <c r="AE470" s="215"/>
      <c r="AF470" s="215"/>
      <c r="AG470" s="215" t="s">
        <v>211</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1">
      <c r="A471" s="243">
        <v>334</v>
      </c>
      <c r="B471" s="244" t="s">
        <v>967</v>
      </c>
      <c r="C471" s="254" t="s">
        <v>968</v>
      </c>
      <c r="D471" s="245" t="s">
        <v>535</v>
      </c>
      <c r="E471" s="246">
        <v>1</v>
      </c>
      <c r="F471" s="247"/>
      <c r="G471" s="248">
        <f>ROUND(E471*F471,2)</f>
        <v>0</v>
      </c>
      <c r="H471" s="247"/>
      <c r="I471" s="248">
        <f>ROUND(E471*H471,2)</f>
        <v>0</v>
      </c>
      <c r="J471" s="247"/>
      <c r="K471" s="248">
        <f>ROUND(E471*J471,2)</f>
        <v>0</v>
      </c>
      <c r="L471" s="248">
        <v>21</v>
      </c>
      <c r="M471" s="248">
        <f>G471*(1+L471/100)</f>
        <v>0</v>
      </c>
      <c r="N471" s="246">
        <v>6.3E-3</v>
      </c>
      <c r="O471" s="246">
        <f>ROUND(E471*N471,2)</f>
        <v>0.01</v>
      </c>
      <c r="P471" s="246">
        <v>0</v>
      </c>
      <c r="Q471" s="246">
        <f>ROUND(E471*P471,2)</f>
        <v>0</v>
      </c>
      <c r="R471" s="248" t="s">
        <v>794</v>
      </c>
      <c r="S471" s="248" t="s">
        <v>208</v>
      </c>
      <c r="T471" s="249" t="s">
        <v>208</v>
      </c>
      <c r="U471" s="225">
        <v>2.8220000000000001</v>
      </c>
      <c r="V471" s="225">
        <f>ROUND(E471*U471,2)</f>
        <v>2.82</v>
      </c>
      <c r="W471" s="225"/>
      <c r="X471" s="225" t="s">
        <v>209</v>
      </c>
      <c r="Y471" s="225" t="s">
        <v>210</v>
      </c>
      <c r="Z471" s="215"/>
      <c r="AA471" s="215"/>
      <c r="AB471" s="215"/>
      <c r="AC471" s="215"/>
      <c r="AD471" s="215"/>
      <c r="AE471" s="215"/>
      <c r="AF471" s="215"/>
      <c r="AG471" s="215" t="s">
        <v>211</v>
      </c>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1">
      <c r="A472" s="243">
        <v>335</v>
      </c>
      <c r="B472" s="244" t="s">
        <v>969</v>
      </c>
      <c r="C472" s="254" t="s">
        <v>970</v>
      </c>
      <c r="D472" s="245" t="s">
        <v>535</v>
      </c>
      <c r="E472" s="246">
        <v>1</v>
      </c>
      <c r="F472" s="247"/>
      <c r="G472" s="248">
        <f>ROUND(E472*F472,2)</f>
        <v>0</v>
      </c>
      <c r="H472" s="247"/>
      <c r="I472" s="248">
        <f>ROUND(E472*H472,2)</f>
        <v>0</v>
      </c>
      <c r="J472" s="247"/>
      <c r="K472" s="248">
        <f>ROUND(E472*J472,2)</f>
        <v>0</v>
      </c>
      <c r="L472" s="248">
        <v>21</v>
      </c>
      <c r="M472" s="248">
        <f>G472*(1+L472/100)</f>
        <v>0</v>
      </c>
      <c r="N472" s="246">
        <v>5.2999999999999998E-4</v>
      </c>
      <c r="O472" s="246">
        <f>ROUND(E472*N472,2)</f>
        <v>0</v>
      </c>
      <c r="P472" s="246">
        <v>0</v>
      </c>
      <c r="Q472" s="246">
        <f>ROUND(E472*P472,2)</f>
        <v>0</v>
      </c>
      <c r="R472" s="248" t="s">
        <v>794</v>
      </c>
      <c r="S472" s="248" t="s">
        <v>208</v>
      </c>
      <c r="T472" s="249" t="s">
        <v>208</v>
      </c>
      <c r="U472" s="225">
        <v>0.25</v>
      </c>
      <c r="V472" s="225">
        <f>ROUND(E472*U472,2)</f>
        <v>0.25</v>
      </c>
      <c r="W472" s="225"/>
      <c r="X472" s="225" t="s">
        <v>209</v>
      </c>
      <c r="Y472" s="225" t="s">
        <v>210</v>
      </c>
      <c r="Z472" s="215"/>
      <c r="AA472" s="215"/>
      <c r="AB472" s="215"/>
      <c r="AC472" s="215"/>
      <c r="AD472" s="215"/>
      <c r="AE472" s="215"/>
      <c r="AF472" s="215"/>
      <c r="AG472" s="215" t="s">
        <v>211</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ht="22.5" outlineLevel="1">
      <c r="A473" s="234">
        <v>336</v>
      </c>
      <c r="B473" s="235" t="s">
        <v>971</v>
      </c>
      <c r="C473" s="252" t="s">
        <v>972</v>
      </c>
      <c r="D473" s="236" t="s">
        <v>346</v>
      </c>
      <c r="E473" s="237">
        <v>220</v>
      </c>
      <c r="F473" s="238"/>
      <c r="G473" s="239">
        <f>ROUND(E473*F473,2)</f>
        <v>0</v>
      </c>
      <c r="H473" s="238"/>
      <c r="I473" s="239">
        <f>ROUND(E473*H473,2)</f>
        <v>0</v>
      </c>
      <c r="J473" s="238"/>
      <c r="K473" s="239">
        <f>ROUND(E473*J473,2)</f>
        <v>0</v>
      </c>
      <c r="L473" s="239">
        <v>21</v>
      </c>
      <c r="M473" s="239">
        <f>G473*(1+L473/100)</f>
        <v>0</v>
      </c>
      <c r="N473" s="237">
        <v>7.6000000000000004E-4</v>
      </c>
      <c r="O473" s="237">
        <f>ROUND(E473*N473,2)</f>
        <v>0.17</v>
      </c>
      <c r="P473" s="237">
        <v>0</v>
      </c>
      <c r="Q473" s="237">
        <f>ROUND(E473*P473,2)</f>
        <v>0</v>
      </c>
      <c r="R473" s="239" t="s">
        <v>794</v>
      </c>
      <c r="S473" s="239" t="s">
        <v>208</v>
      </c>
      <c r="T473" s="240" t="s">
        <v>208</v>
      </c>
      <c r="U473" s="225">
        <v>0.29737999999999998</v>
      </c>
      <c r="V473" s="225">
        <f>ROUND(E473*U473,2)</f>
        <v>65.42</v>
      </c>
      <c r="W473" s="225"/>
      <c r="X473" s="225" t="s">
        <v>209</v>
      </c>
      <c r="Y473" s="225" t="s">
        <v>210</v>
      </c>
      <c r="Z473" s="215"/>
      <c r="AA473" s="215"/>
      <c r="AB473" s="215"/>
      <c r="AC473" s="215"/>
      <c r="AD473" s="215"/>
      <c r="AE473" s="215"/>
      <c r="AF473" s="215"/>
      <c r="AG473" s="215" t="s">
        <v>211</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2">
      <c r="A474" s="222"/>
      <c r="B474" s="223"/>
      <c r="C474" s="253" t="s">
        <v>734</v>
      </c>
      <c r="D474" s="241"/>
      <c r="E474" s="241"/>
      <c r="F474" s="241"/>
      <c r="G474" s="241"/>
      <c r="H474" s="225"/>
      <c r="I474" s="225"/>
      <c r="J474" s="225"/>
      <c r="K474" s="225"/>
      <c r="L474" s="225"/>
      <c r="M474" s="225"/>
      <c r="N474" s="224"/>
      <c r="O474" s="224"/>
      <c r="P474" s="224"/>
      <c r="Q474" s="224"/>
      <c r="R474" s="225"/>
      <c r="S474" s="225"/>
      <c r="T474" s="225"/>
      <c r="U474" s="225"/>
      <c r="V474" s="225"/>
      <c r="W474" s="225"/>
      <c r="X474" s="225"/>
      <c r="Y474" s="225"/>
      <c r="Z474" s="215"/>
      <c r="AA474" s="215"/>
      <c r="AB474" s="215"/>
      <c r="AC474" s="215"/>
      <c r="AD474" s="215"/>
      <c r="AE474" s="215"/>
      <c r="AF474" s="215"/>
      <c r="AG474" s="215" t="s">
        <v>213</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ht="22.5" outlineLevel="1">
      <c r="A475" s="234">
        <v>337</v>
      </c>
      <c r="B475" s="235" t="s">
        <v>973</v>
      </c>
      <c r="C475" s="252" t="s">
        <v>974</v>
      </c>
      <c r="D475" s="236" t="s">
        <v>346</v>
      </c>
      <c r="E475" s="237">
        <v>18</v>
      </c>
      <c r="F475" s="238"/>
      <c r="G475" s="239">
        <f>ROUND(E475*F475,2)</f>
        <v>0</v>
      </c>
      <c r="H475" s="238"/>
      <c r="I475" s="239">
        <f>ROUND(E475*H475,2)</f>
        <v>0</v>
      </c>
      <c r="J475" s="238"/>
      <c r="K475" s="239">
        <f>ROUND(E475*J475,2)</f>
        <v>0</v>
      </c>
      <c r="L475" s="239">
        <v>21</v>
      </c>
      <c r="M475" s="239">
        <f>G475*(1+L475/100)</f>
        <v>0</v>
      </c>
      <c r="N475" s="237">
        <v>8.8000000000000003E-4</v>
      </c>
      <c r="O475" s="237">
        <f>ROUND(E475*N475,2)</f>
        <v>0.02</v>
      </c>
      <c r="P475" s="237">
        <v>0</v>
      </c>
      <c r="Q475" s="237">
        <f>ROUND(E475*P475,2)</f>
        <v>0</v>
      </c>
      <c r="R475" s="239" t="s">
        <v>794</v>
      </c>
      <c r="S475" s="239" t="s">
        <v>208</v>
      </c>
      <c r="T475" s="240" t="s">
        <v>208</v>
      </c>
      <c r="U475" s="225">
        <v>0.30737999999999999</v>
      </c>
      <c r="V475" s="225">
        <f>ROUND(E475*U475,2)</f>
        <v>5.53</v>
      </c>
      <c r="W475" s="225"/>
      <c r="X475" s="225" t="s">
        <v>209</v>
      </c>
      <c r="Y475" s="225" t="s">
        <v>210</v>
      </c>
      <c r="Z475" s="215"/>
      <c r="AA475" s="215"/>
      <c r="AB475" s="215"/>
      <c r="AC475" s="215"/>
      <c r="AD475" s="215"/>
      <c r="AE475" s="215"/>
      <c r="AF475" s="215"/>
      <c r="AG475" s="215" t="s">
        <v>211</v>
      </c>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outlineLevel="2">
      <c r="A476" s="222"/>
      <c r="B476" s="223"/>
      <c r="C476" s="253" t="s">
        <v>734</v>
      </c>
      <c r="D476" s="241"/>
      <c r="E476" s="241"/>
      <c r="F476" s="241"/>
      <c r="G476" s="241"/>
      <c r="H476" s="225"/>
      <c r="I476" s="225"/>
      <c r="J476" s="225"/>
      <c r="K476" s="225"/>
      <c r="L476" s="225"/>
      <c r="M476" s="225"/>
      <c r="N476" s="224"/>
      <c r="O476" s="224"/>
      <c r="P476" s="224"/>
      <c r="Q476" s="224"/>
      <c r="R476" s="225"/>
      <c r="S476" s="225"/>
      <c r="T476" s="225"/>
      <c r="U476" s="225"/>
      <c r="V476" s="225"/>
      <c r="W476" s="225"/>
      <c r="X476" s="225"/>
      <c r="Y476" s="225"/>
      <c r="Z476" s="215"/>
      <c r="AA476" s="215"/>
      <c r="AB476" s="215"/>
      <c r="AC476" s="215"/>
      <c r="AD476" s="215"/>
      <c r="AE476" s="215"/>
      <c r="AF476" s="215"/>
      <c r="AG476" s="215" t="s">
        <v>213</v>
      </c>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ht="22.5" outlineLevel="1">
      <c r="A477" s="234">
        <v>338</v>
      </c>
      <c r="B477" s="235" t="s">
        <v>975</v>
      </c>
      <c r="C477" s="252" t="s">
        <v>976</v>
      </c>
      <c r="D477" s="236" t="s">
        <v>346</v>
      </c>
      <c r="E477" s="237">
        <v>30</v>
      </c>
      <c r="F477" s="238"/>
      <c r="G477" s="239">
        <f>ROUND(E477*F477,2)</f>
        <v>0</v>
      </c>
      <c r="H477" s="238"/>
      <c r="I477" s="239">
        <f>ROUND(E477*H477,2)</f>
        <v>0</v>
      </c>
      <c r="J477" s="238"/>
      <c r="K477" s="239">
        <f>ROUND(E477*J477,2)</f>
        <v>0</v>
      </c>
      <c r="L477" s="239">
        <v>21</v>
      </c>
      <c r="M477" s="239">
        <f>G477*(1+L477/100)</f>
        <v>0</v>
      </c>
      <c r="N477" s="237">
        <v>1.01E-3</v>
      </c>
      <c r="O477" s="237">
        <f>ROUND(E477*N477,2)</f>
        <v>0.03</v>
      </c>
      <c r="P477" s="237">
        <v>0</v>
      </c>
      <c r="Q477" s="237">
        <f>ROUND(E477*P477,2)</f>
        <v>0</v>
      </c>
      <c r="R477" s="239" t="s">
        <v>794</v>
      </c>
      <c r="S477" s="239" t="s">
        <v>208</v>
      </c>
      <c r="T477" s="240" t="s">
        <v>208</v>
      </c>
      <c r="U477" s="225">
        <v>0.31738</v>
      </c>
      <c r="V477" s="225">
        <f>ROUND(E477*U477,2)</f>
        <v>9.52</v>
      </c>
      <c r="W477" s="225"/>
      <c r="X477" s="225" t="s">
        <v>209</v>
      </c>
      <c r="Y477" s="225" t="s">
        <v>210</v>
      </c>
      <c r="Z477" s="215"/>
      <c r="AA477" s="215"/>
      <c r="AB477" s="215"/>
      <c r="AC477" s="215"/>
      <c r="AD477" s="215"/>
      <c r="AE477" s="215"/>
      <c r="AF477" s="215"/>
      <c r="AG477" s="215" t="s">
        <v>211</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outlineLevel="2">
      <c r="A478" s="222"/>
      <c r="B478" s="223"/>
      <c r="C478" s="253" t="s">
        <v>734</v>
      </c>
      <c r="D478" s="241"/>
      <c r="E478" s="241"/>
      <c r="F478" s="241"/>
      <c r="G478" s="241"/>
      <c r="H478" s="225"/>
      <c r="I478" s="225"/>
      <c r="J478" s="225"/>
      <c r="K478" s="225"/>
      <c r="L478" s="225"/>
      <c r="M478" s="225"/>
      <c r="N478" s="224"/>
      <c r="O478" s="224"/>
      <c r="P478" s="224"/>
      <c r="Q478" s="224"/>
      <c r="R478" s="225"/>
      <c r="S478" s="225"/>
      <c r="T478" s="225"/>
      <c r="U478" s="225"/>
      <c r="V478" s="225"/>
      <c r="W478" s="225"/>
      <c r="X478" s="225"/>
      <c r="Y478" s="225"/>
      <c r="Z478" s="215"/>
      <c r="AA478" s="215"/>
      <c r="AB478" s="215"/>
      <c r="AC478" s="215"/>
      <c r="AD478" s="215"/>
      <c r="AE478" s="215"/>
      <c r="AF478" s="215"/>
      <c r="AG478" s="215" t="s">
        <v>213</v>
      </c>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ht="22.5" outlineLevel="1">
      <c r="A479" s="234">
        <v>339</v>
      </c>
      <c r="B479" s="235" t="s">
        <v>977</v>
      </c>
      <c r="C479" s="252" t="s">
        <v>978</v>
      </c>
      <c r="D479" s="236" t="s">
        <v>346</v>
      </c>
      <c r="E479" s="237">
        <v>76</v>
      </c>
      <c r="F479" s="238"/>
      <c r="G479" s="239">
        <f>ROUND(E479*F479,2)</f>
        <v>0</v>
      </c>
      <c r="H479" s="238"/>
      <c r="I479" s="239">
        <f>ROUND(E479*H479,2)</f>
        <v>0</v>
      </c>
      <c r="J479" s="238"/>
      <c r="K479" s="239">
        <f>ROUND(E479*J479,2)</f>
        <v>0</v>
      </c>
      <c r="L479" s="239">
        <v>21</v>
      </c>
      <c r="M479" s="239">
        <f>G479*(1+L479/100)</f>
        <v>0</v>
      </c>
      <c r="N479" s="237">
        <v>1.6000000000000001E-3</v>
      </c>
      <c r="O479" s="237">
        <f>ROUND(E479*N479,2)</f>
        <v>0.12</v>
      </c>
      <c r="P479" s="237">
        <v>0</v>
      </c>
      <c r="Q479" s="237">
        <f>ROUND(E479*P479,2)</f>
        <v>0</v>
      </c>
      <c r="R479" s="239" t="s">
        <v>794</v>
      </c>
      <c r="S479" s="239" t="s">
        <v>208</v>
      </c>
      <c r="T479" s="240" t="s">
        <v>208</v>
      </c>
      <c r="U479" s="225">
        <v>0.33332000000000001</v>
      </c>
      <c r="V479" s="225">
        <f>ROUND(E479*U479,2)</f>
        <v>25.33</v>
      </c>
      <c r="W479" s="225"/>
      <c r="X479" s="225" t="s">
        <v>209</v>
      </c>
      <c r="Y479" s="225" t="s">
        <v>210</v>
      </c>
      <c r="Z479" s="215"/>
      <c r="AA479" s="215"/>
      <c r="AB479" s="215"/>
      <c r="AC479" s="215"/>
      <c r="AD479" s="215"/>
      <c r="AE479" s="215"/>
      <c r="AF479" s="215"/>
      <c r="AG479" s="215" t="s">
        <v>211</v>
      </c>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2">
      <c r="A480" s="222"/>
      <c r="B480" s="223"/>
      <c r="C480" s="253" t="s">
        <v>734</v>
      </c>
      <c r="D480" s="241"/>
      <c r="E480" s="241"/>
      <c r="F480" s="241"/>
      <c r="G480" s="241"/>
      <c r="H480" s="225"/>
      <c r="I480" s="225"/>
      <c r="J480" s="225"/>
      <c r="K480" s="225"/>
      <c r="L480" s="225"/>
      <c r="M480" s="225"/>
      <c r="N480" s="224"/>
      <c r="O480" s="224"/>
      <c r="P480" s="224"/>
      <c r="Q480" s="224"/>
      <c r="R480" s="225"/>
      <c r="S480" s="225"/>
      <c r="T480" s="225"/>
      <c r="U480" s="225"/>
      <c r="V480" s="225"/>
      <c r="W480" s="225"/>
      <c r="X480" s="225"/>
      <c r="Y480" s="225"/>
      <c r="Z480" s="215"/>
      <c r="AA480" s="215"/>
      <c r="AB480" s="215"/>
      <c r="AC480" s="215"/>
      <c r="AD480" s="215"/>
      <c r="AE480" s="215"/>
      <c r="AF480" s="215"/>
      <c r="AG480" s="215" t="s">
        <v>213</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ht="22.5" outlineLevel="1">
      <c r="A481" s="234">
        <v>340</v>
      </c>
      <c r="B481" s="235" t="s">
        <v>979</v>
      </c>
      <c r="C481" s="252" t="s">
        <v>980</v>
      </c>
      <c r="D481" s="236" t="s">
        <v>346</v>
      </c>
      <c r="E481" s="237">
        <v>4</v>
      </c>
      <c r="F481" s="238"/>
      <c r="G481" s="239">
        <f>ROUND(E481*F481,2)</f>
        <v>0</v>
      </c>
      <c r="H481" s="238"/>
      <c r="I481" s="239">
        <f>ROUND(E481*H481,2)</f>
        <v>0</v>
      </c>
      <c r="J481" s="238"/>
      <c r="K481" s="239">
        <f>ROUND(E481*J481,2)</f>
        <v>0</v>
      </c>
      <c r="L481" s="239">
        <v>21</v>
      </c>
      <c r="M481" s="239">
        <f>G481*(1+L481/100)</f>
        <v>0</v>
      </c>
      <c r="N481" s="237">
        <v>1.9599999999999999E-3</v>
      </c>
      <c r="O481" s="237">
        <f>ROUND(E481*N481,2)</f>
        <v>0.01</v>
      </c>
      <c r="P481" s="237">
        <v>0</v>
      </c>
      <c r="Q481" s="237">
        <f>ROUND(E481*P481,2)</f>
        <v>0</v>
      </c>
      <c r="R481" s="239" t="s">
        <v>794</v>
      </c>
      <c r="S481" s="239" t="s">
        <v>208</v>
      </c>
      <c r="T481" s="240" t="s">
        <v>208</v>
      </c>
      <c r="U481" s="225">
        <v>0.3579</v>
      </c>
      <c r="V481" s="225">
        <f>ROUND(E481*U481,2)</f>
        <v>1.43</v>
      </c>
      <c r="W481" s="225"/>
      <c r="X481" s="225" t="s">
        <v>209</v>
      </c>
      <c r="Y481" s="225" t="s">
        <v>210</v>
      </c>
      <c r="Z481" s="215"/>
      <c r="AA481" s="215"/>
      <c r="AB481" s="215"/>
      <c r="AC481" s="215"/>
      <c r="AD481" s="215"/>
      <c r="AE481" s="215"/>
      <c r="AF481" s="215"/>
      <c r="AG481" s="215" t="s">
        <v>211</v>
      </c>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row>
    <row r="482" spans="1:60" outlineLevel="2">
      <c r="A482" s="222"/>
      <c r="B482" s="223"/>
      <c r="C482" s="253" t="s">
        <v>734</v>
      </c>
      <c r="D482" s="241"/>
      <c r="E482" s="241"/>
      <c r="F482" s="241"/>
      <c r="G482" s="241"/>
      <c r="H482" s="225"/>
      <c r="I482" s="225"/>
      <c r="J482" s="225"/>
      <c r="K482" s="225"/>
      <c r="L482" s="225"/>
      <c r="M482" s="225"/>
      <c r="N482" s="224"/>
      <c r="O482" s="224"/>
      <c r="P482" s="224"/>
      <c r="Q482" s="224"/>
      <c r="R482" s="225"/>
      <c r="S482" s="225"/>
      <c r="T482" s="225"/>
      <c r="U482" s="225"/>
      <c r="V482" s="225"/>
      <c r="W482" s="225"/>
      <c r="X482" s="225"/>
      <c r="Y482" s="225"/>
      <c r="Z482" s="215"/>
      <c r="AA482" s="215"/>
      <c r="AB482" s="215"/>
      <c r="AC482" s="215"/>
      <c r="AD482" s="215"/>
      <c r="AE482" s="215"/>
      <c r="AF482" s="215"/>
      <c r="AG482" s="215" t="s">
        <v>213</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ht="22.5" outlineLevel="1">
      <c r="A483" s="243">
        <v>341</v>
      </c>
      <c r="B483" s="244" t="s">
        <v>795</v>
      </c>
      <c r="C483" s="254" t="s">
        <v>796</v>
      </c>
      <c r="D483" s="245" t="s">
        <v>277</v>
      </c>
      <c r="E483" s="246">
        <v>1</v>
      </c>
      <c r="F483" s="247"/>
      <c r="G483" s="248">
        <f>ROUND(E483*F483,2)</f>
        <v>0</v>
      </c>
      <c r="H483" s="247"/>
      <c r="I483" s="248">
        <f>ROUND(E483*H483,2)</f>
        <v>0</v>
      </c>
      <c r="J483" s="247"/>
      <c r="K483" s="248">
        <f>ROUND(E483*J483,2)</f>
        <v>0</v>
      </c>
      <c r="L483" s="248">
        <v>21</v>
      </c>
      <c r="M483" s="248">
        <f>G483*(1+L483/100)</f>
        <v>0</v>
      </c>
      <c r="N483" s="246">
        <v>6.8000000000000005E-4</v>
      </c>
      <c r="O483" s="246">
        <f>ROUND(E483*N483,2)</f>
        <v>0</v>
      </c>
      <c r="P483" s="246">
        <v>0</v>
      </c>
      <c r="Q483" s="246">
        <f>ROUND(E483*P483,2)</f>
        <v>0</v>
      </c>
      <c r="R483" s="248" t="s">
        <v>794</v>
      </c>
      <c r="S483" s="248" t="s">
        <v>208</v>
      </c>
      <c r="T483" s="249" t="s">
        <v>208</v>
      </c>
      <c r="U483" s="225">
        <v>0.22700000000000001</v>
      </c>
      <c r="V483" s="225">
        <f>ROUND(E483*U483,2)</f>
        <v>0.23</v>
      </c>
      <c r="W483" s="225"/>
      <c r="X483" s="225" t="s">
        <v>209</v>
      </c>
      <c r="Y483" s="225" t="s">
        <v>210</v>
      </c>
      <c r="Z483" s="215"/>
      <c r="AA483" s="215"/>
      <c r="AB483" s="215"/>
      <c r="AC483" s="215"/>
      <c r="AD483" s="215"/>
      <c r="AE483" s="215"/>
      <c r="AF483" s="215"/>
      <c r="AG483" s="215" t="s">
        <v>211</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1">
      <c r="A484" s="243">
        <v>342</v>
      </c>
      <c r="B484" s="244" t="s">
        <v>981</v>
      </c>
      <c r="C484" s="254" t="s">
        <v>982</v>
      </c>
      <c r="D484" s="245" t="s">
        <v>277</v>
      </c>
      <c r="E484" s="246">
        <v>4</v>
      </c>
      <c r="F484" s="247"/>
      <c r="G484" s="248">
        <f>ROUND(E484*F484,2)</f>
        <v>0</v>
      </c>
      <c r="H484" s="247"/>
      <c r="I484" s="248">
        <f>ROUND(E484*H484,2)</f>
        <v>0</v>
      </c>
      <c r="J484" s="247"/>
      <c r="K484" s="248">
        <f>ROUND(E484*J484,2)</f>
        <v>0</v>
      </c>
      <c r="L484" s="248">
        <v>21</v>
      </c>
      <c r="M484" s="248">
        <f>G484*(1+L484/100)</f>
        <v>0</v>
      </c>
      <c r="N484" s="246">
        <v>6.9999999999999994E-5</v>
      </c>
      <c r="O484" s="246">
        <f>ROUND(E484*N484,2)</f>
        <v>0</v>
      </c>
      <c r="P484" s="246">
        <v>0</v>
      </c>
      <c r="Q484" s="246">
        <f>ROUND(E484*P484,2)</f>
        <v>0</v>
      </c>
      <c r="R484" s="248" t="s">
        <v>794</v>
      </c>
      <c r="S484" s="248" t="s">
        <v>208</v>
      </c>
      <c r="T484" s="249" t="s">
        <v>208</v>
      </c>
      <c r="U484" s="225">
        <v>6.2E-2</v>
      </c>
      <c r="V484" s="225">
        <f>ROUND(E484*U484,2)</f>
        <v>0.25</v>
      </c>
      <c r="W484" s="225"/>
      <c r="X484" s="225" t="s">
        <v>209</v>
      </c>
      <c r="Y484" s="225" t="s">
        <v>210</v>
      </c>
      <c r="Z484" s="215"/>
      <c r="AA484" s="215"/>
      <c r="AB484" s="215"/>
      <c r="AC484" s="215"/>
      <c r="AD484" s="215"/>
      <c r="AE484" s="215"/>
      <c r="AF484" s="215"/>
      <c r="AG484" s="215" t="s">
        <v>211</v>
      </c>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ht="22.5" outlineLevel="1">
      <c r="A485" s="243">
        <v>343</v>
      </c>
      <c r="B485" s="244" t="s">
        <v>983</v>
      </c>
      <c r="C485" s="254" t="s">
        <v>984</v>
      </c>
      <c r="D485" s="245" t="s">
        <v>277</v>
      </c>
      <c r="E485" s="246">
        <v>1</v>
      </c>
      <c r="F485" s="247"/>
      <c r="G485" s="248">
        <f>ROUND(E485*F485,2)</f>
        <v>0</v>
      </c>
      <c r="H485" s="247"/>
      <c r="I485" s="248">
        <f>ROUND(E485*H485,2)</f>
        <v>0</v>
      </c>
      <c r="J485" s="247"/>
      <c r="K485" s="248">
        <f>ROUND(E485*J485,2)</f>
        <v>0</v>
      </c>
      <c r="L485" s="248">
        <v>21</v>
      </c>
      <c r="M485" s="248">
        <f>G485*(1+L485/100)</f>
        <v>0</v>
      </c>
      <c r="N485" s="246">
        <v>6.4999999999999997E-4</v>
      </c>
      <c r="O485" s="246">
        <f>ROUND(E485*N485,2)</f>
        <v>0</v>
      </c>
      <c r="P485" s="246">
        <v>0</v>
      </c>
      <c r="Q485" s="246">
        <f>ROUND(E485*P485,2)</f>
        <v>0</v>
      </c>
      <c r="R485" s="248" t="s">
        <v>794</v>
      </c>
      <c r="S485" s="248" t="s">
        <v>208</v>
      </c>
      <c r="T485" s="249" t="s">
        <v>208</v>
      </c>
      <c r="U485" s="225">
        <v>0.20699999999999999</v>
      </c>
      <c r="V485" s="225">
        <f>ROUND(E485*U485,2)</f>
        <v>0.21</v>
      </c>
      <c r="W485" s="225"/>
      <c r="X485" s="225" t="s">
        <v>209</v>
      </c>
      <c r="Y485" s="225" t="s">
        <v>210</v>
      </c>
      <c r="Z485" s="215"/>
      <c r="AA485" s="215"/>
      <c r="AB485" s="215"/>
      <c r="AC485" s="215"/>
      <c r="AD485" s="215"/>
      <c r="AE485" s="215"/>
      <c r="AF485" s="215"/>
      <c r="AG485" s="215" t="s">
        <v>211</v>
      </c>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ht="22.5" outlineLevel="1">
      <c r="A486" s="243">
        <v>344</v>
      </c>
      <c r="B486" s="244" t="s">
        <v>985</v>
      </c>
      <c r="C486" s="254" t="s">
        <v>986</v>
      </c>
      <c r="D486" s="245" t="s">
        <v>277</v>
      </c>
      <c r="E486" s="246">
        <v>1</v>
      </c>
      <c r="F486" s="247"/>
      <c r="G486" s="248">
        <f>ROUND(E486*F486,2)</f>
        <v>0</v>
      </c>
      <c r="H486" s="247"/>
      <c r="I486" s="248">
        <f>ROUND(E486*H486,2)</f>
        <v>0</v>
      </c>
      <c r="J486" s="247"/>
      <c r="K486" s="248">
        <f>ROUND(E486*J486,2)</f>
        <v>0</v>
      </c>
      <c r="L486" s="248">
        <v>21</v>
      </c>
      <c r="M486" s="248">
        <f>G486*(1+L486/100)</f>
        <v>0</v>
      </c>
      <c r="N486" s="246">
        <v>1.2800000000000001E-3</v>
      </c>
      <c r="O486" s="246">
        <f>ROUND(E486*N486,2)</f>
        <v>0</v>
      </c>
      <c r="P486" s="246">
        <v>0</v>
      </c>
      <c r="Q486" s="246">
        <f>ROUND(E486*P486,2)</f>
        <v>0</v>
      </c>
      <c r="R486" s="248" t="s">
        <v>794</v>
      </c>
      <c r="S486" s="248" t="s">
        <v>208</v>
      </c>
      <c r="T486" s="249" t="s">
        <v>208</v>
      </c>
      <c r="U486" s="225">
        <v>0.26900000000000002</v>
      </c>
      <c r="V486" s="225">
        <f>ROUND(E486*U486,2)</f>
        <v>0.27</v>
      </c>
      <c r="W486" s="225"/>
      <c r="X486" s="225" t="s">
        <v>209</v>
      </c>
      <c r="Y486" s="225" t="s">
        <v>210</v>
      </c>
      <c r="Z486" s="215"/>
      <c r="AA486" s="215"/>
      <c r="AB486" s="215"/>
      <c r="AC486" s="215"/>
      <c r="AD486" s="215"/>
      <c r="AE486" s="215"/>
      <c r="AF486" s="215"/>
      <c r="AG486" s="215" t="s">
        <v>211</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ht="22.5" outlineLevel="1">
      <c r="A487" s="243">
        <v>345</v>
      </c>
      <c r="B487" s="244" t="s">
        <v>987</v>
      </c>
      <c r="C487" s="254" t="s">
        <v>988</v>
      </c>
      <c r="D487" s="245" t="s">
        <v>277</v>
      </c>
      <c r="E487" s="246">
        <v>4</v>
      </c>
      <c r="F487" s="247"/>
      <c r="G487" s="248">
        <f>ROUND(E487*F487,2)</f>
        <v>0</v>
      </c>
      <c r="H487" s="247"/>
      <c r="I487" s="248">
        <f>ROUND(E487*H487,2)</f>
        <v>0</v>
      </c>
      <c r="J487" s="247"/>
      <c r="K487" s="248">
        <f>ROUND(E487*J487,2)</f>
        <v>0</v>
      </c>
      <c r="L487" s="248">
        <v>21</v>
      </c>
      <c r="M487" s="248">
        <f>G487*(1+L487/100)</f>
        <v>0</v>
      </c>
      <c r="N487" s="246">
        <v>2.7E-4</v>
      </c>
      <c r="O487" s="246">
        <f>ROUND(E487*N487,2)</f>
        <v>0</v>
      </c>
      <c r="P487" s="246">
        <v>0</v>
      </c>
      <c r="Q487" s="246">
        <f>ROUND(E487*P487,2)</f>
        <v>0</v>
      </c>
      <c r="R487" s="248" t="s">
        <v>794</v>
      </c>
      <c r="S487" s="248" t="s">
        <v>208</v>
      </c>
      <c r="T487" s="249" t="s">
        <v>208</v>
      </c>
      <c r="U487" s="225">
        <v>0.17499999999999999</v>
      </c>
      <c r="V487" s="225">
        <f>ROUND(E487*U487,2)</f>
        <v>0.7</v>
      </c>
      <c r="W487" s="225"/>
      <c r="X487" s="225" t="s">
        <v>209</v>
      </c>
      <c r="Y487" s="225" t="s">
        <v>210</v>
      </c>
      <c r="Z487" s="215"/>
      <c r="AA487" s="215"/>
      <c r="AB487" s="215"/>
      <c r="AC487" s="215"/>
      <c r="AD487" s="215"/>
      <c r="AE487" s="215"/>
      <c r="AF487" s="215"/>
      <c r="AG487" s="215" t="s">
        <v>211</v>
      </c>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1">
      <c r="A488" s="243">
        <v>346</v>
      </c>
      <c r="B488" s="244" t="s">
        <v>989</v>
      </c>
      <c r="C488" s="254" t="s">
        <v>990</v>
      </c>
      <c r="D488" s="245" t="s">
        <v>277</v>
      </c>
      <c r="E488" s="246">
        <v>20</v>
      </c>
      <c r="F488" s="247"/>
      <c r="G488" s="248">
        <f>ROUND(E488*F488,2)</f>
        <v>0</v>
      </c>
      <c r="H488" s="247"/>
      <c r="I488" s="248">
        <f>ROUND(E488*H488,2)</f>
        <v>0</v>
      </c>
      <c r="J488" s="247"/>
      <c r="K488" s="248">
        <f>ROUND(E488*J488,2)</f>
        <v>0</v>
      </c>
      <c r="L488" s="248">
        <v>21</v>
      </c>
      <c r="M488" s="248">
        <f>G488*(1+L488/100)</f>
        <v>0</v>
      </c>
      <c r="N488" s="246">
        <v>1.3999999999999999E-4</v>
      </c>
      <c r="O488" s="246">
        <f>ROUND(E488*N488,2)</f>
        <v>0</v>
      </c>
      <c r="P488" s="246">
        <v>0</v>
      </c>
      <c r="Q488" s="246">
        <f>ROUND(E488*P488,2)</f>
        <v>0</v>
      </c>
      <c r="R488" s="248" t="s">
        <v>794</v>
      </c>
      <c r="S488" s="248" t="s">
        <v>208</v>
      </c>
      <c r="T488" s="249" t="s">
        <v>208</v>
      </c>
      <c r="U488" s="225">
        <v>7.1999999999999995E-2</v>
      </c>
      <c r="V488" s="225">
        <f>ROUND(E488*U488,2)</f>
        <v>1.44</v>
      </c>
      <c r="W488" s="225"/>
      <c r="X488" s="225" t="s">
        <v>209</v>
      </c>
      <c r="Y488" s="225" t="s">
        <v>210</v>
      </c>
      <c r="Z488" s="215"/>
      <c r="AA488" s="215"/>
      <c r="AB488" s="215"/>
      <c r="AC488" s="215"/>
      <c r="AD488" s="215"/>
      <c r="AE488" s="215"/>
      <c r="AF488" s="215"/>
      <c r="AG488" s="215" t="s">
        <v>211</v>
      </c>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1">
      <c r="A489" s="243">
        <v>347</v>
      </c>
      <c r="B489" s="244" t="s">
        <v>991</v>
      </c>
      <c r="C489" s="254" t="s">
        <v>992</v>
      </c>
      <c r="D489" s="245" t="s">
        <v>277</v>
      </c>
      <c r="E489" s="246">
        <v>5</v>
      </c>
      <c r="F489" s="247"/>
      <c r="G489" s="248">
        <f>ROUND(E489*F489,2)</f>
        <v>0</v>
      </c>
      <c r="H489" s="247"/>
      <c r="I489" s="248">
        <f>ROUND(E489*H489,2)</f>
        <v>0</v>
      </c>
      <c r="J489" s="247"/>
      <c r="K489" s="248">
        <f>ROUND(E489*J489,2)</f>
        <v>0</v>
      </c>
      <c r="L489" s="248">
        <v>21</v>
      </c>
      <c r="M489" s="248">
        <f>G489*(1+L489/100)</f>
        <v>0</v>
      </c>
      <c r="N489" s="246">
        <v>3.1E-4</v>
      </c>
      <c r="O489" s="246">
        <f>ROUND(E489*N489,2)</f>
        <v>0</v>
      </c>
      <c r="P489" s="246">
        <v>0</v>
      </c>
      <c r="Q489" s="246">
        <f>ROUND(E489*P489,2)</f>
        <v>0</v>
      </c>
      <c r="R489" s="248" t="s">
        <v>794</v>
      </c>
      <c r="S489" s="248" t="s">
        <v>208</v>
      </c>
      <c r="T489" s="249" t="s">
        <v>208</v>
      </c>
      <c r="U489" s="225">
        <v>0.20699999999999999</v>
      </c>
      <c r="V489" s="225">
        <f>ROUND(E489*U489,2)</f>
        <v>1.04</v>
      </c>
      <c r="W489" s="225"/>
      <c r="X489" s="225" t="s">
        <v>209</v>
      </c>
      <c r="Y489" s="225" t="s">
        <v>210</v>
      </c>
      <c r="Z489" s="215"/>
      <c r="AA489" s="215"/>
      <c r="AB489" s="215"/>
      <c r="AC489" s="215"/>
      <c r="AD489" s="215"/>
      <c r="AE489" s="215"/>
      <c r="AF489" s="215"/>
      <c r="AG489" s="215" t="s">
        <v>211</v>
      </c>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1">
      <c r="A490" s="243">
        <v>348</v>
      </c>
      <c r="B490" s="244" t="s">
        <v>993</v>
      </c>
      <c r="C490" s="254" t="s">
        <v>994</v>
      </c>
      <c r="D490" s="245" t="s">
        <v>277</v>
      </c>
      <c r="E490" s="246">
        <v>3</v>
      </c>
      <c r="F490" s="247"/>
      <c r="G490" s="248">
        <f>ROUND(E490*F490,2)</f>
        <v>0</v>
      </c>
      <c r="H490" s="247"/>
      <c r="I490" s="248">
        <f>ROUND(E490*H490,2)</f>
        <v>0</v>
      </c>
      <c r="J490" s="247"/>
      <c r="K490" s="248">
        <f>ROUND(E490*J490,2)</f>
        <v>0</v>
      </c>
      <c r="L490" s="248">
        <v>21</v>
      </c>
      <c r="M490" s="248">
        <f>G490*(1+L490/100)</f>
        <v>0</v>
      </c>
      <c r="N490" s="246">
        <v>4.8000000000000001E-4</v>
      </c>
      <c r="O490" s="246">
        <f>ROUND(E490*N490,2)</f>
        <v>0</v>
      </c>
      <c r="P490" s="246">
        <v>0</v>
      </c>
      <c r="Q490" s="246">
        <f>ROUND(E490*P490,2)</f>
        <v>0</v>
      </c>
      <c r="R490" s="248" t="s">
        <v>794</v>
      </c>
      <c r="S490" s="248" t="s">
        <v>208</v>
      </c>
      <c r="T490" s="249" t="s">
        <v>208</v>
      </c>
      <c r="U490" s="225">
        <v>0.22700000000000001</v>
      </c>
      <c r="V490" s="225">
        <f>ROUND(E490*U490,2)</f>
        <v>0.68</v>
      </c>
      <c r="W490" s="225"/>
      <c r="X490" s="225" t="s">
        <v>209</v>
      </c>
      <c r="Y490" s="225" t="s">
        <v>210</v>
      </c>
      <c r="Z490" s="215"/>
      <c r="AA490" s="215"/>
      <c r="AB490" s="215"/>
      <c r="AC490" s="215"/>
      <c r="AD490" s="215"/>
      <c r="AE490" s="215"/>
      <c r="AF490" s="215"/>
      <c r="AG490" s="215" t="s">
        <v>211</v>
      </c>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1">
      <c r="A491" s="243">
        <v>349</v>
      </c>
      <c r="B491" s="244" t="s">
        <v>995</v>
      </c>
      <c r="C491" s="254" t="s">
        <v>996</v>
      </c>
      <c r="D491" s="245" t="s">
        <v>277</v>
      </c>
      <c r="E491" s="246">
        <v>3</v>
      </c>
      <c r="F491" s="247"/>
      <c r="G491" s="248">
        <f>ROUND(E491*F491,2)</f>
        <v>0</v>
      </c>
      <c r="H491" s="247"/>
      <c r="I491" s="248">
        <f>ROUND(E491*H491,2)</f>
        <v>0</v>
      </c>
      <c r="J491" s="247"/>
      <c r="K491" s="248">
        <f>ROUND(E491*J491,2)</f>
        <v>0</v>
      </c>
      <c r="L491" s="248">
        <v>21</v>
      </c>
      <c r="M491" s="248">
        <f>G491*(1+L491/100)</f>
        <v>0</v>
      </c>
      <c r="N491" s="246">
        <v>6.8000000000000005E-4</v>
      </c>
      <c r="O491" s="246">
        <f>ROUND(E491*N491,2)</f>
        <v>0</v>
      </c>
      <c r="P491" s="246">
        <v>0</v>
      </c>
      <c r="Q491" s="246">
        <f>ROUND(E491*P491,2)</f>
        <v>0</v>
      </c>
      <c r="R491" s="248" t="s">
        <v>794</v>
      </c>
      <c r="S491" s="248" t="s">
        <v>208</v>
      </c>
      <c r="T491" s="249" t="s">
        <v>208</v>
      </c>
      <c r="U491" s="225">
        <v>0.26900000000000002</v>
      </c>
      <c r="V491" s="225">
        <f>ROUND(E491*U491,2)</f>
        <v>0.81</v>
      </c>
      <c r="W491" s="225"/>
      <c r="X491" s="225" t="s">
        <v>209</v>
      </c>
      <c r="Y491" s="225" t="s">
        <v>210</v>
      </c>
      <c r="Z491" s="215"/>
      <c r="AA491" s="215"/>
      <c r="AB491" s="215"/>
      <c r="AC491" s="215"/>
      <c r="AD491" s="215"/>
      <c r="AE491" s="215"/>
      <c r="AF491" s="215"/>
      <c r="AG491" s="215" t="s">
        <v>211</v>
      </c>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ht="22.5" outlineLevel="1">
      <c r="A492" s="243">
        <v>350</v>
      </c>
      <c r="B492" s="244" t="s">
        <v>997</v>
      </c>
      <c r="C492" s="254" t="s">
        <v>998</v>
      </c>
      <c r="D492" s="245" t="s">
        <v>277</v>
      </c>
      <c r="E492" s="246">
        <v>1</v>
      </c>
      <c r="F492" s="247"/>
      <c r="G492" s="248">
        <f>ROUND(E492*F492,2)</f>
        <v>0</v>
      </c>
      <c r="H492" s="247"/>
      <c r="I492" s="248">
        <f>ROUND(E492*H492,2)</f>
        <v>0</v>
      </c>
      <c r="J492" s="247"/>
      <c r="K492" s="248">
        <f>ROUND(E492*J492,2)</f>
        <v>0</v>
      </c>
      <c r="L492" s="248">
        <v>21</v>
      </c>
      <c r="M492" s="248">
        <f>G492*(1+L492/100)</f>
        <v>0</v>
      </c>
      <c r="N492" s="246">
        <v>5.6999999999999998E-4</v>
      </c>
      <c r="O492" s="246">
        <f>ROUND(E492*N492,2)</f>
        <v>0</v>
      </c>
      <c r="P492" s="246">
        <v>0</v>
      </c>
      <c r="Q492" s="246">
        <f>ROUND(E492*P492,2)</f>
        <v>0</v>
      </c>
      <c r="R492" s="248" t="s">
        <v>794</v>
      </c>
      <c r="S492" s="248" t="s">
        <v>208</v>
      </c>
      <c r="T492" s="249" t="s">
        <v>208</v>
      </c>
      <c r="U492" s="225">
        <v>0.22700000000000001</v>
      </c>
      <c r="V492" s="225">
        <f>ROUND(E492*U492,2)</f>
        <v>0.23</v>
      </c>
      <c r="W492" s="225"/>
      <c r="X492" s="225" t="s">
        <v>209</v>
      </c>
      <c r="Y492" s="225" t="s">
        <v>210</v>
      </c>
      <c r="Z492" s="215"/>
      <c r="AA492" s="215"/>
      <c r="AB492" s="215"/>
      <c r="AC492" s="215"/>
      <c r="AD492" s="215"/>
      <c r="AE492" s="215"/>
      <c r="AF492" s="215"/>
      <c r="AG492" s="215" t="s">
        <v>211</v>
      </c>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1">
      <c r="A493" s="243">
        <v>351</v>
      </c>
      <c r="B493" s="244" t="s">
        <v>999</v>
      </c>
      <c r="C493" s="254" t="s">
        <v>1000</v>
      </c>
      <c r="D493" s="245" t="s">
        <v>277</v>
      </c>
      <c r="E493" s="246">
        <v>1</v>
      </c>
      <c r="F493" s="247"/>
      <c r="G493" s="248">
        <f>ROUND(E493*F493,2)</f>
        <v>0</v>
      </c>
      <c r="H493" s="247"/>
      <c r="I493" s="248">
        <f>ROUND(E493*H493,2)</f>
        <v>0</v>
      </c>
      <c r="J493" s="247"/>
      <c r="K493" s="248">
        <f>ROUND(E493*J493,2)</f>
        <v>0</v>
      </c>
      <c r="L493" s="248">
        <v>21</v>
      </c>
      <c r="M493" s="248">
        <f>G493*(1+L493/100)</f>
        <v>0</v>
      </c>
      <c r="N493" s="246">
        <v>2.3000000000000001E-4</v>
      </c>
      <c r="O493" s="246">
        <f>ROUND(E493*N493,2)</f>
        <v>0</v>
      </c>
      <c r="P493" s="246">
        <v>0</v>
      </c>
      <c r="Q493" s="246">
        <f>ROUND(E493*P493,2)</f>
        <v>0</v>
      </c>
      <c r="R493" s="248" t="s">
        <v>794</v>
      </c>
      <c r="S493" s="248" t="s">
        <v>208</v>
      </c>
      <c r="T493" s="249" t="s">
        <v>208</v>
      </c>
      <c r="U493" s="225">
        <v>0.20699999999999999</v>
      </c>
      <c r="V493" s="225">
        <f>ROUND(E493*U493,2)</f>
        <v>0.21</v>
      </c>
      <c r="W493" s="225"/>
      <c r="X493" s="225" t="s">
        <v>209</v>
      </c>
      <c r="Y493" s="225" t="s">
        <v>210</v>
      </c>
      <c r="Z493" s="215"/>
      <c r="AA493" s="215"/>
      <c r="AB493" s="215"/>
      <c r="AC493" s="215"/>
      <c r="AD493" s="215"/>
      <c r="AE493" s="215"/>
      <c r="AF493" s="215"/>
      <c r="AG493" s="215" t="s">
        <v>211</v>
      </c>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c r="A494" s="243">
        <v>352</v>
      </c>
      <c r="B494" s="244" t="s">
        <v>1001</v>
      </c>
      <c r="C494" s="254" t="s">
        <v>1002</v>
      </c>
      <c r="D494" s="245" t="s">
        <v>277</v>
      </c>
      <c r="E494" s="246">
        <v>1</v>
      </c>
      <c r="F494" s="247"/>
      <c r="G494" s="248">
        <f>ROUND(E494*F494,2)</f>
        <v>0</v>
      </c>
      <c r="H494" s="247"/>
      <c r="I494" s="248">
        <f>ROUND(E494*H494,2)</f>
        <v>0</v>
      </c>
      <c r="J494" s="247"/>
      <c r="K494" s="248">
        <f>ROUND(E494*J494,2)</f>
        <v>0</v>
      </c>
      <c r="L494" s="248">
        <v>21</v>
      </c>
      <c r="M494" s="248">
        <f>G494*(1+L494/100)</f>
        <v>0</v>
      </c>
      <c r="N494" s="246">
        <v>3.4000000000000002E-4</v>
      </c>
      <c r="O494" s="246">
        <f>ROUND(E494*N494,2)</f>
        <v>0</v>
      </c>
      <c r="P494" s="246">
        <v>0</v>
      </c>
      <c r="Q494" s="246">
        <f>ROUND(E494*P494,2)</f>
        <v>0</v>
      </c>
      <c r="R494" s="248" t="s">
        <v>794</v>
      </c>
      <c r="S494" s="248" t="s">
        <v>208</v>
      </c>
      <c r="T494" s="249" t="s">
        <v>208</v>
      </c>
      <c r="U494" s="225">
        <v>0.22700000000000001</v>
      </c>
      <c r="V494" s="225">
        <f>ROUND(E494*U494,2)</f>
        <v>0.23</v>
      </c>
      <c r="W494" s="225"/>
      <c r="X494" s="225" t="s">
        <v>209</v>
      </c>
      <c r="Y494" s="225" t="s">
        <v>210</v>
      </c>
      <c r="Z494" s="215"/>
      <c r="AA494" s="215"/>
      <c r="AB494" s="215"/>
      <c r="AC494" s="215"/>
      <c r="AD494" s="215"/>
      <c r="AE494" s="215"/>
      <c r="AF494" s="215"/>
      <c r="AG494" s="215" t="s">
        <v>211</v>
      </c>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outlineLevel="1">
      <c r="A495" s="243">
        <v>353</v>
      </c>
      <c r="B495" s="244" t="s">
        <v>1003</v>
      </c>
      <c r="C495" s="254" t="s">
        <v>1004</v>
      </c>
      <c r="D495" s="245" t="s">
        <v>277</v>
      </c>
      <c r="E495" s="246">
        <v>1</v>
      </c>
      <c r="F495" s="247"/>
      <c r="G495" s="248">
        <f>ROUND(E495*F495,2)</f>
        <v>0</v>
      </c>
      <c r="H495" s="247"/>
      <c r="I495" s="248">
        <f>ROUND(E495*H495,2)</f>
        <v>0</v>
      </c>
      <c r="J495" s="247"/>
      <c r="K495" s="248">
        <f>ROUND(E495*J495,2)</f>
        <v>0</v>
      </c>
      <c r="L495" s="248">
        <v>21</v>
      </c>
      <c r="M495" s="248">
        <f>G495*(1+L495/100)</f>
        <v>0</v>
      </c>
      <c r="N495" s="246">
        <v>5.5000000000000003E-4</v>
      </c>
      <c r="O495" s="246">
        <f>ROUND(E495*N495,2)</f>
        <v>0</v>
      </c>
      <c r="P495" s="246">
        <v>0</v>
      </c>
      <c r="Q495" s="246">
        <f>ROUND(E495*P495,2)</f>
        <v>0</v>
      </c>
      <c r="R495" s="248" t="s">
        <v>794</v>
      </c>
      <c r="S495" s="248" t="s">
        <v>208</v>
      </c>
      <c r="T495" s="249" t="s">
        <v>208</v>
      </c>
      <c r="U495" s="225">
        <v>0.26900000000000002</v>
      </c>
      <c r="V495" s="225">
        <f>ROUND(E495*U495,2)</f>
        <v>0.27</v>
      </c>
      <c r="W495" s="225"/>
      <c r="X495" s="225" t="s">
        <v>209</v>
      </c>
      <c r="Y495" s="225" t="s">
        <v>210</v>
      </c>
      <c r="Z495" s="215"/>
      <c r="AA495" s="215"/>
      <c r="AB495" s="215"/>
      <c r="AC495" s="215"/>
      <c r="AD495" s="215"/>
      <c r="AE495" s="215"/>
      <c r="AF495" s="215"/>
      <c r="AG495" s="215" t="s">
        <v>211</v>
      </c>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ht="22.5" outlineLevel="1">
      <c r="A496" s="243">
        <v>354</v>
      </c>
      <c r="B496" s="244" t="s">
        <v>1005</v>
      </c>
      <c r="C496" s="254" t="s">
        <v>1006</v>
      </c>
      <c r="D496" s="245" t="s">
        <v>277</v>
      </c>
      <c r="E496" s="246">
        <v>16</v>
      </c>
      <c r="F496" s="247"/>
      <c r="G496" s="248">
        <f>ROUND(E496*F496,2)</f>
        <v>0</v>
      </c>
      <c r="H496" s="247"/>
      <c r="I496" s="248">
        <f>ROUND(E496*H496,2)</f>
        <v>0</v>
      </c>
      <c r="J496" s="247"/>
      <c r="K496" s="248">
        <f>ROUND(E496*J496,2)</f>
        <v>0</v>
      </c>
      <c r="L496" s="248">
        <v>21</v>
      </c>
      <c r="M496" s="248">
        <f>G496*(1+L496/100)</f>
        <v>0</v>
      </c>
      <c r="N496" s="246">
        <v>4.4999999999999999E-4</v>
      </c>
      <c r="O496" s="246">
        <f>ROUND(E496*N496,2)</f>
        <v>0.01</v>
      </c>
      <c r="P496" s="246">
        <v>0</v>
      </c>
      <c r="Q496" s="246">
        <f>ROUND(E496*P496,2)</f>
        <v>0</v>
      </c>
      <c r="R496" s="248" t="s">
        <v>794</v>
      </c>
      <c r="S496" s="248" t="s">
        <v>208</v>
      </c>
      <c r="T496" s="249" t="s">
        <v>208</v>
      </c>
      <c r="U496" s="225">
        <v>0.16400000000000001</v>
      </c>
      <c r="V496" s="225">
        <f>ROUND(E496*U496,2)</f>
        <v>2.62</v>
      </c>
      <c r="W496" s="225"/>
      <c r="X496" s="225" t="s">
        <v>209</v>
      </c>
      <c r="Y496" s="225" t="s">
        <v>210</v>
      </c>
      <c r="Z496" s="215"/>
      <c r="AA496" s="215"/>
      <c r="AB496" s="215"/>
      <c r="AC496" s="215"/>
      <c r="AD496" s="215"/>
      <c r="AE496" s="215"/>
      <c r="AF496" s="215"/>
      <c r="AG496" s="215" t="s">
        <v>211</v>
      </c>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ht="22.5" outlineLevel="1">
      <c r="A497" s="243">
        <v>355</v>
      </c>
      <c r="B497" s="244" t="s">
        <v>1007</v>
      </c>
      <c r="C497" s="254" t="s">
        <v>1008</v>
      </c>
      <c r="D497" s="245" t="s">
        <v>277</v>
      </c>
      <c r="E497" s="246">
        <v>4</v>
      </c>
      <c r="F497" s="247"/>
      <c r="G497" s="248">
        <f>ROUND(E497*F497,2)</f>
        <v>0</v>
      </c>
      <c r="H497" s="247"/>
      <c r="I497" s="248">
        <f>ROUND(E497*H497,2)</f>
        <v>0</v>
      </c>
      <c r="J497" s="247"/>
      <c r="K497" s="248">
        <f>ROUND(E497*J497,2)</f>
        <v>0</v>
      </c>
      <c r="L497" s="248">
        <v>21</v>
      </c>
      <c r="M497" s="248">
        <f>G497*(1+L497/100)</f>
        <v>0</v>
      </c>
      <c r="N497" s="246">
        <v>4.4000000000000002E-4</v>
      </c>
      <c r="O497" s="246">
        <f>ROUND(E497*N497,2)</f>
        <v>0</v>
      </c>
      <c r="P497" s="246">
        <v>0</v>
      </c>
      <c r="Q497" s="246">
        <f>ROUND(E497*P497,2)</f>
        <v>0</v>
      </c>
      <c r="R497" s="248" t="s">
        <v>794</v>
      </c>
      <c r="S497" s="248" t="s">
        <v>208</v>
      </c>
      <c r="T497" s="249" t="s">
        <v>208</v>
      </c>
      <c r="U497" s="225">
        <v>0.16400000000000001</v>
      </c>
      <c r="V497" s="225">
        <f>ROUND(E497*U497,2)</f>
        <v>0.66</v>
      </c>
      <c r="W497" s="225"/>
      <c r="X497" s="225" t="s">
        <v>209</v>
      </c>
      <c r="Y497" s="225" t="s">
        <v>210</v>
      </c>
      <c r="Z497" s="215"/>
      <c r="AA497" s="215"/>
      <c r="AB497" s="215"/>
      <c r="AC497" s="215"/>
      <c r="AD497" s="215"/>
      <c r="AE497" s="215"/>
      <c r="AF497" s="215"/>
      <c r="AG497" s="215" t="s">
        <v>211</v>
      </c>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ht="22.5" outlineLevel="1">
      <c r="A498" s="243">
        <v>356</v>
      </c>
      <c r="B498" s="244" t="s">
        <v>1009</v>
      </c>
      <c r="C498" s="254" t="s">
        <v>1010</v>
      </c>
      <c r="D498" s="245" t="s">
        <v>277</v>
      </c>
      <c r="E498" s="246">
        <v>10</v>
      </c>
      <c r="F498" s="247"/>
      <c r="G498" s="248">
        <f>ROUND(E498*F498,2)</f>
        <v>0</v>
      </c>
      <c r="H498" s="247"/>
      <c r="I498" s="248">
        <f>ROUND(E498*H498,2)</f>
        <v>0</v>
      </c>
      <c r="J498" s="247"/>
      <c r="K498" s="248">
        <f>ROUND(E498*J498,2)</f>
        <v>0</v>
      </c>
      <c r="L498" s="248">
        <v>21</v>
      </c>
      <c r="M498" s="248">
        <f>G498*(1+L498/100)</f>
        <v>0</v>
      </c>
      <c r="N498" s="246">
        <v>1.9000000000000001E-4</v>
      </c>
      <c r="O498" s="246">
        <f>ROUND(E498*N498,2)</f>
        <v>0</v>
      </c>
      <c r="P498" s="246">
        <v>0</v>
      </c>
      <c r="Q498" s="246">
        <f>ROUND(E498*P498,2)</f>
        <v>0</v>
      </c>
      <c r="R498" s="248" t="s">
        <v>794</v>
      </c>
      <c r="S498" s="248" t="s">
        <v>208</v>
      </c>
      <c r="T498" s="249" t="s">
        <v>208</v>
      </c>
      <c r="U498" s="225">
        <v>8.3000000000000004E-2</v>
      </c>
      <c r="V498" s="225">
        <f>ROUND(E498*U498,2)</f>
        <v>0.83</v>
      </c>
      <c r="W498" s="225"/>
      <c r="X498" s="225" t="s">
        <v>209</v>
      </c>
      <c r="Y498" s="225" t="s">
        <v>210</v>
      </c>
      <c r="Z498" s="215"/>
      <c r="AA498" s="215"/>
      <c r="AB498" s="215"/>
      <c r="AC498" s="215"/>
      <c r="AD498" s="215"/>
      <c r="AE498" s="215"/>
      <c r="AF498" s="215"/>
      <c r="AG498" s="215" t="s">
        <v>211</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outlineLevel="1">
      <c r="A499" s="243">
        <v>357</v>
      </c>
      <c r="B499" s="244" t="s">
        <v>797</v>
      </c>
      <c r="C499" s="254" t="s">
        <v>798</v>
      </c>
      <c r="D499" s="245" t="s">
        <v>277</v>
      </c>
      <c r="E499" s="246">
        <v>1</v>
      </c>
      <c r="F499" s="247"/>
      <c r="G499" s="248">
        <f>ROUND(E499*F499,2)</f>
        <v>0</v>
      </c>
      <c r="H499" s="247"/>
      <c r="I499" s="248">
        <f>ROUND(E499*H499,2)</f>
        <v>0</v>
      </c>
      <c r="J499" s="247"/>
      <c r="K499" s="248">
        <f>ROUND(E499*J499,2)</f>
        <v>0</v>
      </c>
      <c r="L499" s="248">
        <v>21</v>
      </c>
      <c r="M499" s="248">
        <f>G499*(1+L499/100)</f>
        <v>0</v>
      </c>
      <c r="N499" s="246">
        <v>2.5000000000000001E-4</v>
      </c>
      <c r="O499" s="246">
        <f>ROUND(E499*N499,2)</f>
        <v>0</v>
      </c>
      <c r="P499" s="246">
        <v>0</v>
      </c>
      <c r="Q499" s="246">
        <f>ROUND(E499*P499,2)</f>
        <v>0</v>
      </c>
      <c r="R499" s="248" t="s">
        <v>794</v>
      </c>
      <c r="S499" s="248" t="s">
        <v>208</v>
      </c>
      <c r="T499" s="249" t="s">
        <v>208</v>
      </c>
      <c r="U499" s="225">
        <v>0.20699999999999999</v>
      </c>
      <c r="V499" s="225">
        <f>ROUND(E499*U499,2)</f>
        <v>0.21</v>
      </c>
      <c r="W499" s="225"/>
      <c r="X499" s="225" t="s">
        <v>209</v>
      </c>
      <c r="Y499" s="225" t="s">
        <v>210</v>
      </c>
      <c r="Z499" s="215"/>
      <c r="AA499" s="215"/>
      <c r="AB499" s="215"/>
      <c r="AC499" s="215"/>
      <c r="AD499" s="215"/>
      <c r="AE499" s="215"/>
      <c r="AF499" s="215"/>
      <c r="AG499" s="215" t="s">
        <v>211</v>
      </c>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outlineLevel="1">
      <c r="A500" s="243">
        <v>358</v>
      </c>
      <c r="B500" s="244" t="s">
        <v>1011</v>
      </c>
      <c r="C500" s="254" t="s">
        <v>1012</v>
      </c>
      <c r="D500" s="245" t="s">
        <v>277</v>
      </c>
      <c r="E500" s="246">
        <v>1</v>
      </c>
      <c r="F500" s="247"/>
      <c r="G500" s="248">
        <f>ROUND(E500*F500,2)</f>
        <v>0</v>
      </c>
      <c r="H500" s="247"/>
      <c r="I500" s="248">
        <f>ROUND(E500*H500,2)</f>
        <v>0</v>
      </c>
      <c r="J500" s="247"/>
      <c r="K500" s="248">
        <f>ROUND(E500*J500,2)</f>
        <v>0</v>
      </c>
      <c r="L500" s="248">
        <v>21</v>
      </c>
      <c r="M500" s="248">
        <f>G500*(1+L500/100)</f>
        <v>0</v>
      </c>
      <c r="N500" s="246">
        <v>5.5999999999999995E-4</v>
      </c>
      <c r="O500" s="246">
        <f>ROUND(E500*N500,2)</f>
        <v>0</v>
      </c>
      <c r="P500" s="246">
        <v>0</v>
      </c>
      <c r="Q500" s="246">
        <f>ROUND(E500*P500,2)</f>
        <v>0</v>
      </c>
      <c r="R500" s="248" t="s">
        <v>794</v>
      </c>
      <c r="S500" s="248" t="s">
        <v>208</v>
      </c>
      <c r="T500" s="249" t="s">
        <v>208</v>
      </c>
      <c r="U500" s="225">
        <v>0.26900000000000002</v>
      </c>
      <c r="V500" s="225">
        <f>ROUND(E500*U500,2)</f>
        <v>0.27</v>
      </c>
      <c r="W500" s="225"/>
      <c r="X500" s="225" t="s">
        <v>209</v>
      </c>
      <c r="Y500" s="225" t="s">
        <v>210</v>
      </c>
      <c r="Z500" s="215"/>
      <c r="AA500" s="215"/>
      <c r="AB500" s="215"/>
      <c r="AC500" s="215"/>
      <c r="AD500" s="215"/>
      <c r="AE500" s="215"/>
      <c r="AF500" s="215"/>
      <c r="AG500" s="215" t="s">
        <v>211</v>
      </c>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ht="22.5" outlineLevel="1">
      <c r="A501" s="243">
        <v>359</v>
      </c>
      <c r="B501" s="244" t="s">
        <v>1013</v>
      </c>
      <c r="C501" s="254" t="s">
        <v>1014</v>
      </c>
      <c r="D501" s="245" t="s">
        <v>277</v>
      </c>
      <c r="E501" s="246">
        <v>1</v>
      </c>
      <c r="F501" s="247"/>
      <c r="G501" s="248">
        <f>ROUND(E501*F501,2)</f>
        <v>0</v>
      </c>
      <c r="H501" s="247"/>
      <c r="I501" s="248">
        <f>ROUND(E501*H501,2)</f>
        <v>0</v>
      </c>
      <c r="J501" s="247"/>
      <c r="K501" s="248">
        <f>ROUND(E501*J501,2)</f>
        <v>0</v>
      </c>
      <c r="L501" s="248">
        <v>21</v>
      </c>
      <c r="M501" s="248">
        <f>G501*(1+L501/100)</f>
        <v>0</v>
      </c>
      <c r="N501" s="246">
        <v>5.0000000000000001E-4</v>
      </c>
      <c r="O501" s="246">
        <f>ROUND(E501*N501,2)</f>
        <v>0</v>
      </c>
      <c r="P501" s="246">
        <v>0</v>
      </c>
      <c r="Q501" s="246">
        <f>ROUND(E501*P501,2)</f>
        <v>0</v>
      </c>
      <c r="R501" s="248" t="s">
        <v>794</v>
      </c>
      <c r="S501" s="248" t="s">
        <v>208</v>
      </c>
      <c r="T501" s="249" t="s">
        <v>208</v>
      </c>
      <c r="U501" s="225">
        <v>0.34</v>
      </c>
      <c r="V501" s="225">
        <f>ROUND(E501*U501,2)</f>
        <v>0.34</v>
      </c>
      <c r="W501" s="225"/>
      <c r="X501" s="225" t="s">
        <v>209</v>
      </c>
      <c r="Y501" s="225" t="s">
        <v>210</v>
      </c>
      <c r="Z501" s="215"/>
      <c r="AA501" s="215"/>
      <c r="AB501" s="215"/>
      <c r="AC501" s="215"/>
      <c r="AD501" s="215"/>
      <c r="AE501" s="215"/>
      <c r="AF501" s="215"/>
      <c r="AG501" s="215" t="s">
        <v>211</v>
      </c>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outlineLevel="1">
      <c r="A502" s="243">
        <v>360</v>
      </c>
      <c r="B502" s="244" t="s">
        <v>1015</v>
      </c>
      <c r="C502" s="254" t="s">
        <v>1016</v>
      </c>
      <c r="D502" s="245" t="s">
        <v>277</v>
      </c>
      <c r="E502" s="246">
        <v>4</v>
      </c>
      <c r="F502" s="247"/>
      <c r="G502" s="248">
        <f>ROUND(E502*F502,2)</f>
        <v>0</v>
      </c>
      <c r="H502" s="247"/>
      <c r="I502" s="248">
        <f>ROUND(E502*H502,2)</f>
        <v>0</v>
      </c>
      <c r="J502" s="247"/>
      <c r="K502" s="248">
        <f>ROUND(E502*J502,2)</f>
        <v>0</v>
      </c>
      <c r="L502" s="248">
        <v>21</v>
      </c>
      <c r="M502" s="248">
        <f>G502*(1+L502/100)</f>
        <v>0</v>
      </c>
      <c r="N502" s="246">
        <v>6.6E-4</v>
      </c>
      <c r="O502" s="246">
        <f>ROUND(E502*N502,2)</f>
        <v>0</v>
      </c>
      <c r="P502" s="246">
        <v>0</v>
      </c>
      <c r="Q502" s="246">
        <f>ROUND(E502*P502,2)</f>
        <v>0</v>
      </c>
      <c r="R502" s="248" t="s">
        <v>794</v>
      </c>
      <c r="S502" s="248" t="s">
        <v>208</v>
      </c>
      <c r="T502" s="249" t="s">
        <v>208</v>
      </c>
      <c r="U502" s="225">
        <v>0.38100000000000001</v>
      </c>
      <c r="V502" s="225">
        <f>ROUND(E502*U502,2)</f>
        <v>1.52</v>
      </c>
      <c r="W502" s="225"/>
      <c r="X502" s="225" t="s">
        <v>209</v>
      </c>
      <c r="Y502" s="225" t="s">
        <v>210</v>
      </c>
      <c r="Z502" s="215"/>
      <c r="AA502" s="215"/>
      <c r="AB502" s="215"/>
      <c r="AC502" s="215"/>
      <c r="AD502" s="215"/>
      <c r="AE502" s="215"/>
      <c r="AF502" s="215"/>
      <c r="AG502" s="215" t="s">
        <v>211</v>
      </c>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outlineLevel="1">
      <c r="A503" s="243">
        <v>361</v>
      </c>
      <c r="B503" s="244" t="s">
        <v>1017</v>
      </c>
      <c r="C503" s="254" t="s">
        <v>1018</v>
      </c>
      <c r="D503" s="245" t="s">
        <v>277</v>
      </c>
      <c r="E503" s="246">
        <v>2</v>
      </c>
      <c r="F503" s="247"/>
      <c r="G503" s="248">
        <f>ROUND(E503*F503,2)</f>
        <v>0</v>
      </c>
      <c r="H503" s="247"/>
      <c r="I503" s="248">
        <f>ROUND(E503*H503,2)</f>
        <v>0</v>
      </c>
      <c r="J503" s="247"/>
      <c r="K503" s="248">
        <f>ROUND(E503*J503,2)</f>
        <v>0</v>
      </c>
      <c r="L503" s="248">
        <v>21</v>
      </c>
      <c r="M503" s="248">
        <f>G503*(1+L503/100)</f>
        <v>0</v>
      </c>
      <c r="N503" s="246">
        <v>2.5699999999999998E-3</v>
      </c>
      <c r="O503" s="246">
        <f>ROUND(E503*N503,2)</f>
        <v>0.01</v>
      </c>
      <c r="P503" s="246">
        <v>0</v>
      </c>
      <c r="Q503" s="246">
        <f>ROUND(E503*P503,2)</f>
        <v>0</v>
      </c>
      <c r="R503" s="248" t="s">
        <v>794</v>
      </c>
      <c r="S503" s="248" t="s">
        <v>208</v>
      </c>
      <c r="T503" s="249" t="s">
        <v>208</v>
      </c>
      <c r="U503" s="225">
        <v>0.433</v>
      </c>
      <c r="V503" s="225">
        <f>ROUND(E503*U503,2)</f>
        <v>0.87</v>
      </c>
      <c r="W503" s="225"/>
      <c r="X503" s="225" t="s">
        <v>209</v>
      </c>
      <c r="Y503" s="225" t="s">
        <v>210</v>
      </c>
      <c r="Z503" s="215"/>
      <c r="AA503" s="215"/>
      <c r="AB503" s="215"/>
      <c r="AC503" s="215"/>
      <c r="AD503" s="215"/>
      <c r="AE503" s="215"/>
      <c r="AF503" s="215"/>
      <c r="AG503" s="215" t="s">
        <v>211</v>
      </c>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ht="33.75" outlineLevel="1">
      <c r="A504" s="243">
        <v>362</v>
      </c>
      <c r="B504" s="244" t="s">
        <v>1019</v>
      </c>
      <c r="C504" s="254" t="s">
        <v>1020</v>
      </c>
      <c r="D504" s="245" t="s">
        <v>277</v>
      </c>
      <c r="E504" s="246">
        <v>2</v>
      </c>
      <c r="F504" s="247"/>
      <c r="G504" s="248">
        <f>ROUND(E504*F504,2)</f>
        <v>0</v>
      </c>
      <c r="H504" s="247"/>
      <c r="I504" s="248">
        <f>ROUND(E504*H504,2)</f>
        <v>0</v>
      </c>
      <c r="J504" s="247"/>
      <c r="K504" s="248">
        <f>ROUND(E504*J504,2)</f>
        <v>0</v>
      </c>
      <c r="L504" s="248">
        <v>21</v>
      </c>
      <c r="M504" s="248">
        <f>G504*(1+L504/100)</f>
        <v>0</v>
      </c>
      <c r="N504" s="246">
        <v>4.9699999999999996E-3</v>
      </c>
      <c r="O504" s="246">
        <f>ROUND(E504*N504,2)</f>
        <v>0.01</v>
      </c>
      <c r="P504" s="246">
        <v>0</v>
      </c>
      <c r="Q504" s="246">
        <f>ROUND(E504*P504,2)</f>
        <v>0</v>
      </c>
      <c r="R504" s="248" t="s">
        <v>794</v>
      </c>
      <c r="S504" s="248" t="s">
        <v>208</v>
      </c>
      <c r="T504" s="249" t="s">
        <v>208</v>
      </c>
      <c r="U504" s="225">
        <v>0.84799999999999998</v>
      </c>
      <c r="V504" s="225">
        <f>ROUND(E504*U504,2)</f>
        <v>1.7</v>
      </c>
      <c r="W504" s="225"/>
      <c r="X504" s="225" t="s">
        <v>209</v>
      </c>
      <c r="Y504" s="225" t="s">
        <v>210</v>
      </c>
      <c r="Z504" s="215"/>
      <c r="AA504" s="215"/>
      <c r="AB504" s="215"/>
      <c r="AC504" s="215"/>
      <c r="AD504" s="215"/>
      <c r="AE504" s="215"/>
      <c r="AF504" s="215"/>
      <c r="AG504" s="215" t="s">
        <v>211</v>
      </c>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ht="33.75" outlineLevel="1">
      <c r="A505" s="243">
        <v>363</v>
      </c>
      <c r="B505" s="244" t="s">
        <v>1021</v>
      </c>
      <c r="C505" s="254" t="s">
        <v>1022</v>
      </c>
      <c r="D505" s="245" t="s">
        <v>277</v>
      </c>
      <c r="E505" s="246">
        <v>1</v>
      </c>
      <c r="F505" s="247"/>
      <c r="G505" s="248">
        <f>ROUND(E505*F505,2)</f>
        <v>0</v>
      </c>
      <c r="H505" s="247"/>
      <c r="I505" s="248">
        <f>ROUND(E505*H505,2)</f>
        <v>0</v>
      </c>
      <c r="J505" s="247"/>
      <c r="K505" s="248">
        <f>ROUND(E505*J505,2)</f>
        <v>0</v>
      </c>
      <c r="L505" s="248">
        <v>21</v>
      </c>
      <c r="M505" s="248">
        <f>G505*(1+L505/100)</f>
        <v>0</v>
      </c>
      <c r="N505" s="246">
        <v>7.45E-3</v>
      </c>
      <c r="O505" s="246">
        <f>ROUND(E505*N505,2)</f>
        <v>0.01</v>
      </c>
      <c r="P505" s="246">
        <v>0</v>
      </c>
      <c r="Q505" s="246">
        <f>ROUND(E505*P505,2)</f>
        <v>0</v>
      </c>
      <c r="R505" s="248" t="s">
        <v>794</v>
      </c>
      <c r="S505" s="248" t="s">
        <v>208</v>
      </c>
      <c r="T505" s="249" t="s">
        <v>208</v>
      </c>
      <c r="U505" s="225">
        <v>0.85499999999999998</v>
      </c>
      <c r="V505" s="225">
        <f>ROUND(E505*U505,2)</f>
        <v>0.86</v>
      </c>
      <c r="W505" s="225"/>
      <c r="X505" s="225" t="s">
        <v>209</v>
      </c>
      <c r="Y505" s="225" t="s">
        <v>210</v>
      </c>
      <c r="Z505" s="215"/>
      <c r="AA505" s="215"/>
      <c r="AB505" s="215"/>
      <c r="AC505" s="215"/>
      <c r="AD505" s="215"/>
      <c r="AE505" s="215"/>
      <c r="AF505" s="215"/>
      <c r="AG505" s="215" t="s">
        <v>211</v>
      </c>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ht="33.75" outlineLevel="1">
      <c r="A506" s="243">
        <v>364</v>
      </c>
      <c r="B506" s="244" t="s">
        <v>1023</v>
      </c>
      <c r="C506" s="254" t="s">
        <v>1024</v>
      </c>
      <c r="D506" s="245" t="s">
        <v>277</v>
      </c>
      <c r="E506" s="246">
        <v>1</v>
      </c>
      <c r="F506" s="247"/>
      <c r="G506" s="248">
        <f>ROUND(E506*F506,2)</f>
        <v>0</v>
      </c>
      <c r="H506" s="247"/>
      <c r="I506" s="248">
        <f>ROUND(E506*H506,2)</f>
        <v>0</v>
      </c>
      <c r="J506" s="247"/>
      <c r="K506" s="248">
        <f>ROUND(E506*J506,2)</f>
        <v>0</v>
      </c>
      <c r="L506" s="248">
        <v>21</v>
      </c>
      <c r="M506" s="248">
        <f>G506*(1+L506/100)</f>
        <v>0</v>
      </c>
      <c r="N506" s="246">
        <v>1.491E-2</v>
      </c>
      <c r="O506" s="246">
        <f>ROUND(E506*N506,2)</f>
        <v>0.01</v>
      </c>
      <c r="P506" s="246">
        <v>0</v>
      </c>
      <c r="Q506" s="246">
        <f>ROUND(E506*P506,2)</f>
        <v>0</v>
      </c>
      <c r="R506" s="248" t="s">
        <v>794</v>
      </c>
      <c r="S506" s="248" t="s">
        <v>208</v>
      </c>
      <c r="T506" s="249" t="s">
        <v>208</v>
      </c>
      <c r="U506" s="225">
        <v>0.876</v>
      </c>
      <c r="V506" s="225">
        <f>ROUND(E506*U506,2)</f>
        <v>0.88</v>
      </c>
      <c r="W506" s="225"/>
      <c r="X506" s="225" t="s">
        <v>209</v>
      </c>
      <c r="Y506" s="225" t="s">
        <v>210</v>
      </c>
      <c r="Z506" s="215"/>
      <c r="AA506" s="215"/>
      <c r="AB506" s="215"/>
      <c r="AC506" s="215"/>
      <c r="AD506" s="215"/>
      <c r="AE506" s="215"/>
      <c r="AF506" s="215"/>
      <c r="AG506" s="215" t="s">
        <v>211</v>
      </c>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ht="33.75" outlineLevel="1">
      <c r="A507" s="243">
        <v>365</v>
      </c>
      <c r="B507" s="244" t="s">
        <v>1025</v>
      </c>
      <c r="C507" s="254" t="s">
        <v>1026</v>
      </c>
      <c r="D507" s="245" t="s">
        <v>277</v>
      </c>
      <c r="E507" s="246">
        <v>3</v>
      </c>
      <c r="F507" s="247"/>
      <c r="G507" s="248">
        <f>ROUND(E507*F507,2)</f>
        <v>0</v>
      </c>
      <c r="H507" s="247"/>
      <c r="I507" s="248">
        <f>ROUND(E507*H507,2)</f>
        <v>0</v>
      </c>
      <c r="J507" s="247"/>
      <c r="K507" s="248">
        <f>ROUND(E507*J507,2)</f>
        <v>0</v>
      </c>
      <c r="L507" s="248">
        <v>21</v>
      </c>
      <c r="M507" s="248">
        <f>G507*(1+L507/100)</f>
        <v>0</v>
      </c>
      <c r="N507" s="246">
        <v>8.6400000000000001E-3</v>
      </c>
      <c r="O507" s="246">
        <f>ROUND(E507*N507,2)</f>
        <v>0.03</v>
      </c>
      <c r="P507" s="246">
        <v>0</v>
      </c>
      <c r="Q507" s="246">
        <f>ROUND(E507*P507,2)</f>
        <v>0</v>
      </c>
      <c r="R507" s="248" t="s">
        <v>794</v>
      </c>
      <c r="S507" s="248" t="s">
        <v>208</v>
      </c>
      <c r="T507" s="249" t="s">
        <v>208</v>
      </c>
      <c r="U507" s="225">
        <v>0.84799999999999998</v>
      </c>
      <c r="V507" s="225">
        <f>ROUND(E507*U507,2)</f>
        <v>2.54</v>
      </c>
      <c r="W507" s="225"/>
      <c r="X507" s="225" t="s">
        <v>209</v>
      </c>
      <c r="Y507" s="225" t="s">
        <v>210</v>
      </c>
      <c r="Z507" s="215"/>
      <c r="AA507" s="215"/>
      <c r="AB507" s="215"/>
      <c r="AC507" s="215"/>
      <c r="AD507" s="215"/>
      <c r="AE507" s="215"/>
      <c r="AF507" s="215"/>
      <c r="AG507" s="215" t="s">
        <v>211</v>
      </c>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ht="33.75" outlineLevel="1">
      <c r="A508" s="243">
        <v>366</v>
      </c>
      <c r="B508" s="244" t="s">
        <v>1027</v>
      </c>
      <c r="C508" s="254" t="s">
        <v>1028</v>
      </c>
      <c r="D508" s="245" t="s">
        <v>277</v>
      </c>
      <c r="E508" s="246">
        <v>1</v>
      </c>
      <c r="F508" s="247"/>
      <c r="G508" s="248">
        <f>ROUND(E508*F508,2)</f>
        <v>0</v>
      </c>
      <c r="H508" s="247"/>
      <c r="I508" s="248">
        <f>ROUND(E508*H508,2)</f>
        <v>0</v>
      </c>
      <c r="J508" s="247"/>
      <c r="K508" s="248">
        <f>ROUND(E508*J508,2)</f>
        <v>0</v>
      </c>
      <c r="L508" s="248">
        <v>21</v>
      </c>
      <c r="M508" s="248">
        <f>G508*(1+L508/100)</f>
        <v>0</v>
      </c>
      <c r="N508" s="246">
        <v>1.728E-2</v>
      </c>
      <c r="O508" s="246">
        <f>ROUND(E508*N508,2)</f>
        <v>0.02</v>
      </c>
      <c r="P508" s="246">
        <v>0</v>
      </c>
      <c r="Q508" s="246">
        <f>ROUND(E508*P508,2)</f>
        <v>0</v>
      </c>
      <c r="R508" s="248" t="s">
        <v>794</v>
      </c>
      <c r="S508" s="248" t="s">
        <v>208</v>
      </c>
      <c r="T508" s="249" t="s">
        <v>208</v>
      </c>
      <c r="U508" s="225">
        <v>0.86299999999999999</v>
      </c>
      <c r="V508" s="225">
        <f>ROUND(E508*U508,2)</f>
        <v>0.86</v>
      </c>
      <c r="W508" s="225"/>
      <c r="X508" s="225" t="s">
        <v>209</v>
      </c>
      <c r="Y508" s="225" t="s">
        <v>210</v>
      </c>
      <c r="Z508" s="215"/>
      <c r="AA508" s="215"/>
      <c r="AB508" s="215"/>
      <c r="AC508" s="215"/>
      <c r="AD508" s="215"/>
      <c r="AE508" s="215"/>
      <c r="AF508" s="215"/>
      <c r="AG508" s="215" t="s">
        <v>211</v>
      </c>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ht="33.75" outlineLevel="1">
      <c r="A509" s="243">
        <v>367</v>
      </c>
      <c r="B509" s="244" t="s">
        <v>1029</v>
      </c>
      <c r="C509" s="254" t="s">
        <v>1030</v>
      </c>
      <c r="D509" s="245" t="s">
        <v>277</v>
      </c>
      <c r="E509" s="246">
        <v>1</v>
      </c>
      <c r="F509" s="247"/>
      <c r="G509" s="248">
        <f>ROUND(E509*F509,2)</f>
        <v>0</v>
      </c>
      <c r="H509" s="247"/>
      <c r="I509" s="248">
        <f>ROUND(E509*H509,2)</f>
        <v>0</v>
      </c>
      <c r="J509" s="247"/>
      <c r="K509" s="248">
        <f>ROUND(E509*J509,2)</f>
        <v>0</v>
      </c>
      <c r="L509" s="248">
        <v>21</v>
      </c>
      <c r="M509" s="248">
        <f>G509*(1+L509/100)</f>
        <v>0</v>
      </c>
      <c r="N509" s="246">
        <v>1.9439999999999999E-2</v>
      </c>
      <c r="O509" s="246">
        <f>ROUND(E509*N509,2)</f>
        <v>0.02</v>
      </c>
      <c r="P509" s="246">
        <v>0</v>
      </c>
      <c r="Q509" s="246">
        <f>ROUND(E509*P509,2)</f>
        <v>0</v>
      </c>
      <c r="R509" s="248" t="s">
        <v>794</v>
      </c>
      <c r="S509" s="248" t="s">
        <v>208</v>
      </c>
      <c r="T509" s="249" t="s">
        <v>208</v>
      </c>
      <c r="U509" s="225">
        <v>0.86299999999999999</v>
      </c>
      <c r="V509" s="225">
        <f>ROUND(E509*U509,2)</f>
        <v>0.86</v>
      </c>
      <c r="W509" s="225"/>
      <c r="X509" s="225" t="s">
        <v>209</v>
      </c>
      <c r="Y509" s="225" t="s">
        <v>210</v>
      </c>
      <c r="Z509" s="215"/>
      <c r="AA509" s="215"/>
      <c r="AB509" s="215"/>
      <c r="AC509" s="215"/>
      <c r="AD509" s="215"/>
      <c r="AE509" s="215"/>
      <c r="AF509" s="215"/>
      <c r="AG509" s="215" t="s">
        <v>211</v>
      </c>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ht="33.75" outlineLevel="1">
      <c r="A510" s="243">
        <v>368</v>
      </c>
      <c r="B510" s="244" t="s">
        <v>1031</v>
      </c>
      <c r="C510" s="254" t="s">
        <v>1032</v>
      </c>
      <c r="D510" s="245" t="s">
        <v>277</v>
      </c>
      <c r="E510" s="246">
        <v>3</v>
      </c>
      <c r="F510" s="247"/>
      <c r="G510" s="248">
        <f>ROUND(E510*F510,2)</f>
        <v>0</v>
      </c>
      <c r="H510" s="247"/>
      <c r="I510" s="248">
        <f>ROUND(E510*H510,2)</f>
        <v>0</v>
      </c>
      <c r="J510" s="247"/>
      <c r="K510" s="248">
        <f>ROUND(E510*J510,2)</f>
        <v>0</v>
      </c>
      <c r="L510" s="248">
        <v>21</v>
      </c>
      <c r="M510" s="248">
        <f>G510*(1+L510/100)</f>
        <v>0</v>
      </c>
      <c r="N510" s="246">
        <v>1.2200000000000001E-2</v>
      </c>
      <c r="O510" s="246">
        <f>ROUND(E510*N510,2)</f>
        <v>0.04</v>
      </c>
      <c r="P510" s="246">
        <v>0</v>
      </c>
      <c r="Q510" s="246">
        <f>ROUND(E510*P510,2)</f>
        <v>0</v>
      </c>
      <c r="R510" s="248" t="s">
        <v>794</v>
      </c>
      <c r="S510" s="248" t="s">
        <v>208</v>
      </c>
      <c r="T510" s="249" t="s">
        <v>208</v>
      </c>
      <c r="U510" s="225">
        <v>0.91300000000000003</v>
      </c>
      <c r="V510" s="225">
        <f>ROUND(E510*U510,2)</f>
        <v>2.74</v>
      </c>
      <c r="W510" s="225"/>
      <c r="X510" s="225" t="s">
        <v>209</v>
      </c>
      <c r="Y510" s="225" t="s">
        <v>210</v>
      </c>
      <c r="Z510" s="215"/>
      <c r="AA510" s="215"/>
      <c r="AB510" s="215"/>
      <c r="AC510" s="215"/>
      <c r="AD510" s="215"/>
      <c r="AE510" s="215"/>
      <c r="AF510" s="215"/>
      <c r="AG510" s="215" t="s">
        <v>211</v>
      </c>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ht="33.75" outlineLevel="1">
      <c r="A511" s="243">
        <v>369</v>
      </c>
      <c r="B511" s="244" t="s">
        <v>1033</v>
      </c>
      <c r="C511" s="254" t="s">
        <v>1034</v>
      </c>
      <c r="D511" s="245" t="s">
        <v>277</v>
      </c>
      <c r="E511" s="246">
        <v>1</v>
      </c>
      <c r="F511" s="247"/>
      <c r="G511" s="248">
        <f>ROUND(E511*F511,2)</f>
        <v>0</v>
      </c>
      <c r="H511" s="247"/>
      <c r="I511" s="248">
        <f>ROUND(E511*H511,2)</f>
        <v>0</v>
      </c>
      <c r="J511" s="247"/>
      <c r="K511" s="248">
        <f>ROUND(E511*J511,2)</f>
        <v>0</v>
      </c>
      <c r="L511" s="248">
        <v>21</v>
      </c>
      <c r="M511" s="248">
        <f>G511*(1+L511/100)</f>
        <v>0</v>
      </c>
      <c r="N511" s="246">
        <v>2.1350000000000001E-2</v>
      </c>
      <c r="O511" s="246">
        <f>ROUND(E511*N511,2)</f>
        <v>0.02</v>
      </c>
      <c r="P511" s="246">
        <v>0</v>
      </c>
      <c r="Q511" s="246">
        <f>ROUND(E511*P511,2)</f>
        <v>0</v>
      </c>
      <c r="R511" s="248" t="s">
        <v>794</v>
      </c>
      <c r="S511" s="248" t="s">
        <v>208</v>
      </c>
      <c r="T511" s="249" t="s">
        <v>208</v>
      </c>
      <c r="U511" s="225">
        <v>0.92900000000000005</v>
      </c>
      <c r="V511" s="225">
        <f>ROUND(E511*U511,2)</f>
        <v>0.93</v>
      </c>
      <c r="W511" s="225"/>
      <c r="X511" s="225" t="s">
        <v>209</v>
      </c>
      <c r="Y511" s="225" t="s">
        <v>210</v>
      </c>
      <c r="Z511" s="215"/>
      <c r="AA511" s="215"/>
      <c r="AB511" s="215"/>
      <c r="AC511" s="215"/>
      <c r="AD511" s="215"/>
      <c r="AE511" s="215"/>
      <c r="AF511" s="215"/>
      <c r="AG511" s="215" t="s">
        <v>211</v>
      </c>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ht="33.75" outlineLevel="1">
      <c r="A512" s="243">
        <v>370</v>
      </c>
      <c r="B512" s="244" t="s">
        <v>1035</v>
      </c>
      <c r="C512" s="254" t="s">
        <v>1036</v>
      </c>
      <c r="D512" s="245" t="s">
        <v>277</v>
      </c>
      <c r="E512" s="246">
        <v>2</v>
      </c>
      <c r="F512" s="247"/>
      <c r="G512" s="248">
        <f>ROUND(E512*F512,2)</f>
        <v>0</v>
      </c>
      <c r="H512" s="247"/>
      <c r="I512" s="248">
        <f>ROUND(E512*H512,2)</f>
        <v>0</v>
      </c>
      <c r="J512" s="247"/>
      <c r="K512" s="248">
        <f>ROUND(E512*J512,2)</f>
        <v>0</v>
      </c>
      <c r="L512" s="248">
        <v>21</v>
      </c>
      <c r="M512" s="248">
        <f>G512*(1+L512/100)</f>
        <v>0</v>
      </c>
      <c r="N512" s="246">
        <v>2.7449999999999999E-2</v>
      </c>
      <c r="O512" s="246">
        <f>ROUND(E512*N512,2)</f>
        <v>0.05</v>
      </c>
      <c r="P512" s="246">
        <v>0</v>
      </c>
      <c r="Q512" s="246">
        <f>ROUND(E512*P512,2)</f>
        <v>0</v>
      </c>
      <c r="R512" s="248" t="s">
        <v>794</v>
      </c>
      <c r="S512" s="248" t="s">
        <v>208</v>
      </c>
      <c r="T512" s="249" t="s">
        <v>208</v>
      </c>
      <c r="U512" s="225">
        <v>0.94499999999999995</v>
      </c>
      <c r="V512" s="225">
        <f>ROUND(E512*U512,2)</f>
        <v>1.89</v>
      </c>
      <c r="W512" s="225"/>
      <c r="X512" s="225" t="s">
        <v>209</v>
      </c>
      <c r="Y512" s="225" t="s">
        <v>210</v>
      </c>
      <c r="Z512" s="215"/>
      <c r="AA512" s="215"/>
      <c r="AB512" s="215"/>
      <c r="AC512" s="215"/>
      <c r="AD512" s="215"/>
      <c r="AE512" s="215"/>
      <c r="AF512" s="215"/>
      <c r="AG512" s="215" t="s">
        <v>211</v>
      </c>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ht="33.75" outlineLevel="1">
      <c r="A513" s="243">
        <v>371</v>
      </c>
      <c r="B513" s="244" t="s">
        <v>1037</v>
      </c>
      <c r="C513" s="254" t="s">
        <v>1038</v>
      </c>
      <c r="D513" s="245" t="s">
        <v>277</v>
      </c>
      <c r="E513" s="246">
        <v>1</v>
      </c>
      <c r="F513" s="247"/>
      <c r="G513" s="248">
        <f>ROUND(E513*F513,2)</f>
        <v>0</v>
      </c>
      <c r="H513" s="247"/>
      <c r="I513" s="248">
        <f>ROUND(E513*H513,2)</f>
        <v>0</v>
      </c>
      <c r="J513" s="247"/>
      <c r="K513" s="248">
        <f>ROUND(E513*J513,2)</f>
        <v>0</v>
      </c>
      <c r="L513" s="248">
        <v>21</v>
      </c>
      <c r="M513" s="248">
        <f>G513*(1+L513/100)</f>
        <v>0</v>
      </c>
      <c r="N513" s="246">
        <v>3.9410000000000001E-2</v>
      </c>
      <c r="O513" s="246">
        <f>ROUND(E513*N513,2)</f>
        <v>0.04</v>
      </c>
      <c r="P513" s="246">
        <v>0</v>
      </c>
      <c r="Q513" s="246">
        <f>ROUND(E513*P513,2)</f>
        <v>0</v>
      </c>
      <c r="R513" s="248" t="s">
        <v>794</v>
      </c>
      <c r="S513" s="248" t="s">
        <v>208</v>
      </c>
      <c r="T513" s="249" t="s">
        <v>208</v>
      </c>
      <c r="U513" s="225">
        <v>0.95099999999999996</v>
      </c>
      <c r="V513" s="225">
        <f>ROUND(E513*U513,2)</f>
        <v>0.95</v>
      </c>
      <c r="W513" s="225"/>
      <c r="X513" s="225" t="s">
        <v>209</v>
      </c>
      <c r="Y513" s="225" t="s">
        <v>210</v>
      </c>
      <c r="Z513" s="215"/>
      <c r="AA513" s="215"/>
      <c r="AB513" s="215"/>
      <c r="AC513" s="215"/>
      <c r="AD513" s="215"/>
      <c r="AE513" s="215"/>
      <c r="AF513" s="215"/>
      <c r="AG513" s="215" t="s">
        <v>211</v>
      </c>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ht="33.75" outlineLevel="1">
      <c r="A514" s="243">
        <v>372</v>
      </c>
      <c r="B514" s="244" t="s">
        <v>1039</v>
      </c>
      <c r="C514" s="254" t="s">
        <v>1040</v>
      </c>
      <c r="D514" s="245" t="s">
        <v>277</v>
      </c>
      <c r="E514" s="246">
        <v>2</v>
      </c>
      <c r="F514" s="247"/>
      <c r="G514" s="248">
        <f>ROUND(E514*F514,2)</f>
        <v>0</v>
      </c>
      <c r="H514" s="247"/>
      <c r="I514" s="248">
        <f>ROUND(E514*H514,2)</f>
        <v>0</v>
      </c>
      <c r="J514" s="247"/>
      <c r="K514" s="248">
        <f>ROUND(E514*J514,2)</f>
        <v>0</v>
      </c>
      <c r="L514" s="248">
        <v>21</v>
      </c>
      <c r="M514" s="248">
        <f>G514*(1+L514/100)</f>
        <v>0</v>
      </c>
      <c r="N514" s="246">
        <v>9.9000000000000008E-3</v>
      </c>
      <c r="O514" s="246">
        <f>ROUND(E514*N514,2)</f>
        <v>0.02</v>
      </c>
      <c r="P514" s="246">
        <v>0</v>
      </c>
      <c r="Q514" s="246">
        <f>ROUND(E514*P514,2)</f>
        <v>0</v>
      </c>
      <c r="R514" s="248" t="s">
        <v>794</v>
      </c>
      <c r="S514" s="248" t="s">
        <v>208</v>
      </c>
      <c r="T514" s="249" t="s">
        <v>208</v>
      </c>
      <c r="U514" s="225">
        <v>0.93300000000000005</v>
      </c>
      <c r="V514" s="225">
        <f>ROUND(E514*U514,2)</f>
        <v>1.87</v>
      </c>
      <c r="W514" s="225"/>
      <c r="X514" s="225" t="s">
        <v>209</v>
      </c>
      <c r="Y514" s="225" t="s">
        <v>210</v>
      </c>
      <c r="Z514" s="215"/>
      <c r="AA514" s="215"/>
      <c r="AB514" s="215"/>
      <c r="AC514" s="215"/>
      <c r="AD514" s="215"/>
      <c r="AE514" s="215"/>
      <c r="AF514" s="215"/>
      <c r="AG514" s="215" t="s">
        <v>211</v>
      </c>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row>
    <row r="515" spans="1:60" ht="33.75" outlineLevel="1">
      <c r="A515" s="243">
        <v>373</v>
      </c>
      <c r="B515" s="244" t="s">
        <v>1041</v>
      </c>
      <c r="C515" s="254" t="s">
        <v>1042</v>
      </c>
      <c r="D515" s="245" t="s">
        <v>277</v>
      </c>
      <c r="E515" s="246">
        <v>2</v>
      </c>
      <c r="F515" s="247"/>
      <c r="G515" s="248">
        <f>ROUND(E515*F515,2)</f>
        <v>0</v>
      </c>
      <c r="H515" s="247"/>
      <c r="I515" s="248">
        <f>ROUND(E515*H515,2)</f>
        <v>0</v>
      </c>
      <c r="J515" s="247"/>
      <c r="K515" s="248">
        <f>ROUND(E515*J515,2)</f>
        <v>0</v>
      </c>
      <c r="L515" s="248">
        <v>21</v>
      </c>
      <c r="M515" s="248">
        <f>G515*(1+L515/100)</f>
        <v>0</v>
      </c>
      <c r="N515" s="246">
        <v>1.21E-2</v>
      </c>
      <c r="O515" s="246">
        <f>ROUND(E515*N515,2)</f>
        <v>0.02</v>
      </c>
      <c r="P515" s="246">
        <v>0</v>
      </c>
      <c r="Q515" s="246">
        <f>ROUND(E515*P515,2)</f>
        <v>0</v>
      </c>
      <c r="R515" s="248" t="s">
        <v>794</v>
      </c>
      <c r="S515" s="248" t="s">
        <v>208</v>
      </c>
      <c r="T515" s="249" t="s">
        <v>208</v>
      </c>
      <c r="U515" s="225">
        <v>0.94799999999999995</v>
      </c>
      <c r="V515" s="225">
        <f>ROUND(E515*U515,2)</f>
        <v>1.9</v>
      </c>
      <c r="W515" s="225"/>
      <c r="X515" s="225" t="s">
        <v>209</v>
      </c>
      <c r="Y515" s="225" t="s">
        <v>210</v>
      </c>
      <c r="Z515" s="215"/>
      <c r="AA515" s="215"/>
      <c r="AB515" s="215"/>
      <c r="AC515" s="215"/>
      <c r="AD515" s="215"/>
      <c r="AE515" s="215"/>
      <c r="AF515" s="215"/>
      <c r="AG515" s="215" t="s">
        <v>211</v>
      </c>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1">
      <c r="A516" s="234">
        <v>374</v>
      </c>
      <c r="B516" s="235" t="s">
        <v>1043</v>
      </c>
      <c r="C516" s="252" t="s">
        <v>1044</v>
      </c>
      <c r="D516" s="236" t="s">
        <v>228</v>
      </c>
      <c r="E516" s="237">
        <v>265</v>
      </c>
      <c r="F516" s="238"/>
      <c r="G516" s="239">
        <f>ROUND(E516*F516,2)</f>
        <v>0</v>
      </c>
      <c r="H516" s="238"/>
      <c r="I516" s="239">
        <f>ROUND(E516*H516,2)</f>
        <v>0</v>
      </c>
      <c r="J516" s="238"/>
      <c r="K516" s="239">
        <f>ROUND(E516*J516,2)</f>
        <v>0</v>
      </c>
      <c r="L516" s="239">
        <v>21</v>
      </c>
      <c r="M516" s="239">
        <f>G516*(1+L516/100)</f>
        <v>0</v>
      </c>
      <c r="N516" s="237">
        <v>4.4999999999999997E-3</v>
      </c>
      <c r="O516" s="237">
        <f>ROUND(E516*N516,2)</f>
        <v>1.19</v>
      </c>
      <c r="P516" s="237">
        <v>0</v>
      </c>
      <c r="Q516" s="237">
        <f>ROUND(E516*P516,2)</f>
        <v>0</v>
      </c>
      <c r="R516" s="239" t="s">
        <v>794</v>
      </c>
      <c r="S516" s="239" t="s">
        <v>208</v>
      </c>
      <c r="T516" s="240" t="s">
        <v>208</v>
      </c>
      <c r="U516" s="225">
        <v>1.91</v>
      </c>
      <c r="V516" s="225">
        <f>ROUND(E516*U516,2)</f>
        <v>506.15</v>
      </c>
      <c r="W516" s="225"/>
      <c r="X516" s="225" t="s">
        <v>209</v>
      </c>
      <c r="Y516" s="225" t="s">
        <v>210</v>
      </c>
      <c r="Z516" s="215"/>
      <c r="AA516" s="215"/>
      <c r="AB516" s="215"/>
      <c r="AC516" s="215"/>
      <c r="AD516" s="215"/>
      <c r="AE516" s="215"/>
      <c r="AF516" s="215"/>
      <c r="AG516" s="215" t="s">
        <v>211</v>
      </c>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ht="22.5" outlineLevel="2">
      <c r="A517" s="222"/>
      <c r="B517" s="223"/>
      <c r="C517" s="253" t="s">
        <v>1045</v>
      </c>
      <c r="D517" s="241"/>
      <c r="E517" s="241"/>
      <c r="F517" s="241"/>
      <c r="G517" s="241"/>
      <c r="H517" s="225"/>
      <c r="I517" s="225"/>
      <c r="J517" s="225"/>
      <c r="K517" s="225"/>
      <c r="L517" s="225"/>
      <c r="M517" s="225"/>
      <c r="N517" s="224"/>
      <c r="O517" s="224"/>
      <c r="P517" s="224"/>
      <c r="Q517" s="224"/>
      <c r="R517" s="225"/>
      <c r="S517" s="225"/>
      <c r="T517" s="225"/>
      <c r="U517" s="225"/>
      <c r="V517" s="225"/>
      <c r="W517" s="225"/>
      <c r="X517" s="225"/>
      <c r="Y517" s="225"/>
      <c r="Z517" s="215"/>
      <c r="AA517" s="215"/>
      <c r="AB517" s="215"/>
      <c r="AC517" s="215"/>
      <c r="AD517" s="215"/>
      <c r="AE517" s="215"/>
      <c r="AF517" s="215"/>
      <c r="AG517" s="215" t="s">
        <v>213</v>
      </c>
      <c r="AH517" s="215"/>
      <c r="AI517" s="215"/>
      <c r="AJ517" s="215"/>
      <c r="AK517" s="215"/>
      <c r="AL517" s="215"/>
      <c r="AM517" s="215"/>
      <c r="AN517" s="215"/>
      <c r="AO517" s="215"/>
      <c r="AP517" s="215"/>
      <c r="AQ517" s="215"/>
      <c r="AR517" s="215"/>
      <c r="AS517" s="215"/>
      <c r="AT517" s="215"/>
      <c r="AU517" s="215"/>
      <c r="AV517" s="215"/>
      <c r="AW517" s="215"/>
      <c r="AX517" s="215"/>
      <c r="AY517" s="215"/>
      <c r="AZ517" s="215"/>
      <c r="BA517" s="242" t="str">
        <f>C517</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517" s="215"/>
      <c r="BC517" s="215"/>
      <c r="BD517" s="215"/>
      <c r="BE517" s="215"/>
      <c r="BF517" s="215"/>
      <c r="BG517" s="215"/>
      <c r="BH517" s="215"/>
    </row>
    <row r="518" spans="1:60" outlineLevel="1">
      <c r="A518" s="243">
        <v>375</v>
      </c>
      <c r="B518" s="244" t="s">
        <v>1046</v>
      </c>
      <c r="C518" s="254" t="s">
        <v>1047</v>
      </c>
      <c r="D518" s="245" t="s">
        <v>277</v>
      </c>
      <c r="E518" s="246">
        <v>1</v>
      </c>
      <c r="F518" s="247"/>
      <c r="G518" s="248">
        <f>ROUND(E518*F518,2)</f>
        <v>0</v>
      </c>
      <c r="H518" s="247"/>
      <c r="I518" s="248">
        <f>ROUND(E518*H518,2)</f>
        <v>0</v>
      </c>
      <c r="J518" s="247"/>
      <c r="K518" s="248">
        <f>ROUND(E518*J518,2)</f>
        <v>0</v>
      </c>
      <c r="L518" s="248">
        <v>21</v>
      </c>
      <c r="M518" s="248">
        <f>G518*(1+L518/100)</f>
        <v>0</v>
      </c>
      <c r="N518" s="246">
        <v>0</v>
      </c>
      <c r="O518" s="246">
        <f>ROUND(E518*N518,2)</f>
        <v>0</v>
      </c>
      <c r="P518" s="246">
        <v>0</v>
      </c>
      <c r="Q518" s="246">
        <f>ROUND(E518*P518,2)</f>
        <v>0</v>
      </c>
      <c r="R518" s="248"/>
      <c r="S518" s="248" t="s">
        <v>366</v>
      </c>
      <c r="T518" s="249" t="s">
        <v>367</v>
      </c>
      <c r="U518" s="225">
        <v>0</v>
      </c>
      <c r="V518" s="225">
        <f>ROUND(E518*U518,2)</f>
        <v>0</v>
      </c>
      <c r="W518" s="225"/>
      <c r="X518" s="225" t="s">
        <v>209</v>
      </c>
      <c r="Y518" s="225" t="s">
        <v>210</v>
      </c>
      <c r="Z518" s="215"/>
      <c r="AA518" s="215"/>
      <c r="AB518" s="215"/>
      <c r="AC518" s="215"/>
      <c r="AD518" s="215"/>
      <c r="AE518" s="215"/>
      <c r="AF518" s="215"/>
      <c r="AG518" s="215" t="s">
        <v>211</v>
      </c>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outlineLevel="1">
      <c r="A519" s="243">
        <v>376</v>
      </c>
      <c r="B519" s="244" t="s">
        <v>1048</v>
      </c>
      <c r="C519" s="254" t="s">
        <v>1049</v>
      </c>
      <c r="D519" s="245" t="s">
        <v>277</v>
      </c>
      <c r="E519" s="246">
        <v>1</v>
      </c>
      <c r="F519" s="247"/>
      <c r="G519" s="248">
        <f>ROUND(E519*F519,2)</f>
        <v>0</v>
      </c>
      <c r="H519" s="247"/>
      <c r="I519" s="248">
        <f>ROUND(E519*H519,2)</f>
        <v>0</v>
      </c>
      <c r="J519" s="247"/>
      <c r="K519" s="248">
        <f>ROUND(E519*J519,2)</f>
        <v>0</v>
      </c>
      <c r="L519" s="248">
        <v>21</v>
      </c>
      <c r="M519" s="248">
        <f>G519*(1+L519/100)</f>
        <v>0</v>
      </c>
      <c r="N519" s="246">
        <v>0</v>
      </c>
      <c r="O519" s="246">
        <f>ROUND(E519*N519,2)</f>
        <v>0</v>
      </c>
      <c r="P519" s="246">
        <v>0</v>
      </c>
      <c r="Q519" s="246">
        <f>ROUND(E519*P519,2)</f>
        <v>0</v>
      </c>
      <c r="R519" s="248"/>
      <c r="S519" s="248" t="s">
        <v>366</v>
      </c>
      <c r="T519" s="249" t="s">
        <v>367</v>
      </c>
      <c r="U519" s="225">
        <v>0</v>
      </c>
      <c r="V519" s="225">
        <f>ROUND(E519*U519,2)</f>
        <v>0</v>
      </c>
      <c r="W519" s="225"/>
      <c r="X519" s="225" t="s">
        <v>209</v>
      </c>
      <c r="Y519" s="225" t="s">
        <v>210</v>
      </c>
      <c r="Z519" s="215"/>
      <c r="AA519" s="215"/>
      <c r="AB519" s="215"/>
      <c r="AC519" s="215"/>
      <c r="AD519" s="215"/>
      <c r="AE519" s="215"/>
      <c r="AF519" s="215"/>
      <c r="AG519" s="215" t="s">
        <v>211</v>
      </c>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outlineLevel="1">
      <c r="A520" s="243">
        <v>377</v>
      </c>
      <c r="B520" s="244" t="s">
        <v>1050</v>
      </c>
      <c r="C520" s="254" t="s">
        <v>1051</v>
      </c>
      <c r="D520" s="245" t="s">
        <v>535</v>
      </c>
      <c r="E520" s="246">
        <v>1</v>
      </c>
      <c r="F520" s="247"/>
      <c r="G520" s="248">
        <f>ROUND(E520*F520,2)</f>
        <v>0</v>
      </c>
      <c r="H520" s="247"/>
      <c r="I520" s="248">
        <f>ROUND(E520*H520,2)</f>
        <v>0</v>
      </c>
      <c r="J520" s="247"/>
      <c r="K520" s="248">
        <f>ROUND(E520*J520,2)</f>
        <v>0</v>
      </c>
      <c r="L520" s="248">
        <v>21</v>
      </c>
      <c r="M520" s="248">
        <f>G520*(1+L520/100)</f>
        <v>0</v>
      </c>
      <c r="N520" s="246">
        <v>0</v>
      </c>
      <c r="O520" s="246">
        <f>ROUND(E520*N520,2)</f>
        <v>0</v>
      </c>
      <c r="P520" s="246">
        <v>0</v>
      </c>
      <c r="Q520" s="246">
        <f>ROUND(E520*P520,2)</f>
        <v>0</v>
      </c>
      <c r="R520" s="248"/>
      <c r="S520" s="248" t="s">
        <v>366</v>
      </c>
      <c r="T520" s="249" t="s">
        <v>367</v>
      </c>
      <c r="U520" s="225">
        <v>0</v>
      </c>
      <c r="V520" s="225">
        <f>ROUND(E520*U520,2)</f>
        <v>0</v>
      </c>
      <c r="W520" s="225"/>
      <c r="X520" s="225" t="s">
        <v>209</v>
      </c>
      <c r="Y520" s="225" t="s">
        <v>210</v>
      </c>
      <c r="Z520" s="215"/>
      <c r="AA520" s="215"/>
      <c r="AB520" s="215"/>
      <c r="AC520" s="215"/>
      <c r="AD520" s="215"/>
      <c r="AE520" s="215"/>
      <c r="AF520" s="215"/>
      <c r="AG520" s="215" t="s">
        <v>211</v>
      </c>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outlineLevel="1">
      <c r="A521" s="243">
        <v>378</v>
      </c>
      <c r="B521" s="244" t="s">
        <v>1052</v>
      </c>
      <c r="C521" s="254" t="s">
        <v>1053</v>
      </c>
      <c r="D521" s="245" t="s">
        <v>535</v>
      </c>
      <c r="E521" s="246">
        <v>1</v>
      </c>
      <c r="F521" s="247"/>
      <c r="G521" s="248">
        <f>ROUND(E521*F521,2)</f>
        <v>0</v>
      </c>
      <c r="H521" s="247"/>
      <c r="I521" s="248">
        <f>ROUND(E521*H521,2)</f>
        <v>0</v>
      </c>
      <c r="J521" s="247"/>
      <c r="K521" s="248">
        <f>ROUND(E521*J521,2)</f>
        <v>0</v>
      </c>
      <c r="L521" s="248">
        <v>21</v>
      </c>
      <c r="M521" s="248">
        <f>G521*(1+L521/100)</f>
        <v>0</v>
      </c>
      <c r="N521" s="246">
        <v>0</v>
      </c>
      <c r="O521" s="246">
        <f>ROUND(E521*N521,2)</f>
        <v>0</v>
      </c>
      <c r="P521" s="246">
        <v>0</v>
      </c>
      <c r="Q521" s="246">
        <f>ROUND(E521*P521,2)</f>
        <v>0</v>
      </c>
      <c r="R521" s="248"/>
      <c r="S521" s="248" t="s">
        <v>366</v>
      </c>
      <c r="T521" s="249" t="s">
        <v>367</v>
      </c>
      <c r="U521" s="225">
        <v>0</v>
      </c>
      <c r="V521" s="225">
        <f>ROUND(E521*U521,2)</f>
        <v>0</v>
      </c>
      <c r="W521" s="225"/>
      <c r="X521" s="225" t="s">
        <v>209</v>
      </c>
      <c r="Y521" s="225" t="s">
        <v>210</v>
      </c>
      <c r="Z521" s="215"/>
      <c r="AA521" s="215"/>
      <c r="AB521" s="215"/>
      <c r="AC521" s="215"/>
      <c r="AD521" s="215"/>
      <c r="AE521" s="215"/>
      <c r="AF521" s="215"/>
      <c r="AG521" s="215" t="s">
        <v>211</v>
      </c>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1">
      <c r="A522" s="243">
        <v>379</v>
      </c>
      <c r="B522" s="244" t="s">
        <v>1054</v>
      </c>
      <c r="C522" s="254" t="s">
        <v>1055</v>
      </c>
      <c r="D522" s="245" t="s">
        <v>535</v>
      </c>
      <c r="E522" s="246">
        <v>1</v>
      </c>
      <c r="F522" s="247"/>
      <c r="G522" s="248">
        <f>ROUND(E522*F522,2)</f>
        <v>0</v>
      </c>
      <c r="H522" s="247"/>
      <c r="I522" s="248">
        <f>ROUND(E522*H522,2)</f>
        <v>0</v>
      </c>
      <c r="J522" s="247"/>
      <c r="K522" s="248">
        <f>ROUND(E522*J522,2)</f>
        <v>0</v>
      </c>
      <c r="L522" s="248">
        <v>21</v>
      </c>
      <c r="M522" s="248">
        <f>G522*(1+L522/100)</f>
        <v>0</v>
      </c>
      <c r="N522" s="246">
        <v>0</v>
      </c>
      <c r="O522" s="246">
        <f>ROUND(E522*N522,2)</f>
        <v>0</v>
      </c>
      <c r="P522" s="246">
        <v>0</v>
      </c>
      <c r="Q522" s="246">
        <f>ROUND(E522*P522,2)</f>
        <v>0</v>
      </c>
      <c r="R522" s="248"/>
      <c r="S522" s="248" t="s">
        <v>366</v>
      </c>
      <c r="T522" s="249" t="s">
        <v>367</v>
      </c>
      <c r="U522" s="225">
        <v>3.1E-2</v>
      </c>
      <c r="V522" s="225">
        <f>ROUND(E522*U522,2)</f>
        <v>0.03</v>
      </c>
      <c r="W522" s="225"/>
      <c r="X522" s="225" t="s">
        <v>209</v>
      </c>
      <c r="Y522" s="225" t="s">
        <v>210</v>
      </c>
      <c r="Z522" s="215"/>
      <c r="AA522" s="215"/>
      <c r="AB522" s="215"/>
      <c r="AC522" s="215"/>
      <c r="AD522" s="215"/>
      <c r="AE522" s="215"/>
      <c r="AF522" s="215"/>
      <c r="AG522" s="215" t="s">
        <v>211</v>
      </c>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1">
      <c r="A523" s="243">
        <v>380</v>
      </c>
      <c r="B523" s="244" t="s">
        <v>1056</v>
      </c>
      <c r="C523" s="254" t="s">
        <v>1057</v>
      </c>
      <c r="D523" s="245" t="s">
        <v>535</v>
      </c>
      <c r="E523" s="246">
        <v>1</v>
      </c>
      <c r="F523" s="247"/>
      <c r="G523" s="248">
        <f>ROUND(E523*F523,2)</f>
        <v>0</v>
      </c>
      <c r="H523" s="247"/>
      <c r="I523" s="248">
        <f>ROUND(E523*H523,2)</f>
        <v>0</v>
      </c>
      <c r="J523" s="247"/>
      <c r="K523" s="248">
        <f>ROUND(E523*J523,2)</f>
        <v>0</v>
      </c>
      <c r="L523" s="248">
        <v>21</v>
      </c>
      <c r="M523" s="248">
        <f>G523*(1+L523/100)</f>
        <v>0</v>
      </c>
      <c r="N523" s="246">
        <v>0</v>
      </c>
      <c r="O523" s="246">
        <f>ROUND(E523*N523,2)</f>
        <v>0</v>
      </c>
      <c r="P523" s="246">
        <v>0</v>
      </c>
      <c r="Q523" s="246">
        <f>ROUND(E523*P523,2)</f>
        <v>0</v>
      </c>
      <c r="R523" s="248"/>
      <c r="S523" s="248" t="s">
        <v>366</v>
      </c>
      <c r="T523" s="249" t="s">
        <v>367</v>
      </c>
      <c r="U523" s="225">
        <v>3.1E-2</v>
      </c>
      <c r="V523" s="225">
        <f>ROUND(E523*U523,2)</f>
        <v>0.03</v>
      </c>
      <c r="W523" s="225"/>
      <c r="X523" s="225" t="s">
        <v>209</v>
      </c>
      <c r="Y523" s="225" t="s">
        <v>210</v>
      </c>
      <c r="Z523" s="215"/>
      <c r="AA523" s="215"/>
      <c r="AB523" s="215"/>
      <c r="AC523" s="215"/>
      <c r="AD523" s="215"/>
      <c r="AE523" s="215"/>
      <c r="AF523" s="215"/>
      <c r="AG523" s="215" t="s">
        <v>211</v>
      </c>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ht="22.5" outlineLevel="1">
      <c r="A524" s="243">
        <v>381</v>
      </c>
      <c r="B524" s="244" t="s">
        <v>1058</v>
      </c>
      <c r="C524" s="254" t="s">
        <v>1059</v>
      </c>
      <c r="D524" s="245" t="s">
        <v>535</v>
      </c>
      <c r="E524" s="246">
        <v>1</v>
      </c>
      <c r="F524" s="247"/>
      <c r="G524" s="248">
        <f>ROUND(E524*F524,2)</f>
        <v>0</v>
      </c>
      <c r="H524" s="247"/>
      <c r="I524" s="248">
        <f>ROUND(E524*H524,2)</f>
        <v>0</v>
      </c>
      <c r="J524" s="247"/>
      <c r="K524" s="248">
        <f>ROUND(E524*J524,2)</f>
        <v>0</v>
      </c>
      <c r="L524" s="248">
        <v>21</v>
      </c>
      <c r="M524" s="248">
        <f>G524*(1+L524/100)</f>
        <v>0</v>
      </c>
      <c r="N524" s="246">
        <v>0</v>
      </c>
      <c r="O524" s="246">
        <f>ROUND(E524*N524,2)</f>
        <v>0</v>
      </c>
      <c r="P524" s="246">
        <v>0</v>
      </c>
      <c r="Q524" s="246">
        <f>ROUND(E524*P524,2)</f>
        <v>0</v>
      </c>
      <c r="R524" s="248"/>
      <c r="S524" s="248" t="s">
        <v>366</v>
      </c>
      <c r="T524" s="249" t="s">
        <v>367</v>
      </c>
      <c r="U524" s="225">
        <v>3.1E-2</v>
      </c>
      <c r="V524" s="225">
        <f>ROUND(E524*U524,2)</f>
        <v>0.03</v>
      </c>
      <c r="W524" s="225"/>
      <c r="X524" s="225" t="s">
        <v>209</v>
      </c>
      <c r="Y524" s="225" t="s">
        <v>210</v>
      </c>
      <c r="Z524" s="215"/>
      <c r="AA524" s="215"/>
      <c r="AB524" s="215"/>
      <c r="AC524" s="215"/>
      <c r="AD524" s="215"/>
      <c r="AE524" s="215"/>
      <c r="AF524" s="215"/>
      <c r="AG524" s="215" t="s">
        <v>211</v>
      </c>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outlineLevel="1">
      <c r="A525" s="243">
        <v>382</v>
      </c>
      <c r="B525" s="244" t="s">
        <v>1060</v>
      </c>
      <c r="C525" s="254" t="s">
        <v>1061</v>
      </c>
      <c r="D525" s="245" t="s">
        <v>535</v>
      </c>
      <c r="E525" s="246">
        <v>2</v>
      </c>
      <c r="F525" s="247"/>
      <c r="G525" s="248">
        <f>ROUND(E525*F525,2)</f>
        <v>0</v>
      </c>
      <c r="H525" s="247"/>
      <c r="I525" s="248">
        <f>ROUND(E525*H525,2)</f>
        <v>0</v>
      </c>
      <c r="J525" s="247"/>
      <c r="K525" s="248">
        <f>ROUND(E525*J525,2)</f>
        <v>0</v>
      </c>
      <c r="L525" s="248">
        <v>21</v>
      </c>
      <c r="M525" s="248">
        <f>G525*(1+L525/100)</f>
        <v>0</v>
      </c>
      <c r="N525" s="246">
        <v>3.3899999999999998E-3</v>
      </c>
      <c r="O525" s="246">
        <f>ROUND(E525*N525,2)</f>
        <v>0.01</v>
      </c>
      <c r="P525" s="246">
        <v>0</v>
      </c>
      <c r="Q525" s="246">
        <f>ROUND(E525*P525,2)</f>
        <v>0</v>
      </c>
      <c r="R525" s="248"/>
      <c r="S525" s="248" t="s">
        <v>366</v>
      </c>
      <c r="T525" s="249" t="s">
        <v>367</v>
      </c>
      <c r="U525" s="225">
        <v>0.59299999999999997</v>
      </c>
      <c r="V525" s="225">
        <f>ROUND(E525*U525,2)</f>
        <v>1.19</v>
      </c>
      <c r="W525" s="225"/>
      <c r="X525" s="225" t="s">
        <v>209</v>
      </c>
      <c r="Y525" s="225" t="s">
        <v>210</v>
      </c>
      <c r="Z525" s="215"/>
      <c r="AA525" s="215"/>
      <c r="AB525" s="215"/>
      <c r="AC525" s="215"/>
      <c r="AD525" s="215"/>
      <c r="AE525" s="215"/>
      <c r="AF525" s="215"/>
      <c r="AG525" s="215" t="s">
        <v>211</v>
      </c>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60" outlineLevel="1">
      <c r="A526" s="243">
        <v>383</v>
      </c>
      <c r="B526" s="244" t="s">
        <v>1062</v>
      </c>
      <c r="C526" s="254" t="s">
        <v>1063</v>
      </c>
      <c r="D526" s="245" t="s">
        <v>277</v>
      </c>
      <c r="E526" s="246">
        <v>1</v>
      </c>
      <c r="F526" s="247"/>
      <c r="G526" s="248">
        <f>ROUND(E526*F526,2)</f>
        <v>0</v>
      </c>
      <c r="H526" s="247"/>
      <c r="I526" s="248">
        <f>ROUND(E526*H526,2)</f>
        <v>0</v>
      </c>
      <c r="J526" s="247"/>
      <c r="K526" s="248">
        <f>ROUND(E526*J526,2)</f>
        <v>0</v>
      </c>
      <c r="L526" s="248">
        <v>21</v>
      </c>
      <c r="M526" s="248">
        <f>G526*(1+L526/100)</f>
        <v>0</v>
      </c>
      <c r="N526" s="246">
        <v>3.9199999999999999E-2</v>
      </c>
      <c r="O526" s="246">
        <f>ROUND(E526*N526,2)</f>
        <v>0.04</v>
      </c>
      <c r="P526" s="246">
        <v>0</v>
      </c>
      <c r="Q526" s="246">
        <f>ROUND(E526*P526,2)</f>
        <v>0</v>
      </c>
      <c r="R526" s="248" t="s">
        <v>370</v>
      </c>
      <c r="S526" s="248" t="s">
        <v>1064</v>
      </c>
      <c r="T526" s="249" t="s">
        <v>367</v>
      </c>
      <c r="U526" s="225">
        <v>0</v>
      </c>
      <c r="V526" s="225">
        <f>ROUND(E526*U526,2)</f>
        <v>0</v>
      </c>
      <c r="W526" s="225"/>
      <c r="X526" s="225" t="s">
        <v>371</v>
      </c>
      <c r="Y526" s="225" t="s">
        <v>210</v>
      </c>
      <c r="Z526" s="215"/>
      <c r="AA526" s="215"/>
      <c r="AB526" s="215"/>
      <c r="AC526" s="215"/>
      <c r="AD526" s="215"/>
      <c r="AE526" s="215"/>
      <c r="AF526" s="215"/>
      <c r="AG526" s="215" t="s">
        <v>372</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outlineLevel="1">
      <c r="A527" s="243">
        <v>384</v>
      </c>
      <c r="B527" s="244" t="s">
        <v>1065</v>
      </c>
      <c r="C527" s="254" t="s">
        <v>1066</v>
      </c>
      <c r="D527" s="245" t="s">
        <v>277</v>
      </c>
      <c r="E527" s="246">
        <v>1</v>
      </c>
      <c r="F527" s="247"/>
      <c r="G527" s="248">
        <f>ROUND(E527*F527,2)</f>
        <v>0</v>
      </c>
      <c r="H527" s="247"/>
      <c r="I527" s="248">
        <f>ROUND(E527*H527,2)</f>
        <v>0</v>
      </c>
      <c r="J527" s="247"/>
      <c r="K527" s="248">
        <f>ROUND(E527*J527,2)</f>
        <v>0</v>
      </c>
      <c r="L527" s="248">
        <v>21</v>
      </c>
      <c r="M527" s="248">
        <f>G527*(1+L527/100)</f>
        <v>0</v>
      </c>
      <c r="N527" s="246">
        <v>9.7000000000000003E-2</v>
      </c>
      <c r="O527" s="246">
        <f>ROUND(E527*N527,2)</f>
        <v>0.1</v>
      </c>
      <c r="P527" s="246">
        <v>0</v>
      </c>
      <c r="Q527" s="246">
        <f>ROUND(E527*P527,2)</f>
        <v>0</v>
      </c>
      <c r="R527" s="248" t="s">
        <v>370</v>
      </c>
      <c r="S527" s="248" t="s">
        <v>208</v>
      </c>
      <c r="T527" s="249" t="s">
        <v>208</v>
      </c>
      <c r="U527" s="225">
        <v>0</v>
      </c>
      <c r="V527" s="225">
        <f>ROUND(E527*U527,2)</f>
        <v>0</v>
      </c>
      <c r="W527" s="225"/>
      <c r="X527" s="225" t="s">
        <v>371</v>
      </c>
      <c r="Y527" s="225" t="s">
        <v>210</v>
      </c>
      <c r="Z527" s="215"/>
      <c r="AA527" s="215"/>
      <c r="AB527" s="215"/>
      <c r="AC527" s="215"/>
      <c r="AD527" s="215"/>
      <c r="AE527" s="215"/>
      <c r="AF527" s="215"/>
      <c r="AG527" s="215" t="s">
        <v>372</v>
      </c>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outlineLevel="1">
      <c r="A528" s="243">
        <v>385</v>
      </c>
      <c r="B528" s="244" t="s">
        <v>1067</v>
      </c>
      <c r="C528" s="254" t="s">
        <v>1068</v>
      </c>
      <c r="D528" s="245" t="s">
        <v>277</v>
      </c>
      <c r="E528" s="246">
        <v>1</v>
      </c>
      <c r="F528" s="247"/>
      <c r="G528" s="248">
        <f>ROUND(E528*F528,2)</f>
        <v>0</v>
      </c>
      <c r="H528" s="247"/>
      <c r="I528" s="248">
        <f>ROUND(E528*H528,2)</f>
        <v>0</v>
      </c>
      <c r="J528" s="247"/>
      <c r="K528" s="248">
        <f>ROUND(E528*J528,2)</f>
        <v>0</v>
      </c>
      <c r="L528" s="248">
        <v>21</v>
      </c>
      <c r="M528" s="248">
        <f>G528*(1+L528/100)</f>
        <v>0</v>
      </c>
      <c r="N528" s="246">
        <v>5.1000000000000004E-3</v>
      </c>
      <c r="O528" s="246">
        <f>ROUND(E528*N528,2)</f>
        <v>0.01</v>
      </c>
      <c r="P528" s="246">
        <v>0</v>
      </c>
      <c r="Q528" s="246">
        <f>ROUND(E528*P528,2)</f>
        <v>0</v>
      </c>
      <c r="R528" s="248" t="s">
        <v>370</v>
      </c>
      <c r="S528" s="248" t="s">
        <v>208</v>
      </c>
      <c r="T528" s="249" t="s">
        <v>208</v>
      </c>
      <c r="U528" s="225">
        <v>0</v>
      </c>
      <c r="V528" s="225">
        <f>ROUND(E528*U528,2)</f>
        <v>0</v>
      </c>
      <c r="W528" s="225"/>
      <c r="X528" s="225" t="s">
        <v>371</v>
      </c>
      <c r="Y528" s="225" t="s">
        <v>210</v>
      </c>
      <c r="Z528" s="215"/>
      <c r="AA528" s="215"/>
      <c r="AB528" s="215"/>
      <c r="AC528" s="215"/>
      <c r="AD528" s="215"/>
      <c r="AE528" s="215"/>
      <c r="AF528" s="215"/>
      <c r="AG528" s="215" t="s">
        <v>372</v>
      </c>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ht="33.75" outlineLevel="1">
      <c r="A529" s="243">
        <v>386</v>
      </c>
      <c r="B529" s="244" t="s">
        <v>1069</v>
      </c>
      <c r="C529" s="254" t="s">
        <v>1070</v>
      </c>
      <c r="D529" s="245" t="s">
        <v>346</v>
      </c>
      <c r="E529" s="246">
        <v>76</v>
      </c>
      <c r="F529" s="247"/>
      <c r="G529" s="248">
        <f>ROUND(E529*F529,2)</f>
        <v>0</v>
      </c>
      <c r="H529" s="247"/>
      <c r="I529" s="248">
        <f>ROUND(E529*H529,2)</f>
        <v>0</v>
      </c>
      <c r="J529" s="247"/>
      <c r="K529" s="248">
        <f>ROUND(E529*J529,2)</f>
        <v>0</v>
      </c>
      <c r="L529" s="248">
        <v>21</v>
      </c>
      <c r="M529" s="248">
        <f>G529*(1+L529/100)</f>
        <v>0</v>
      </c>
      <c r="N529" s="246">
        <v>3.1E-4</v>
      </c>
      <c r="O529" s="246">
        <f>ROUND(E529*N529,2)</f>
        <v>0.02</v>
      </c>
      <c r="P529" s="246">
        <v>0</v>
      </c>
      <c r="Q529" s="246">
        <f>ROUND(E529*P529,2)</f>
        <v>0</v>
      </c>
      <c r="R529" s="248" t="s">
        <v>370</v>
      </c>
      <c r="S529" s="248" t="s">
        <v>208</v>
      </c>
      <c r="T529" s="249" t="s">
        <v>208</v>
      </c>
      <c r="U529" s="225">
        <v>0</v>
      </c>
      <c r="V529" s="225">
        <f>ROUND(E529*U529,2)</f>
        <v>0</v>
      </c>
      <c r="W529" s="225"/>
      <c r="X529" s="225" t="s">
        <v>371</v>
      </c>
      <c r="Y529" s="225" t="s">
        <v>210</v>
      </c>
      <c r="Z529" s="215"/>
      <c r="AA529" s="215"/>
      <c r="AB529" s="215"/>
      <c r="AC529" s="215"/>
      <c r="AD529" s="215"/>
      <c r="AE529" s="215"/>
      <c r="AF529" s="215"/>
      <c r="AG529" s="215" t="s">
        <v>372</v>
      </c>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ht="33.75" outlineLevel="1">
      <c r="A530" s="243">
        <v>387</v>
      </c>
      <c r="B530" s="244" t="s">
        <v>1071</v>
      </c>
      <c r="C530" s="254" t="s">
        <v>1072</v>
      </c>
      <c r="D530" s="245" t="s">
        <v>346</v>
      </c>
      <c r="E530" s="246">
        <v>4</v>
      </c>
      <c r="F530" s="247"/>
      <c r="G530" s="248">
        <f>ROUND(E530*F530,2)</f>
        <v>0</v>
      </c>
      <c r="H530" s="247"/>
      <c r="I530" s="248">
        <f>ROUND(E530*H530,2)</f>
        <v>0</v>
      </c>
      <c r="J530" s="247"/>
      <c r="K530" s="248">
        <f>ROUND(E530*J530,2)</f>
        <v>0</v>
      </c>
      <c r="L530" s="248">
        <v>21</v>
      </c>
      <c r="M530" s="248">
        <f>G530*(1+L530/100)</f>
        <v>0</v>
      </c>
      <c r="N530" s="246">
        <v>3.4000000000000002E-4</v>
      </c>
      <c r="O530" s="246">
        <f>ROUND(E530*N530,2)</f>
        <v>0</v>
      </c>
      <c r="P530" s="246">
        <v>0</v>
      </c>
      <c r="Q530" s="246">
        <f>ROUND(E530*P530,2)</f>
        <v>0</v>
      </c>
      <c r="R530" s="248" t="s">
        <v>370</v>
      </c>
      <c r="S530" s="248" t="s">
        <v>208</v>
      </c>
      <c r="T530" s="249" t="s">
        <v>208</v>
      </c>
      <c r="U530" s="225">
        <v>0</v>
      </c>
      <c r="V530" s="225">
        <f>ROUND(E530*U530,2)</f>
        <v>0</v>
      </c>
      <c r="W530" s="225"/>
      <c r="X530" s="225" t="s">
        <v>371</v>
      </c>
      <c r="Y530" s="225" t="s">
        <v>210</v>
      </c>
      <c r="Z530" s="215"/>
      <c r="AA530" s="215"/>
      <c r="AB530" s="215"/>
      <c r="AC530" s="215"/>
      <c r="AD530" s="215"/>
      <c r="AE530" s="215"/>
      <c r="AF530" s="215"/>
      <c r="AG530" s="215" t="s">
        <v>372</v>
      </c>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outlineLevel="1">
      <c r="A531" s="243">
        <v>388</v>
      </c>
      <c r="B531" s="244" t="s">
        <v>1073</v>
      </c>
      <c r="C531" s="254" t="s">
        <v>1074</v>
      </c>
      <c r="D531" s="245" t="s">
        <v>263</v>
      </c>
      <c r="E531" s="246">
        <v>2.0490699999999999</v>
      </c>
      <c r="F531" s="247"/>
      <c r="G531" s="248">
        <f>ROUND(E531*F531,2)</f>
        <v>0</v>
      </c>
      <c r="H531" s="247"/>
      <c r="I531" s="248">
        <f>ROUND(E531*H531,2)</f>
        <v>0</v>
      </c>
      <c r="J531" s="247"/>
      <c r="K531" s="248">
        <f>ROUND(E531*J531,2)</f>
        <v>0</v>
      </c>
      <c r="L531" s="248">
        <v>21</v>
      </c>
      <c r="M531" s="248">
        <f>G531*(1+L531/100)</f>
        <v>0</v>
      </c>
      <c r="N531" s="246">
        <v>0</v>
      </c>
      <c r="O531" s="246">
        <f>ROUND(E531*N531,2)</f>
        <v>0</v>
      </c>
      <c r="P531" s="246">
        <v>0</v>
      </c>
      <c r="Q531" s="246">
        <f>ROUND(E531*P531,2)</f>
        <v>0</v>
      </c>
      <c r="R531" s="248" t="s">
        <v>794</v>
      </c>
      <c r="S531" s="248" t="s">
        <v>208</v>
      </c>
      <c r="T531" s="249" t="s">
        <v>208</v>
      </c>
      <c r="U531" s="225">
        <v>3.0750000000000002</v>
      </c>
      <c r="V531" s="225">
        <f>ROUND(E531*U531,2)</f>
        <v>6.3</v>
      </c>
      <c r="W531" s="225"/>
      <c r="X531" s="225" t="s">
        <v>544</v>
      </c>
      <c r="Y531" s="225" t="s">
        <v>210</v>
      </c>
      <c r="Z531" s="215"/>
      <c r="AA531" s="215"/>
      <c r="AB531" s="215"/>
      <c r="AC531" s="215"/>
      <c r="AD531" s="215"/>
      <c r="AE531" s="215"/>
      <c r="AF531" s="215"/>
      <c r="AG531" s="215" t="s">
        <v>545</v>
      </c>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c r="A532" s="227" t="s">
        <v>202</v>
      </c>
      <c r="B532" s="228" t="s">
        <v>145</v>
      </c>
      <c r="C532" s="251" t="s">
        <v>146</v>
      </c>
      <c r="D532" s="229"/>
      <c r="E532" s="230"/>
      <c r="F532" s="231"/>
      <c r="G532" s="231">
        <f>SUMIF(AG533:AG541,"&lt;&gt;NOR",G533:G541)</f>
        <v>0</v>
      </c>
      <c r="H532" s="231"/>
      <c r="I532" s="231">
        <f>SUM(I533:I541)</f>
        <v>0</v>
      </c>
      <c r="J532" s="231"/>
      <c r="K532" s="231">
        <f>SUM(K533:K541)</f>
        <v>0</v>
      </c>
      <c r="L532" s="231"/>
      <c r="M532" s="231">
        <f>SUM(M533:M541)</f>
        <v>0</v>
      </c>
      <c r="N532" s="230"/>
      <c r="O532" s="230">
        <f>SUM(O533:O541)</f>
        <v>1.01</v>
      </c>
      <c r="P532" s="230"/>
      <c r="Q532" s="230">
        <f>SUM(Q533:Q541)</f>
        <v>0</v>
      </c>
      <c r="R532" s="231"/>
      <c r="S532" s="231"/>
      <c r="T532" s="232"/>
      <c r="U532" s="226"/>
      <c r="V532" s="226">
        <f>SUM(V533:V541)</f>
        <v>43.879999999999995</v>
      </c>
      <c r="W532" s="226"/>
      <c r="X532" s="226"/>
      <c r="Y532" s="226"/>
      <c r="AG532" t="s">
        <v>203</v>
      </c>
    </row>
    <row r="533" spans="1:60" outlineLevel="1">
      <c r="A533" s="234">
        <v>389</v>
      </c>
      <c r="B533" s="235" t="s">
        <v>1075</v>
      </c>
      <c r="C533" s="252" t="s">
        <v>1076</v>
      </c>
      <c r="D533" s="236" t="s">
        <v>228</v>
      </c>
      <c r="E533" s="237">
        <v>71.275000000000006</v>
      </c>
      <c r="F533" s="238"/>
      <c r="G533" s="239">
        <f>ROUND(E533*F533,2)</f>
        <v>0</v>
      </c>
      <c r="H533" s="238"/>
      <c r="I533" s="239">
        <f>ROUND(E533*H533,2)</f>
        <v>0</v>
      </c>
      <c r="J533" s="238"/>
      <c r="K533" s="239">
        <f>ROUND(E533*J533,2)</f>
        <v>0</v>
      </c>
      <c r="L533" s="239">
        <v>21</v>
      </c>
      <c r="M533" s="239">
        <f>G533*(1+L533/100)</f>
        <v>0</v>
      </c>
      <c r="N533" s="237">
        <v>0</v>
      </c>
      <c r="O533" s="237">
        <f>ROUND(E533*N533,2)</f>
        <v>0</v>
      </c>
      <c r="P533" s="237">
        <v>0</v>
      </c>
      <c r="Q533" s="237">
        <f>ROUND(E533*P533,2)</f>
        <v>0</v>
      </c>
      <c r="R533" s="239" t="s">
        <v>1077</v>
      </c>
      <c r="S533" s="239" t="s">
        <v>208</v>
      </c>
      <c r="T533" s="240" t="s">
        <v>208</v>
      </c>
      <c r="U533" s="225">
        <v>0.29199999999999998</v>
      </c>
      <c r="V533" s="225">
        <f>ROUND(E533*U533,2)</f>
        <v>20.81</v>
      </c>
      <c r="W533" s="225"/>
      <c r="X533" s="225" t="s">
        <v>209</v>
      </c>
      <c r="Y533" s="225" t="s">
        <v>210</v>
      </c>
      <c r="Z533" s="215"/>
      <c r="AA533" s="215"/>
      <c r="AB533" s="215"/>
      <c r="AC533" s="215"/>
      <c r="AD533" s="215"/>
      <c r="AE533" s="215"/>
      <c r="AF533" s="215"/>
      <c r="AG533" s="215" t="s">
        <v>211</v>
      </c>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outlineLevel="2">
      <c r="A534" s="222"/>
      <c r="B534" s="223"/>
      <c r="C534" s="253" t="s">
        <v>1078</v>
      </c>
      <c r="D534" s="241"/>
      <c r="E534" s="241"/>
      <c r="F534" s="241"/>
      <c r="G534" s="241"/>
      <c r="H534" s="225"/>
      <c r="I534" s="225"/>
      <c r="J534" s="225"/>
      <c r="K534" s="225"/>
      <c r="L534" s="225"/>
      <c r="M534" s="225"/>
      <c r="N534" s="224"/>
      <c r="O534" s="224"/>
      <c r="P534" s="224"/>
      <c r="Q534" s="224"/>
      <c r="R534" s="225"/>
      <c r="S534" s="225"/>
      <c r="T534" s="225"/>
      <c r="U534" s="225"/>
      <c r="V534" s="225"/>
      <c r="W534" s="225"/>
      <c r="X534" s="225"/>
      <c r="Y534" s="225"/>
      <c r="Z534" s="215"/>
      <c r="AA534" s="215"/>
      <c r="AB534" s="215"/>
      <c r="AC534" s="215"/>
      <c r="AD534" s="215"/>
      <c r="AE534" s="215"/>
      <c r="AF534" s="215"/>
      <c r="AG534" s="215" t="s">
        <v>213</v>
      </c>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outlineLevel="1">
      <c r="A535" s="243">
        <v>390</v>
      </c>
      <c r="B535" s="244" t="s">
        <v>1079</v>
      </c>
      <c r="C535" s="254" t="s">
        <v>1080</v>
      </c>
      <c r="D535" s="245" t="s">
        <v>206</v>
      </c>
      <c r="E535" s="246">
        <v>1.6216900000000001</v>
      </c>
      <c r="F535" s="247"/>
      <c r="G535" s="248">
        <f>ROUND(E535*F535,2)</f>
        <v>0</v>
      </c>
      <c r="H535" s="247"/>
      <c r="I535" s="248">
        <f>ROUND(E535*H535,2)</f>
        <v>0</v>
      </c>
      <c r="J535" s="247"/>
      <c r="K535" s="248">
        <f>ROUND(E535*J535,2)</f>
        <v>0</v>
      </c>
      <c r="L535" s="248">
        <v>21</v>
      </c>
      <c r="M535" s="248">
        <f>G535*(1+L535/100)</f>
        <v>0</v>
      </c>
      <c r="N535" s="246">
        <v>2.3570000000000001E-2</v>
      </c>
      <c r="O535" s="246">
        <f>ROUND(E535*N535,2)</f>
        <v>0.04</v>
      </c>
      <c r="P535" s="246">
        <v>0</v>
      </c>
      <c r="Q535" s="246">
        <f>ROUND(E535*P535,2)</f>
        <v>0</v>
      </c>
      <c r="R535" s="248" t="s">
        <v>1077</v>
      </c>
      <c r="S535" s="248" t="s">
        <v>208</v>
      </c>
      <c r="T535" s="249" t="s">
        <v>208</v>
      </c>
      <c r="U535" s="225">
        <v>0</v>
      </c>
      <c r="V535" s="225">
        <f>ROUND(E535*U535,2)</f>
        <v>0</v>
      </c>
      <c r="W535" s="225"/>
      <c r="X535" s="225" t="s">
        <v>209</v>
      </c>
      <c r="Y535" s="225" t="s">
        <v>210</v>
      </c>
      <c r="Z535" s="215"/>
      <c r="AA535" s="215"/>
      <c r="AB535" s="215"/>
      <c r="AC535" s="215"/>
      <c r="AD535" s="215"/>
      <c r="AE535" s="215"/>
      <c r="AF535" s="215"/>
      <c r="AG535" s="215" t="s">
        <v>211</v>
      </c>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outlineLevel="1">
      <c r="A536" s="243">
        <v>391</v>
      </c>
      <c r="B536" s="244" t="s">
        <v>1081</v>
      </c>
      <c r="C536" s="254" t="s">
        <v>1082</v>
      </c>
      <c r="D536" s="245" t="s">
        <v>228</v>
      </c>
      <c r="E536" s="246">
        <v>71.275000000000006</v>
      </c>
      <c r="F536" s="247"/>
      <c r="G536" s="248">
        <f>ROUND(E536*F536,2)</f>
        <v>0</v>
      </c>
      <c r="H536" s="247"/>
      <c r="I536" s="248">
        <f>ROUND(E536*H536,2)</f>
        <v>0</v>
      </c>
      <c r="J536" s="247"/>
      <c r="K536" s="248">
        <f>ROUND(E536*J536,2)</f>
        <v>0</v>
      </c>
      <c r="L536" s="248">
        <v>21</v>
      </c>
      <c r="M536" s="248">
        <f>G536*(1+L536/100)</f>
        <v>0</v>
      </c>
      <c r="N536" s="246">
        <v>0</v>
      </c>
      <c r="O536" s="246">
        <f>ROUND(E536*N536,2)</f>
        <v>0</v>
      </c>
      <c r="P536" s="246">
        <v>0</v>
      </c>
      <c r="Q536" s="246">
        <f>ROUND(E536*P536,2)</f>
        <v>0</v>
      </c>
      <c r="R536" s="248" t="s">
        <v>1077</v>
      </c>
      <c r="S536" s="248" t="s">
        <v>208</v>
      </c>
      <c r="T536" s="249" t="s">
        <v>208</v>
      </c>
      <c r="U536" s="225">
        <v>0.29899999999999999</v>
      </c>
      <c r="V536" s="225">
        <f>ROUND(E536*U536,2)</f>
        <v>21.31</v>
      </c>
      <c r="W536" s="225"/>
      <c r="X536" s="225" t="s">
        <v>209</v>
      </c>
      <c r="Y536" s="225" t="s">
        <v>210</v>
      </c>
      <c r="Z536" s="215"/>
      <c r="AA536" s="215"/>
      <c r="AB536" s="215"/>
      <c r="AC536" s="215"/>
      <c r="AD536" s="215"/>
      <c r="AE536" s="215"/>
      <c r="AF536" s="215"/>
      <c r="AG536" s="215" t="s">
        <v>211</v>
      </c>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ht="22.5" outlineLevel="1">
      <c r="A537" s="243">
        <v>392</v>
      </c>
      <c r="B537" s="244" t="s">
        <v>1083</v>
      </c>
      <c r="C537" s="254" t="s">
        <v>1084</v>
      </c>
      <c r="D537" s="245" t="s">
        <v>228</v>
      </c>
      <c r="E537" s="246">
        <v>33.535260000000001</v>
      </c>
      <c r="F537" s="247"/>
      <c r="G537" s="248">
        <f>ROUND(E537*F537,2)</f>
        <v>0</v>
      </c>
      <c r="H537" s="247"/>
      <c r="I537" s="248">
        <f>ROUND(E537*H537,2)</f>
        <v>0</v>
      </c>
      <c r="J537" s="247"/>
      <c r="K537" s="248">
        <f>ROUND(E537*J537,2)</f>
        <v>0</v>
      </c>
      <c r="L537" s="248">
        <v>21</v>
      </c>
      <c r="M537" s="248">
        <f>G537*(1+L537/100)</f>
        <v>0</v>
      </c>
      <c r="N537" s="246">
        <v>6.0000000000000002E-5</v>
      </c>
      <c r="O537" s="246">
        <f>ROUND(E537*N537,2)</f>
        <v>0</v>
      </c>
      <c r="P537" s="246">
        <v>0</v>
      </c>
      <c r="Q537" s="246">
        <f>ROUND(E537*P537,2)</f>
        <v>0</v>
      </c>
      <c r="R537" s="248" t="s">
        <v>1077</v>
      </c>
      <c r="S537" s="248" t="s">
        <v>208</v>
      </c>
      <c r="T537" s="249" t="s">
        <v>208</v>
      </c>
      <c r="U537" s="225">
        <v>0</v>
      </c>
      <c r="V537" s="225">
        <f>ROUND(E537*U537,2)</f>
        <v>0</v>
      </c>
      <c r="W537" s="225"/>
      <c r="X537" s="225" t="s">
        <v>209</v>
      </c>
      <c r="Y537" s="225" t="s">
        <v>210</v>
      </c>
      <c r="Z537" s="215"/>
      <c r="AA537" s="215"/>
      <c r="AB537" s="215"/>
      <c r="AC537" s="215"/>
      <c r="AD537" s="215"/>
      <c r="AE537" s="215"/>
      <c r="AF537" s="215"/>
      <c r="AG537" s="215" t="s">
        <v>211</v>
      </c>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outlineLevel="1">
      <c r="A538" s="243">
        <v>393</v>
      </c>
      <c r="B538" s="244" t="s">
        <v>1085</v>
      </c>
      <c r="C538" s="254" t="s">
        <v>1086</v>
      </c>
      <c r="D538" s="245" t="s">
        <v>346</v>
      </c>
      <c r="E538" s="246">
        <v>186.30699999999999</v>
      </c>
      <c r="F538" s="247"/>
      <c r="G538" s="248">
        <f>ROUND(E538*F538,2)</f>
        <v>0</v>
      </c>
      <c r="H538" s="247"/>
      <c r="I538" s="248">
        <f>ROUND(E538*H538,2)</f>
        <v>0</v>
      </c>
      <c r="J538" s="247"/>
      <c r="K538" s="248">
        <f>ROUND(E538*J538,2)</f>
        <v>0</v>
      </c>
      <c r="L538" s="248">
        <v>21</v>
      </c>
      <c r="M538" s="248">
        <f>G538*(1+L538/100)</f>
        <v>0</v>
      </c>
      <c r="N538" s="246">
        <v>1E-3</v>
      </c>
      <c r="O538" s="246">
        <f>ROUND(E538*N538,2)</f>
        <v>0.19</v>
      </c>
      <c r="P538" s="246">
        <v>0</v>
      </c>
      <c r="Q538" s="246">
        <f>ROUND(E538*P538,2)</f>
        <v>0</v>
      </c>
      <c r="R538" s="248" t="s">
        <v>370</v>
      </c>
      <c r="S538" s="248" t="s">
        <v>208</v>
      </c>
      <c r="T538" s="249" t="s">
        <v>208</v>
      </c>
      <c r="U538" s="225">
        <v>0</v>
      </c>
      <c r="V538" s="225">
        <f>ROUND(E538*U538,2)</f>
        <v>0</v>
      </c>
      <c r="W538" s="225"/>
      <c r="X538" s="225" t="s">
        <v>371</v>
      </c>
      <c r="Y538" s="225" t="s">
        <v>210</v>
      </c>
      <c r="Z538" s="215"/>
      <c r="AA538" s="215"/>
      <c r="AB538" s="215"/>
      <c r="AC538" s="215"/>
      <c r="AD538" s="215"/>
      <c r="AE538" s="215"/>
      <c r="AF538" s="215"/>
      <c r="AG538" s="215" t="s">
        <v>372</v>
      </c>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ht="22.5" outlineLevel="1">
      <c r="A539" s="243">
        <v>394</v>
      </c>
      <c r="B539" s="244" t="s">
        <v>1087</v>
      </c>
      <c r="C539" s="254" t="s">
        <v>1088</v>
      </c>
      <c r="D539" s="245" t="s">
        <v>228</v>
      </c>
      <c r="E539" s="246">
        <v>78.402500000000003</v>
      </c>
      <c r="F539" s="247"/>
      <c r="G539" s="248">
        <f>ROUND(E539*F539,2)</f>
        <v>0</v>
      </c>
      <c r="H539" s="247"/>
      <c r="I539" s="248">
        <f>ROUND(E539*H539,2)</f>
        <v>0</v>
      </c>
      <c r="J539" s="247"/>
      <c r="K539" s="248">
        <f>ROUND(E539*J539,2)</f>
        <v>0</v>
      </c>
      <c r="L539" s="248">
        <v>21</v>
      </c>
      <c r="M539" s="248">
        <f>G539*(1+L539/100)</f>
        <v>0</v>
      </c>
      <c r="N539" s="246">
        <v>9.9000000000000008E-3</v>
      </c>
      <c r="O539" s="246">
        <f>ROUND(E539*N539,2)</f>
        <v>0.78</v>
      </c>
      <c r="P539" s="246">
        <v>0</v>
      </c>
      <c r="Q539" s="246">
        <f>ROUND(E539*P539,2)</f>
        <v>0</v>
      </c>
      <c r="R539" s="248" t="s">
        <v>370</v>
      </c>
      <c r="S539" s="248" t="s">
        <v>208</v>
      </c>
      <c r="T539" s="249" t="s">
        <v>208</v>
      </c>
      <c r="U539" s="225">
        <v>0</v>
      </c>
      <c r="V539" s="225">
        <f>ROUND(E539*U539,2)</f>
        <v>0</v>
      </c>
      <c r="W539" s="225"/>
      <c r="X539" s="225" t="s">
        <v>371</v>
      </c>
      <c r="Y539" s="225" t="s">
        <v>210</v>
      </c>
      <c r="Z539" s="215"/>
      <c r="AA539" s="215"/>
      <c r="AB539" s="215"/>
      <c r="AC539" s="215"/>
      <c r="AD539" s="215"/>
      <c r="AE539" s="215"/>
      <c r="AF539" s="215"/>
      <c r="AG539" s="215" t="s">
        <v>372</v>
      </c>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1">
      <c r="A540" s="234">
        <v>395</v>
      </c>
      <c r="B540" s="235" t="s">
        <v>1089</v>
      </c>
      <c r="C540" s="252" t="s">
        <v>1090</v>
      </c>
      <c r="D540" s="236" t="s">
        <v>263</v>
      </c>
      <c r="E540" s="237">
        <v>1.0027299999999999</v>
      </c>
      <c r="F540" s="238"/>
      <c r="G540" s="239">
        <f>ROUND(E540*F540,2)</f>
        <v>0</v>
      </c>
      <c r="H540" s="238"/>
      <c r="I540" s="239">
        <f>ROUND(E540*H540,2)</f>
        <v>0</v>
      </c>
      <c r="J540" s="238"/>
      <c r="K540" s="239">
        <f>ROUND(E540*J540,2)</f>
        <v>0</v>
      </c>
      <c r="L540" s="239">
        <v>21</v>
      </c>
      <c r="M540" s="239">
        <f>G540*(1+L540/100)</f>
        <v>0</v>
      </c>
      <c r="N540" s="237">
        <v>0</v>
      </c>
      <c r="O540" s="237">
        <f>ROUND(E540*N540,2)</f>
        <v>0</v>
      </c>
      <c r="P540" s="237">
        <v>0</v>
      </c>
      <c r="Q540" s="237">
        <f>ROUND(E540*P540,2)</f>
        <v>0</v>
      </c>
      <c r="R540" s="239" t="s">
        <v>1077</v>
      </c>
      <c r="S540" s="239" t="s">
        <v>208</v>
      </c>
      <c r="T540" s="240" t="s">
        <v>208</v>
      </c>
      <c r="U540" s="225">
        <v>1.7509999999999999</v>
      </c>
      <c r="V540" s="225">
        <f>ROUND(E540*U540,2)</f>
        <v>1.76</v>
      </c>
      <c r="W540" s="225"/>
      <c r="X540" s="225" t="s">
        <v>544</v>
      </c>
      <c r="Y540" s="225" t="s">
        <v>210</v>
      </c>
      <c r="Z540" s="215"/>
      <c r="AA540" s="215"/>
      <c r="AB540" s="215"/>
      <c r="AC540" s="215"/>
      <c r="AD540" s="215"/>
      <c r="AE540" s="215"/>
      <c r="AF540" s="215"/>
      <c r="AG540" s="215" t="s">
        <v>545</v>
      </c>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2">
      <c r="A541" s="222"/>
      <c r="B541" s="223"/>
      <c r="C541" s="253" t="s">
        <v>606</v>
      </c>
      <c r="D541" s="241"/>
      <c r="E541" s="241"/>
      <c r="F541" s="241"/>
      <c r="G541" s="241"/>
      <c r="H541" s="225"/>
      <c r="I541" s="225"/>
      <c r="J541" s="225"/>
      <c r="K541" s="225"/>
      <c r="L541" s="225"/>
      <c r="M541" s="225"/>
      <c r="N541" s="224"/>
      <c r="O541" s="224"/>
      <c r="P541" s="224"/>
      <c r="Q541" s="224"/>
      <c r="R541" s="225"/>
      <c r="S541" s="225"/>
      <c r="T541" s="225"/>
      <c r="U541" s="225"/>
      <c r="V541" s="225"/>
      <c r="W541" s="225"/>
      <c r="X541" s="225"/>
      <c r="Y541" s="225"/>
      <c r="Z541" s="215"/>
      <c r="AA541" s="215"/>
      <c r="AB541" s="215"/>
      <c r="AC541" s="215"/>
      <c r="AD541" s="215"/>
      <c r="AE541" s="215"/>
      <c r="AF541" s="215"/>
      <c r="AG541" s="215" t="s">
        <v>213</v>
      </c>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c r="A542" s="227" t="s">
        <v>202</v>
      </c>
      <c r="B542" s="228" t="s">
        <v>147</v>
      </c>
      <c r="C542" s="251" t="s">
        <v>148</v>
      </c>
      <c r="D542" s="229"/>
      <c r="E542" s="230"/>
      <c r="F542" s="231"/>
      <c r="G542" s="231">
        <f>SUMIF(AG543:AG557,"&lt;&gt;NOR",G543:G557)</f>
        <v>0</v>
      </c>
      <c r="H542" s="231"/>
      <c r="I542" s="231">
        <f>SUM(I543:I557)</f>
        <v>0</v>
      </c>
      <c r="J542" s="231"/>
      <c r="K542" s="231">
        <f>SUM(K543:K557)</f>
        <v>0</v>
      </c>
      <c r="L542" s="231"/>
      <c r="M542" s="231">
        <f>SUM(M543:M557)</f>
        <v>0</v>
      </c>
      <c r="N542" s="230"/>
      <c r="O542" s="230">
        <f>SUM(O543:O557)</f>
        <v>0.90000000000000013</v>
      </c>
      <c r="P542" s="230"/>
      <c r="Q542" s="230">
        <f>SUM(Q543:Q557)</f>
        <v>0</v>
      </c>
      <c r="R542" s="231"/>
      <c r="S542" s="231"/>
      <c r="T542" s="232"/>
      <c r="U542" s="226"/>
      <c r="V542" s="226">
        <f>SUM(V543:V557)</f>
        <v>190.07999999999998</v>
      </c>
      <c r="W542" s="226"/>
      <c r="X542" s="226"/>
      <c r="Y542" s="226"/>
      <c r="AG542" t="s">
        <v>203</v>
      </c>
    </row>
    <row r="543" spans="1:60" ht="22.5" outlineLevel="1">
      <c r="A543" s="234">
        <v>396</v>
      </c>
      <c r="B543" s="235" t="s">
        <v>1091</v>
      </c>
      <c r="C543" s="252" t="s">
        <v>1092</v>
      </c>
      <c r="D543" s="236" t="s">
        <v>228</v>
      </c>
      <c r="E543" s="237">
        <v>93.061999999999998</v>
      </c>
      <c r="F543" s="238"/>
      <c r="G543" s="239">
        <f>ROUND(E543*F543,2)</f>
        <v>0</v>
      </c>
      <c r="H543" s="238"/>
      <c r="I543" s="239">
        <f>ROUND(E543*H543,2)</f>
        <v>0</v>
      </c>
      <c r="J543" s="238"/>
      <c r="K543" s="239">
        <f>ROUND(E543*J543,2)</f>
        <v>0</v>
      </c>
      <c r="L543" s="239">
        <v>21</v>
      </c>
      <c r="M543" s="239">
        <f>G543*(1+L543/100)</f>
        <v>0</v>
      </c>
      <c r="N543" s="237">
        <v>6.1900000000000002E-3</v>
      </c>
      <c r="O543" s="237">
        <f>ROUND(E543*N543,2)</f>
        <v>0.57999999999999996</v>
      </c>
      <c r="P543" s="237">
        <v>0</v>
      </c>
      <c r="Q543" s="237">
        <f>ROUND(E543*P543,2)</f>
        <v>0</v>
      </c>
      <c r="R543" s="239" t="s">
        <v>1093</v>
      </c>
      <c r="S543" s="239" t="s">
        <v>208</v>
      </c>
      <c r="T543" s="240" t="s">
        <v>208</v>
      </c>
      <c r="U543" s="225">
        <v>1.4264399999999999</v>
      </c>
      <c r="V543" s="225">
        <f>ROUND(E543*U543,2)</f>
        <v>132.75</v>
      </c>
      <c r="W543" s="225"/>
      <c r="X543" s="225" t="s">
        <v>209</v>
      </c>
      <c r="Y543" s="225" t="s">
        <v>210</v>
      </c>
      <c r="Z543" s="215"/>
      <c r="AA543" s="215"/>
      <c r="AB543" s="215"/>
      <c r="AC543" s="215"/>
      <c r="AD543" s="215"/>
      <c r="AE543" s="215"/>
      <c r="AF543" s="215"/>
      <c r="AG543" s="215" t="s">
        <v>211</v>
      </c>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outlineLevel="2">
      <c r="A544" s="222"/>
      <c r="B544" s="223"/>
      <c r="C544" s="253" t="s">
        <v>1094</v>
      </c>
      <c r="D544" s="241"/>
      <c r="E544" s="241"/>
      <c r="F544" s="241"/>
      <c r="G544" s="241"/>
      <c r="H544" s="225"/>
      <c r="I544" s="225"/>
      <c r="J544" s="225"/>
      <c r="K544" s="225"/>
      <c r="L544" s="225"/>
      <c r="M544" s="225"/>
      <c r="N544" s="224"/>
      <c r="O544" s="224"/>
      <c r="P544" s="224"/>
      <c r="Q544" s="224"/>
      <c r="R544" s="225"/>
      <c r="S544" s="225"/>
      <c r="T544" s="225"/>
      <c r="U544" s="225"/>
      <c r="V544" s="225"/>
      <c r="W544" s="225"/>
      <c r="X544" s="225"/>
      <c r="Y544" s="225"/>
      <c r="Z544" s="215"/>
      <c r="AA544" s="215"/>
      <c r="AB544" s="215"/>
      <c r="AC544" s="215"/>
      <c r="AD544" s="215"/>
      <c r="AE544" s="215"/>
      <c r="AF544" s="215"/>
      <c r="AG544" s="215" t="s">
        <v>213</v>
      </c>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ht="22.5" outlineLevel="1">
      <c r="A545" s="234">
        <v>397</v>
      </c>
      <c r="B545" s="235" t="s">
        <v>1095</v>
      </c>
      <c r="C545" s="252" t="s">
        <v>1096</v>
      </c>
      <c r="D545" s="236" t="s">
        <v>346</v>
      </c>
      <c r="E545" s="237">
        <v>3.9</v>
      </c>
      <c r="F545" s="238"/>
      <c r="G545" s="239">
        <f>ROUND(E545*F545,2)</f>
        <v>0</v>
      </c>
      <c r="H545" s="238"/>
      <c r="I545" s="239">
        <f>ROUND(E545*H545,2)</f>
        <v>0</v>
      </c>
      <c r="J545" s="238"/>
      <c r="K545" s="239">
        <f>ROUND(E545*J545,2)</f>
        <v>0</v>
      </c>
      <c r="L545" s="239">
        <v>21</v>
      </c>
      <c r="M545" s="239">
        <f>G545*(1+L545/100)</f>
        <v>0</v>
      </c>
      <c r="N545" s="237">
        <v>1.3799999999999999E-3</v>
      </c>
      <c r="O545" s="237">
        <f>ROUND(E545*N545,2)</f>
        <v>0.01</v>
      </c>
      <c r="P545" s="237">
        <v>0</v>
      </c>
      <c r="Q545" s="237">
        <f>ROUND(E545*P545,2)</f>
        <v>0</v>
      </c>
      <c r="R545" s="239" t="s">
        <v>1093</v>
      </c>
      <c r="S545" s="239" t="s">
        <v>208</v>
      </c>
      <c r="T545" s="240" t="s">
        <v>208</v>
      </c>
      <c r="U545" s="225">
        <v>0.307</v>
      </c>
      <c r="V545" s="225">
        <f>ROUND(E545*U545,2)</f>
        <v>1.2</v>
      </c>
      <c r="W545" s="225"/>
      <c r="X545" s="225" t="s">
        <v>209</v>
      </c>
      <c r="Y545" s="225" t="s">
        <v>210</v>
      </c>
      <c r="Z545" s="215"/>
      <c r="AA545" s="215"/>
      <c r="AB545" s="215"/>
      <c r="AC545" s="215"/>
      <c r="AD545" s="215"/>
      <c r="AE545" s="215"/>
      <c r="AF545" s="215"/>
      <c r="AG545" s="215" t="s">
        <v>211</v>
      </c>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outlineLevel="2">
      <c r="A546" s="222"/>
      <c r="B546" s="223"/>
      <c r="C546" s="253" t="s">
        <v>1097</v>
      </c>
      <c r="D546" s="241"/>
      <c r="E546" s="241"/>
      <c r="F546" s="241"/>
      <c r="G546" s="241"/>
      <c r="H546" s="225"/>
      <c r="I546" s="225"/>
      <c r="J546" s="225"/>
      <c r="K546" s="225"/>
      <c r="L546" s="225"/>
      <c r="M546" s="225"/>
      <c r="N546" s="224"/>
      <c r="O546" s="224"/>
      <c r="P546" s="224"/>
      <c r="Q546" s="224"/>
      <c r="R546" s="225"/>
      <c r="S546" s="225"/>
      <c r="T546" s="225"/>
      <c r="U546" s="225"/>
      <c r="V546" s="225"/>
      <c r="W546" s="225"/>
      <c r="X546" s="225"/>
      <c r="Y546" s="225"/>
      <c r="Z546" s="215"/>
      <c r="AA546" s="215"/>
      <c r="AB546" s="215"/>
      <c r="AC546" s="215"/>
      <c r="AD546" s="215"/>
      <c r="AE546" s="215"/>
      <c r="AF546" s="215"/>
      <c r="AG546" s="215" t="s">
        <v>213</v>
      </c>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1">
      <c r="A547" s="243">
        <v>398</v>
      </c>
      <c r="B547" s="244" t="s">
        <v>1098</v>
      </c>
      <c r="C547" s="254" t="s">
        <v>1099</v>
      </c>
      <c r="D547" s="245" t="s">
        <v>346</v>
      </c>
      <c r="E547" s="246">
        <v>27.8</v>
      </c>
      <c r="F547" s="247"/>
      <c r="G547" s="248">
        <f>ROUND(E547*F547,2)</f>
        <v>0</v>
      </c>
      <c r="H547" s="247"/>
      <c r="I547" s="248">
        <f>ROUND(E547*H547,2)</f>
        <v>0</v>
      </c>
      <c r="J547" s="247"/>
      <c r="K547" s="248">
        <f>ROUND(E547*J547,2)</f>
        <v>0</v>
      </c>
      <c r="L547" s="248">
        <v>21</v>
      </c>
      <c r="M547" s="248">
        <f>G547*(1+L547/100)</f>
        <v>0</v>
      </c>
      <c r="N547" s="246">
        <v>1.3699999999999999E-3</v>
      </c>
      <c r="O547" s="246">
        <f>ROUND(E547*N547,2)</f>
        <v>0.04</v>
      </c>
      <c r="P547" s="246">
        <v>0</v>
      </c>
      <c r="Q547" s="246">
        <f>ROUND(E547*P547,2)</f>
        <v>0</v>
      </c>
      <c r="R547" s="248" t="s">
        <v>1093</v>
      </c>
      <c r="S547" s="248" t="s">
        <v>208</v>
      </c>
      <c r="T547" s="249" t="s">
        <v>208</v>
      </c>
      <c r="U547" s="225">
        <v>0.23</v>
      </c>
      <c r="V547" s="225">
        <f>ROUND(E547*U547,2)</f>
        <v>6.39</v>
      </c>
      <c r="W547" s="225"/>
      <c r="X547" s="225" t="s">
        <v>209</v>
      </c>
      <c r="Y547" s="225" t="s">
        <v>210</v>
      </c>
      <c r="Z547" s="215"/>
      <c r="AA547" s="215"/>
      <c r="AB547" s="215"/>
      <c r="AC547" s="215"/>
      <c r="AD547" s="215"/>
      <c r="AE547" s="215"/>
      <c r="AF547" s="215"/>
      <c r="AG547" s="215" t="s">
        <v>211</v>
      </c>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ht="22.5" outlineLevel="1">
      <c r="A548" s="243">
        <v>399</v>
      </c>
      <c r="B548" s="244" t="s">
        <v>1100</v>
      </c>
      <c r="C548" s="254" t="s">
        <v>1101</v>
      </c>
      <c r="D548" s="245" t="s">
        <v>277</v>
      </c>
      <c r="E548" s="246">
        <v>9</v>
      </c>
      <c r="F548" s="247"/>
      <c r="G548" s="248">
        <f>ROUND(E548*F548,2)</f>
        <v>0</v>
      </c>
      <c r="H548" s="247"/>
      <c r="I548" s="248">
        <f>ROUND(E548*H548,2)</f>
        <v>0</v>
      </c>
      <c r="J548" s="247"/>
      <c r="K548" s="248">
        <f>ROUND(E548*J548,2)</f>
        <v>0</v>
      </c>
      <c r="L548" s="248">
        <v>21</v>
      </c>
      <c r="M548" s="248">
        <f>G548*(1+L548/100)</f>
        <v>0</v>
      </c>
      <c r="N548" s="246">
        <v>2.2499999999999998E-3</v>
      </c>
      <c r="O548" s="246">
        <f>ROUND(E548*N548,2)</f>
        <v>0.02</v>
      </c>
      <c r="P548" s="246">
        <v>0</v>
      </c>
      <c r="Q548" s="246">
        <f>ROUND(E548*P548,2)</f>
        <v>0</v>
      </c>
      <c r="R548" s="248" t="s">
        <v>1093</v>
      </c>
      <c r="S548" s="248" t="s">
        <v>208</v>
      </c>
      <c r="T548" s="249" t="s">
        <v>208</v>
      </c>
      <c r="U548" s="225">
        <v>0.61060000000000003</v>
      </c>
      <c r="V548" s="225">
        <f>ROUND(E548*U548,2)</f>
        <v>5.5</v>
      </c>
      <c r="W548" s="225"/>
      <c r="X548" s="225" t="s">
        <v>209</v>
      </c>
      <c r="Y548" s="225" t="s">
        <v>210</v>
      </c>
      <c r="Z548" s="215"/>
      <c r="AA548" s="215"/>
      <c r="AB548" s="215"/>
      <c r="AC548" s="215"/>
      <c r="AD548" s="215"/>
      <c r="AE548" s="215"/>
      <c r="AF548" s="215"/>
      <c r="AG548" s="215" t="s">
        <v>211</v>
      </c>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ht="22.5" outlineLevel="1">
      <c r="A549" s="243">
        <v>400</v>
      </c>
      <c r="B549" s="244" t="s">
        <v>1102</v>
      </c>
      <c r="C549" s="254" t="s">
        <v>1103</v>
      </c>
      <c r="D549" s="245" t="s">
        <v>277</v>
      </c>
      <c r="E549" s="246">
        <v>5</v>
      </c>
      <c r="F549" s="247"/>
      <c r="G549" s="248">
        <f>ROUND(E549*F549,2)</f>
        <v>0</v>
      </c>
      <c r="H549" s="247"/>
      <c r="I549" s="248">
        <f>ROUND(E549*H549,2)</f>
        <v>0</v>
      </c>
      <c r="J549" s="247"/>
      <c r="K549" s="248">
        <f>ROUND(E549*J549,2)</f>
        <v>0</v>
      </c>
      <c r="L549" s="248">
        <v>21</v>
      </c>
      <c r="M549" s="248">
        <f>G549*(1+L549/100)</f>
        <v>0</v>
      </c>
      <c r="N549" s="246">
        <v>7.5799999999999999E-3</v>
      </c>
      <c r="O549" s="246">
        <f>ROUND(E549*N549,2)</f>
        <v>0.04</v>
      </c>
      <c r="P549" s="246">
        <v>0</v>
      </c>
      <c r="Q549" s="246">
        <f>ROUND(E549*P549,2)</f>
        <v>0</v>
      </c>
      <c r="R549" s="248" t="s">
        <v>1093</v>
      </c>
      <c r="S549" s="248" t="s">
        <v>208</v>
      </c>
      <c r="T549" s="249" t="s">
        <v>208</v>
      </c>
      <c r="U549" s="225">
        <v>1.4156</v>
      </c>
      <c r="V549" s="225">
        <f>ROUND(E549*U549,2)</f>
        <v>7.08</v>
      </c>
      <c r="W549" s="225"/>
      <c r="X549" s="225" t="s">
        <v>209</v>
      </c>
      <c r="Y549" s="225" t="s">
        <v>210</v>
      </c>
      <c r="Z549" s="215"/>
      <c r="AA549" s="215"/>
      <c r="AB549" s="215"/>
      <c r="AC549" s="215"/>
      <c r="AD549" s="215"/>
      <c r="AE549" s="215"/>
      <c r="AF549" s="215"/>
      <c r="AG549" s="215" t="s">
        <v>211</v>
      </c>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ht="22.5" outlineLevel="1">
      <c r="A550" s="243">
        <v>401</v>
      </c>
      <c r="B550" s="244" t="s">
        <v>1104</v>
      </c>
      <c r="C550" s="254" t="s">
        <v>1105</v>
      </c>
      <c r="D550" s="245" t="s">
        <v>346</v>
      </c>
      <c r="E550" s="246">
        <v>11</v>
      </c>
      <c r="F550" s="247"/>
      <c r="G550" s="248">
        <f>ROUND(E550*F550,2)</f>
        <v>0</v>
      </c>
      <c r="H550" s="247"/>
      <c r="I550" s="248">
        <f>ROUND(E550*H550,2)</f>
        <v>0</v>
      </c>
      <c r="J550" s="247"/>
      <c r="K550" s="248">
        <f>ROUND(E550*J550,2)</f>
        <v>0</v>
      </c>
      <c r="L550" s="248">
        <v>21</v>
      </c>
      <c r="M550" s="248">
        <f>G550*(1+L550/100)</f>
        <v>0</v>
      </c>
      <c r="N550" s="246">
        <v>3.1700000000000001E-3</v>
      </c>
      <c r="O550" s="246">
        <f>ROUND(E550*N550,2)</f>
        <v>0.03</v>
      </c>
      <c r="P550" s="246">
        <v>0</v>
      </c>
      <c r="Q550" s="246">
        <f>ROUND(E550*P550,2)</f>
        <v>0</v>
      </c>
      <c r="R550" s="248" t="s">
        <v>1093</v>
      </c>
      <c r="S550" s="248" t="s">
        <v>208</v>
      </c>
      <c r="T550" s="249" t="s">
        <v>208</v>
      </c>
      <c r="U550" s="225">
        <v>0.219</v>
      </c>
      <c r="V550" s="225">
        <f>ROUND(E550*U550,2)</f>
        <v>2.41</v>
      </c>
      <c r="W550" s="225"/>
      <c r="X550" s="225" t="s">
        <v>209</v>
      </c>
      <c r="Y550" s="225" t="s">
        <v>210</v>
      </c>
      <c r="Z550" s="215"/>
      <c r="AA550" s="215"/>
      <c r="AB550" s="215"/>
      <c r="AC550" s="215"/>
      <c r="AD550" s="215"/>
      <c r="AE550" s="215"/>
      <c r="AF550" s="215"/>
      <c r="AG550" s="215" t="s">
        <v>211</v>
      </c>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ht="22.5" outlineLevel="1">
      <c r="A551" s="234">
        <v>402</v>
      </c>
      <c r="B551" s="235" t="s">
        <v>1106</v>
      </c>
      <c r="C551" s="252" t="s">
        <v>1107</v>
      </c>
      <c r="D551" s="236" t="s">
        <v>346</v>
      </c>
      <c r="E551" s="237">
        <v>12</v>
      </c>
      <c r="F551" s="238"/>
      <c r="G551" s="239">
        <f>ROUND(E551*F551,2)</f>
        <v>0</v>
      </c>
      <c r="H551" s="238"/>
      <c r="I551" s="239">
        <f>ROUND(E551*H551,2)</f>
        <v>0</v>
      </c>
      <c r="J551" s="238"/>
      <c r="K551" s="239">
        <f>ROUND(E551*J551,2)</f>
        <v>0</v>
      </c>
      <c r="L551" s="239">
        <v>21</v>
      </c>
      <c r="M551" s="239">
        <f>G551*(1+L551/100)</f>
        <v>0</v>
      </c>
      <c r="N551" s="237">
        <v>3.3899999999999998E-3</v>
      </c>
      <c r="O551" s="237">
        <f>ROUND(E551*N551,2)</f>
        <v>0.04</v>
      </c>
      <c r="P551" s="237">
        <v>0</v>
      </c>
      <c r="Q551" s="237">
        <f>ROUND(E551*P551,2)</f>
        <v>0</v>
      </c>
      <c r="R551" s="239" t="s">
        <v>1093</v>
      </c>
      <c r="S551" s="239" t="s">
        <v>208</v>
      </c>
      <c r="T551" s="240" t="s">
        <v>208</v>
      </c>
      <c r="U551" s="225">
        <v>0.73236999999999997</v>
      </c>
      <c r="V551" s="225">
        <f>ROUND(E551*U551,2)</f>
        <v>8.7899999999999991</v>
      </c>
      <c r="W551" s="225"/>
      <c r="X551" s="225" t="s">
        <v>209</v>
      </c>
      <c r="Y551" s="225" t="s">
        <v>210</v>
      </c>
      <c r="Z551" s="215"/>
      <c r="AA551" s="215"/>
      <c r="AB551" s="215"/>
      <c r="AC551" s="215"/>
      <c r="AD551" s="215"/>
      <c r="AE551" s="215"/>
      <c r="AF551" s="215"/>
      <c r="AG551" s="215" t="s">
        <v>211</v>
      </c>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outlineLevel="2">
      <c r="A552" s="222"/>
      <c r="B552" s="223"/>
      <c r="C552" s="253" t="s">
        <v>1108</v>
      </c>
      <c r="D552" s="241"/>
      <c r="E552" s="241"/>
      <c r="F552" s="241"/>
      <c r="G552" s="241"/>
      <c r="H552" s="225"/>
      <c r="I552" s="225"/>
      <c r="J552" s="225"/>
      <c r="K552" s="225"/>
      <c r="L552" s="225"/>
      <c r="M552" s="225"/>
      <c r="N552" s="224"/>
      <c r="O552" s="224"/>
      <c r="P552" s="224"/>
      <c r="Q552" s="224"/>
      <c r="R552" s="225"/>
      <c r="S552" s="225"/>
      <c r="T552" s="225"/>
      <c r="U552" s="225"/>
      <c r="V552" s="225"/>
      <c r="W552" s="225"/>
      <c r="X552" s="225"/>
      <c r="Y552" s="225"/>
      <c r="Z552" s="215"/>
      <c r="AA552" s="215"/>
      <c r="AB552" s="215"/>
      <c r="AC552" s="215"/>
      <c r="AD552" s="215"/>
      <c r="AE552" s="215"/>
      <c r="AF552" s="215"/>
      <c r="AG552" s="215" t="s">
        <v>213</v>
      </c>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ht="22.5" outlineLevel="1">
      <c r="A553" s="243">
        <v>403</v>
      </c>
      <c r="B553" s="244" t="s">
        <v>1109</v>
      </c>
      <c r="C553" s="254" t="s">
        <v>1110</v>
      </c>
      <c r="D553" s="245" t="s">
        <v>277</v>
      </c>
      <c r="E553" s="246">
        <v>2</v>
      </c>
      <c r="F553" s="247"/>
      <c r="G553" s="248">
        <f>ROUND(E553*F553,2)</f>
        <v>0</v>
      </c>
      <c r="H553" s="247"/>
      <c r="I553" s="248">
        <f>ROUND(E553*H553,2)</f>
        <v>0</v>
      </c>
      <c r="J553" s="247"/>
      <c r="K553" s="248">
        <f>ROUND(E553*J553,2)</f>
        <v>0</v>
      </c>
      <c r="L553" s="248">
        <v>21</v>
      </c>
      <c r="M553" s="248">
        <f>G553*(1+L553/100)</f>
        <v>0</v>
      </c>
      <c r="N553" s="246">
        <v>4.0000000000000002E-4</v>
      </c>
      <c r="O553" s="246">
        <f>ROUND(E553*N553,2)</f>
        <v>0</v>
      </c>
      <c r="P553" s="246">
        <v>0</v>
      </c>
      <c r="Q553" s="246">
        <f>ROUND(E553*P553,2)</f>
        <v>0</v>
      </c>
      <c r="R553" s="248" t="s">
        <v>1093</v>
      </c>
      <c r="S553" s="248" t="s">
        <v>208</v>
      </c>
      <c r="T553" s="249" t="s">
        <v>208</v>
      </c>
      <c r="U553" s="225">
        <v>0.41</v>
      </c>
      <c r="V553" s="225">
        <f>ROUND(E553*U553,2)</f>
        <v>0.82</v>
      </c>
      <c r="W553" s="225"/>
      <c r="X553" s="225" t="s">
        <v>209</v>
      </c>
      <c r="Y553" s="225" t="s">
        <v>210</v>
      </c>
      <c r="Z553" s="215"/>
      <c r="AA553" s="215"/>
      <c r="AB553" s="215"/>
      <c r="AC553" s="215"/>
      <c r="AD553" s="215"/>
      <c r="AE553" s="215"/>
      <c r="AF553" s="215"/>
      <c r="AG553" s="215" t="s">
        <v>211</v>
      </c>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ht="22.5" outlineLevel="1">
      <c r="A554" s="234">
        <v>404</v>
      </c>
      <c r="B554" s="235" t="s">
        <v>1111</v>
      </c>
      <c r="C554" s="252" t="s">
        <v>1112</v>
      </c>
      <c r="D554" s="236" t="s">
        <v>346</v>
      </c>
      <c r="E554" s="237">
        <v>74.319999999999993</v>
      </c>
      <c r="F554" s="238"/>
      <c r="G554" s="239">
        <f>ROUND(E554*F554,2)</f>
        <v>0</v>
      </c>
      <c r="H554" s="238"/>
      <c r="I554" s="239">
        <f>ROUND(E554*H554,2)</f>
        <v>0</v>
      </c>
      <c r="J554" s="238"/>
      <c r="K554" s="239">
        <f>ROUND(E554*J554,2)</f>
        <v>0</v>
      </c>
      <c r="L554" s="239">
        <v>21</v>
      </c>
      <c r="M554" s="239">
        <f>G554*(1+L554/100)</f>
        <v>0</v>
      </c>
      <c r="N554" s="237">
        <v>1.9499999999999999E-3</v>
      </c>
      <c r="O554" s="237">
        <f>ROUND(E554*N554,2)</f>
        <v>0.14000000000000001</v>
      </c>
      <c r="P554" s="237">
        <v>0</v>
      </c>
      <c r="Q554" s="237">
        <f>ROUND(E554*P554,2)</f>
        <v>0</v>
      </c>
      <c r="R554" s="239" t="s">
        <v>1093</v>
      </c>
      <c r="S554" s="239" t="s">
        <v>208</v>
      </c>
      <c r="T554" s="240" t="s">
        <v>208</v>
      </c>
      <c r="U554" s="225">
        <v>0.28000000000000003</v>
      </c>
      <c r="V554" s="225">
        <f>ROUND(E554*U554,2)</f>
        <v>20.81</v>
      </c>
      <c r="W554" s="225"/>
      <c r="X554" s="225" t="s">
        <v>209</v>
      </c>
      <c r="Y554" s="225" t="s">
        <v>210</v>
      </c>
      <c r="Z554" s="215"/>
      <c r="AA554" s="215"/>
      <c r="AB554" s="215"/>
      <c r="AC554" s="215"/>
      <c r="AD554" s="215"/>
      <c r="AE554" s="215"/>
      <c r="AF554" s="215"/>
      <c r="AG554" s="215" t="s">
        <v>211</v>
      </c>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row>
    <row r="555" spans="1:60" outlineLevel="2">
      <c r="A555" s="222"/>
      <c r="B555" s="223"/>
      <c r="C555" s="253" t="s">
        <v>1113</v>
      </c>
      <c r="D555" s="241"/>
      <c r="E555" s="241"/>
      <c r="F555" s="241"/>
      <c r="G555" s="241"/>
      <c r="H555" s="225"/>
      <c r="I555" s="225"/>
      <c r="J555" s="225"/>
      <c r="K555" s="225"/>
      <c r="L555" s="225"/>
      <c r="M555" s="225"/>
      <c r="N555" s="224"/>
      <c r="O555" s="224"/>
      <c r="P555" s="224"/>
      <c r="Q555" s="224"/>
      <c r="R555" s="225"/>
      <c r="S555" s="225"/>
      <c r="T555" s="225"/>
      <c r="U555" s="225"/>
      <c r="V555" s="225"/>
      <c r="W555" s="225"/>
      <c r="X555" s="225"/>
      <c r="Y555" s="225"/>
      <c r="Z555" s="215"/>
      <c r="AA555" s="215"/>
      <c r="AB555" s="215"/>
      <c r="AC555" s="215"/>
      <c r="AD555" s="215"/>
      <c r="AE555" s="215"/>
      <c r="AF555" s="215"/>
      <c r="AG555" s="215" t="s">
        <v>213</v>
      </c>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c r="A556" s="234">
        <v>405</v>
      </c>
      <c r="B556" s="235" t="s">
        <v>1114</v>
      </c>
      <c r="C556" s="252" t="s">
        <v>1115</v>
      </c>
      <c r="D556" s="236" t="s">
        <v>263</v>
      </c>
      <c r="E556" s="237">
        <v>0.89895000000000003</v>
      </c>
      <c r="F556" s="238"/>
      <c r="G556" s="239">
        <f>ROUND(E556*F556,2)</f>
        <v>0</v>
      </c>
      <c r="H556" s="238"/>
      <c r="I556" s="239">
        <f>ROUND(E556*H556,2)</f>
        <v>0</v>
      </c>
      <c r="J556" s="238"/>
      <c r="K556" s="239">
        <f>ROUND(E556*J556,2)</f>
        <v>0</v>
      </c>
      <c r="L556" s="239">
        <v>21</v>
      </c>
      <c r="M556" s="239">
        <f>G556*(1+L556/100)</f>
        <v>0</v>
      </c>
      <c r="N556" s="237">
        <v>0</v>
      </c>
      <c r="O556" s="237">
        <f>ROUND(E556*N556,2)</f>
        <v>0</v>
      </c>
      <c r="P556" s="237">
        <v>0</v>
      </c>
      <c r="Q556" s="237">
        <f>ROUND(E556*P556,2)</f>
        <v>0</v>
      </c>
      <c r="R556" s="239" t="s">
        <v>1093</v>
      </c>
      <c r="S556" s="239" t="s">
        <v>208</v>
      </c>
      <c r="T556" s="240" t="s">
        <v>208</v>
      </c>
      <c r="U556" s="225">
        <v>4.82</v>
      </c>
      <c r="V556" s="225">
        <f>ROUND(E556*U556,2)</f>
        <v>4.33</v>
      </c>
      <c r="W556" s="225"/>
      <c r="X556" s="225" t="s">
        <v>544</v>
      </c>
      <c r="Y556" s="225" t="s">
        <v>210</v>
      </c>
      <c r="Z556" s="215"/>
      <c r="AA556" s="215"/>
      <c r="AB556" s="215"/>
      <c r="AC556" s="215"/>
      <c r="AD556" s="215"/>
      <c r="AE556" s="215"/>
      <c r="AF556" s="215"/>
      <c r="AG556" s="215" t="s">
        <v>545</v>
      </c>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outlineLevel="2">
      <c r="A557" s="222"/>
      <c r="B557" s="223"/>
      <c r="C557" s="253" t="s">
        <v>606</v>
      </c>
      <c r="D557" s="241"/>
      <c r="E557" s="241"/>
      <c r="F557" s="241"/>
      <c r="G557" s="241"/>
      <c r="H557" s="225"/>
      <c r="I557" s="225"/>
      <c r="J557" s="225"/>
      <c r="K557" s="225"/>
      <c r="L557" s="225"/>
      <c r="M557" s="225"/>
      <c r="N557" s="224"/>
      <c r="O557" s="224"/>
      <c r="P557" s="224"/>
      <c r="Q557" s="224"/>
      <c r="R557" s="225"/>
      <c r="S557" s="225"/>
      <c r="T557" s="225"/>
      <c r="U557" s="225"/>
      <c r="V557" s="225"/>
      <c r="W557" s="225"/>
      <c r="X557" s="225"/>
      <c r="Y557" s="225"/>
      <c r="Z557" s="215"/>
      <c r="AA557" s="215"/>
      <c r="AB557" s="215"/>
      <c r="AC557" s="215"/>
      <c r="AD557" s="215"/>
      <c r="AE557" s="215"/>
      <c r="AF557" s="215"/>
      <c r="AG557" s="215" t="s">
        <v>213</v>
      </c>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c r="A558" s="227" t="s">
        <v>202</v>
      </c>
      <c r="B558" s="228" t="s">
        <v>149</v>
      </c>
      <c r="C558" s="251" t="s">
        <v>150</v>
      </c>
      <c r="D558" s="229"/>
      <c r="E558" s="230"/>
      <c r="F558" s="231"/>
      <c r="G558" s="231">
        <f>SUMIF(AG559:AG604,"&lt;&gt;NOR",G559:G604)</f>
        <v>0</v>
      </c>
      <c r="H558" s="231"/>
      <c r="I558" s="231">
        <f>SUM(I559:I604)</f>
        <v>0</v>
      </c>
      <c r="J558" s="231"/>
      <c r="K558" s="231">
        <f>SUM(K559:K604)</f>
        <v>0</v>
      </c>
      <c r="L558" s="231"/>
      <c r="M558" s="231">
        <f>SUM(M559:M604)</f>
        <v>0</v>
      </c>
      <c r="N558" s="230"/>
      <c r="O558" s="230">
        <f>SUM(O559:O604)</f>
        <v>3.6899999999999995</v>
      </c>
      <c r="P558" s="230"/>
      <c r="Q558" s="230">
        <f>SUM(Q559:Q604)</f>
        <v>0</v>
      </c>
      <c r="R558" s="231"/>
      <c r="S558" s="231"/>
      <c r="T558" s="232"/>
      <c r="U558" s="226"/>
      <c r="V558" s="226">
        <f>SUM(V559:V604)</f>
        <v>427.34999999999997</v>
      </c>
      <c r="W558" s="226"/>
      <c r="X558" s="226"/>
      <c r="Y558" s="226"/>
      <c r="AG558" t="s">
        <v>203</v>
      </c>
    </row>
    <row r="559" spans="1:60" outlineLevel="1">
      <c r="A559" s="243">
        <v>406</v>
      </c>
      <c r="B559" s="244" t="s">
        <v>1116</v>
      </c>
      <c r="C559" s="254" t="s">
        <v>1117</v>
      </c>
      <c r="D559" s="245" t="s">
        <v>346</v>
      </c>
      <c r="E559" s="246">
        <v>262.37</v>
      </c>
      <c r="F559" s="247"/>
      <c r="G559" s="248">
        <f>ROUND(E559*F559,2)</f>
        <v>0</v>
      </c>
      <c r="H559" s="247"/>
      <c r="I559" s="248">
        <f>ROUND(E559*H559,2)</f>
        <v>0</v>
      </c>
      <c r="J559" s="247"/>
      <c r="K559" s="248">
        <f>ROUND(E559*J559,2)</f>
        <v>0</v>
      </c>
      <c r="L559" s="248">
        <v>21</v>
      </c>
      <c r="M559" s="248">
        <f>G559*(1+L559/100)</f>
        <v>0</v>
      </c>
      <c r="N559" s="246">
        <v>0</v>
      </c>
      <c r="O559" s="246">
        <f>ROUND(E559*N559,2)</f>
        <v>0</v>
      </c>
      <c r="P559" s="246">
        <v>0</v>
      </c>
      <c r="Q559" s="246">
        <f>ROUND(E559*P559,2)</f>
        <v>0</v>
      </c>
      <c r="R559" s="248" t="s">
        <v>254</v>
      </c>
      <c r="S559" s="248" t="s">
        <v>208</v>
      </c>
      <c r="T559" s="249" t="s">
        <v>208</v>
      </c>
      <c r="U559" s="225">
        <v>0.2</v>
      </c>
      <c r="V559" s="225">
        <f>ROUND(E559*U559,2)</f>
        <v>52.47</v>
      </c>
      <c r="W559" s="225"/>
      <c r="X559" s="225" t="s">
        <v>209</v>
      </c>
      <c r="Y559" s="225" t="s">
        <v>210</v>
      </c>
      <c r="Z559" s="215"/>
      <c r="AA559" s="215"/>
      <c r="AB559" s="215"/>
      <c r="AC559" s="215"/>
      <c r="AD559" s="215"/>
      <c r="AE559" s="215"/>
      <c r="AF559" s="215"/>
      <c r="AG559" s="215" t="s">
        <v>211</v>
      </c>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row>
    <row r="560" spans="1:60" ht="22.5" outlineLevel="1">
      <c r="A560" s="243">
        <v>407</v>
      </c>
      <c r="B560" s="244" t="s">
        <v>1118</v>
      </c>
      <c r="C560" s="254" t="s">
        <v>1119</v>
      </c>
      <c r="D560" s="245" t="s">
        <v>277</v>
      </c>
      <c r="E560" s="246">
        <v>36</v>
      </c>
      <c r="F560" s="247"/>
      <c r="G560" s="248">
        <f>ROUND(E560*F560,2)</f>
        <v>0</v>
      </c>
      <c r="H560" s="247"/>
      <c r="I560" s="248">
        <f>ROUND(E560*H560,2)</f>
        <v>0</v>
      </c>
      <c r="J560" s="247"/>
      <c r="K560" s="248">
        <f>ROUND(E560*J560,2)</f>
        <v>0</v>
      </c>
      <c r="L560" s="248">
        <v>21</v>
      </c>
      <c r="M560" s="248">
        <f>G560*(1+L560/100)</f>
        <v>0</v>
      </c>
      <c r="N560" s="246">
        <v>0</v>
      </c>
      <c r="O560" s="246">
        <f>ROUND(E560*N560,2)</f>
        <v>0</v>
      </c>
      <c r="P560" s="246">
        <v>0</v>
      </c>
      <c r="Q560" s="246">
        <f>ROUND(E560*P560,2)</f>
        <v>0</v>
      </c>
      <c r="R560" s="248" t="s">
        <v>1120</v>
      </c>
      <c r="S560" s="248" t="s">
        <v>208</v>
      </c>
      <c r="T560" s="249" t="s">
        <v>208</v>
      </c>
      <c r="U560" s="225">
        <v>0.75</v>
      </c>
      <c r="V560" s="225">
        <f>ROUND(E560*U560,2)</f>
        <v>27</v>
      </c>
      <c r="W560" s="225"/>
      <c r="X560" s="225" t="s">
        <v>209</v>
      </c>
      <c r="Y560" s="225" t="s">
        <v>210</v>
      </c>
      <c r="Z560" s="215"/>
      <c r="AA560" s="215"/>
      <c r="AB560" s="215"/>
      <c r="AC560" s="215"/>
      <c r="AD560" s="215"/>
      <c r="AE560" s="215"/>
      <c r="AF560" s="215"/>
      <c r="AG560" s="215" t="s">
        <v>211</v>
      </c>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row>
    <row r="561" spans="1:60" ht="22.5" outlineLevel="1">
      <c r="A561" s="243">
        <v>408</v>
      </c>
      <c r="B561" s="244" t="s">
        <v>1121</v>
      </c>
      <c r="C561" s="254" t="s">
        <v>1122</v>
      </c>
      <c r="D561" s="245" t="s">
        <v>228</v>
      </c>
      <c r="E561" s="246">
        <v>2.2999999999999998</v>
      </c>
      <c r="F561" s="247"/>
      <c r="G561" s="248">
        <f>ROUND(E561*F561,2)</f>
        <v>0</v>
      </c>
      <c r="H561" s="247"/>
      <c r="I561" s="248">
        <f>ROUND(E561*H561,2)</f>
        <v>0</v>
      </c>
      <c r="J561" s="247"/>
      <c r="K561" s="248">
        <f>ROUND(E561*J561,2)</f>
        <v>0</v>
      </c>
      <c r="L561" s="248">
        <v>21</v>
      </c>
      <c r="M561" s="248">
        <f>G561*(1+L561/100)</f>
        <v>0</v>
      </c>
      <c r="N561" s="246">
        <v>1.7000000000000001E-4</v>
      </c>
      <c r="O561" s="246">
        <f>ROUND(E561*N561,2)</f>
        <v>0</v>
      </c>
      <c r="P561" s="246">
        <v>0</v>
      </c>
      <c r="Q561" s="246">
        <f>ROUND(E561*P561,2)</f>
        <v>0</v>
      </c>
      <c r="R561" s="248" t="s">
        <v>1123</v>
      </c>
      <c r="S561" s="248" t="s">
        <v>208</v>
      </c>
      <c r="T561" s="249" t="s">
        <v>208</v>
      </c>
      <c r="U561" s="225">
        <v>0.79300000000000004</v>
      </c>
      <c r="V561" s="225">
        <f>ROUND(E561*U561,2)</f>
        <v>1.82</v>
      </c>
      <c r="W561" s="225"/>
      <c r="X561" s="225" t="s">
        <v>209</v>
      </c>
      <c r="Y561" s="225" t="s">
        <v>210</v>
      </c>
      <c r="Z561" s="215"/>
      <c r="AA561" s="215"/>
      <c r="AB561" s="215"/>
      <c r="AC561" s="215"/>
      <c r="AD561" s="215"/>
      <c r="AE561" s="215"/>
      <c r="AF561" s="215"/>
      <c r="AG561" s="215" t="s">
        <v>211</v>
      </c>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row>
    <row r="562" spans="1:60" ht="22.5" outlineLevel="1">
      <c r="A562" s="243">
        <v>409</v>
      </c>
      <c r="B562" s="244" t="s">
        <v>1124</v>
      </c>
      <c r="C562" s="254" t="s">
        <v>1125</v>
      </c>
      <c r="D562" s="245" t="s">
        <v>228</v>
      </c>
      <c r="E562" s="246">
        <v>2.2999999999999998</v>
      </c>
      <c r="F562" s="247"/>
      <c r="G562" s="248">
        <f>ROUND(E562*F562,2)</f>
        <v>0</v>
      </c>
      <c r="H562" s="247"/>
      <c r="I562" s="248">
        <f>ROUND(E562*H562,2)</f>
        <v>0</v>
      </c>
      <c r="J562" s="247"/>
      <c r="K562" s="248">
        <f>ROUND(E562*J562,2)</f>
        <v>0</v>
      </c>
      <c r="L562" s="248">
        <v>21</v>
      </c>
      <c r="M562" s="248">
        <f>G562*(1+L562/100)</f>
        <v>0</v>
      </c>
      <c r="N562" s="246">
        <v>2.7999999999999998E-4</v>
      </c>
      <c r="O562" s="246">
        <f>ROUND(E562*N562,2)</f>
        <v>0</v>
      </c>
      <c r="P562" s="246">
        <v>0</v>
      </c>
      <c r="Q562" s="246">
        <f>ROUND(E562*P562,2)</f>
        <v>0</v>
      </c>
      <c r="R562" s="248" t="s">
        <v>1123</v>
      </c>
      <c r="S562" s="248" t="s">
        <v>208</v>
      </c>
      <c r="T562" s="249" t="s">
        <v>208</v>
      </c>
      <c r="U562" s="225">
        <v>0.67400000000000004</v>
      </c>
      <c r="V562" s="225">
        <f>ROUND(E562*U562,2)</f>
        <v>1.55</v>
      </c>
      <c r="W562" s="225"/>
      <c r="X562" s="225" t="s">
        <v>209</v>
      </c>
      <c r="Y562" s="225" t="s">
        <v>210</v>
      </c>
      <c r="Z562" s="215"/>
      <c r="AA562" s="215"/>
      <c r="AB562" s="215"/>
      <c r="AC562" s="215"/>
      <c r="AD562" s="215"/>
      <c r="AE562" s="215"/>
      <c r="AF562" s="215"/>
      <c r="AG562" s="215" t="s">
        <v>211</v>
      </c>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row>
    <row r="563" spans="1:60" ht="33.75" outlineLevel="1">
      <c r="A563" s="243">
        <v>410</v>
      </c>
      <c r="B563" s="244" t="s">
        <v>1126</v>
      </c>
      <c r="C563" s="254" t="s">
        <v>1127</v>
      </c>
      <c r="D563" s="245" t="s">
        <v>346</v>
      </c>
      <c r="E563" s="246">
        <v>186.36</v>
      </c>
      <c r="F563" s="247"/>
      <c r="G563" s="248">
        <f>ROUND(E563*F563,2)</f>
        <v>0</v>
      </c>
      <c r="H563" s="247"/>
      <c r="I563" s="248">
        <f>ROUND(E563*H563,2)</f>
        <v>0</v>
      </c>
      <c r="J563" s="247"/>
      <c r="K563" s="248">
        <f>ROUND(E563*J563,2)</f>
        <v>0</v>
      </c>
      <c r="L563" s="248">
        <v>21</v>
      </c>
      <c r="M563" s="248">
        <f>G563*(1+L563/100)</f>
        <v>0</v>
      </c>
      <c r="N563" s="246">
        <v>0</v>
      </c>
      <c r="O563" s="246">
        <f>ROUND(E563*N563,2)</f>
        <v>0</v>
      </c>
      <c r="P563" s="246">
        <v>0</v>
      </c>
      <c r="Q563" s="246">
        <f>ROUND(E563*P563,2)</f>
        <v>0</v>
      </c>
      <c r="R563" s="248" t="s">
        <v>1123</v>
      </c>
      <c r="S563" s="248" t="s">
        <v>208</v>
      </c>
      <c r="T563" s="249" t="s">
        <v>208</v>
      </c>
      <c r="U563" s="225">
        <v>0.26</v>
      </c>
      <c r="V563" s="225">
        <f>ROUND(E563*U563,2)</f>
        <v>48.45</v>
      </c>
      <c r="W563" s="225"/>
      <c r="X563" s="225" t="s">
        <v>209</v>
      </c>
      <c r="Y563" s="225" t="s">
        <v>210</v>
      </c>
      <c r="Z563" s="215"/>
      <c r="AA563" s="215"/>
      <c r="AB563" s="215"/>
      <c r="AC563" s="215"/>
      <c r="AD563" s="215"/>
      <c r="AE563" s="215"/>
      <c r="AF563" s="215"/>
      <c r="AG563" s="215" t="s">
        <v>211</v>
      </c>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row>
    <row r="564" spans="1:60" ht="33.75" outlineLevel="1">
      <c r="A564" s="243">
        <v>411</v>
      </c>
      <c r="B564" s="244" t="s">
        <v>1128</v>
      </c>
      <c r="C564" s="254" t="s">
        <v>1129</v>
      </c>
      <c r="D564" s="245" t="s">
        <v>346</v>
      </c>
      <c r="E564" s="246">
        <v>76.010000000000005</v>
      </c>
      <c r="F564" s="247"/>
      <c r="G564" s="248">
        <f>ROUND(E564*F564,2)</f>
        <v>0</v>
      </c>
      <c r="H564" s="247"/>
      <c r="I564" s="248">
        <f>ROUND(E564*H564,2)</f>
        <v>0</v>
      </c>
      <c r="J564" s="247"/>
      <c r="K564" s="248">
        <f>ROUND(E564*J564,2)</f>
        <v>0</v>
      </c>
      <c r="L564" s="248">
        <v>21</v>
      </c>
      <c r="M564" s="248">
        <f>G564*(1+L564/100)</f>
        <v>0</v>
      </c>
      <c r="N564" s="246">
        <v>1.2E-4</v>
      </c>
      <c r="O564" s="246">
        <f>ROUND(E564*N564,2)</f>
        <v>0.01</v>
      </c>
      <c r="P564" s="246">
        <v>0</v>
      </c>
      <c r="Q564" s="246">
        <f>ROUND(E564*P564,2)</f>
        <v>0</v>
      </c>
      <c r="R564" s="248" t="s">
        <v>1123</v>
      </c>
      <c r="S564" s="248" t="s">
        <v>208</v>
      </c>
      <c r="T564" s="249" t="s">
        <v>208</v>
      </c>
      <c r="U564" s="225">
        <v>0.75</v>
      </c>
      <c r="V564" s="225">
        <f>ROUND(E564*U564,2)</f>
        <v>57.01</v>
      </c>
      <c r="W564" s="225"/>
      <c r="X564" s="225" t="s">
        <v>209</v>
      </c>
      <c r="Y564" s="225" t="s">
        <v>210</v>
      </c>
      <c r="Z564" s="215"/>
      <c r="AA564" s="215"/>
      <c r="AB564" s="215"/>
      <c r="AC564" s="215"/>
      <c r="AD564" s="215"/>
      <c r="AE564" s="215"/>
      <c r="AF564" s="215"/>
      <c r="AG564" s="215" t="s">
        <v>211</v>
      </c>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row>
    <row r="565" spans="1:60" ht="22.5" outlineLevel="1">
      <c r="A565" s="243">
        <v>412</v>
      </c>
      <c r="B565" s="244" t="s">
        <v>1130</v>
      </c>
      <c r="C565" s="254" t="s">
        <v>1131</v>
      </c>
      <c r="D565" s="245" t="s">
        <v>277</v>
      </c>
      <c r="E565" s="246">
        <v>10</v>
      </c>
      <c r="F565" s="247"/>
      <c r="G565" s="248">
        <f>ROUND(E565*F565,2)</f>
        <v>0</v>
      </c>
      <c r="H565" s="247"/>
      <c r="I565" s="248">
        <f>ROUND(E565*H565,2)</f>
        <v>0</v>
      </c>
      <c r="J565" s="247"/>
      <c r="K565" s="248">
        <f>ROUND(E565*J565,2)</f>
        <v>0</v>
      </c>
      <c r="L565" s="248">
        <v>21</v>
      </c>
      <c r="M565" s="248">
        <f>G565*(1+L565/100)</f>
        <v>0</v>
      </c>
      <c r="N565" s="246">
        <v>8.9999999999999998E-4</v>
      </c>
      <c r="O565" s="246">
        <f>ROUND(E565*N565,2)</f>
        <v>0.01</v>
      </c>
      <c r="P565" s="246">
        <v>0</v>
      </c>
      <c r="Q565" s="246">
        <f>ROUND(E565*P565,2)</f>
        <v>0</v>
      </c>
      <c r="R565" s="248" t="s">
        <v>1123</v>
      </c>
      <c r="S565" s="248" t="s">
        <v>208</v>
      </c>
      <c r="T565" s="249" t="s">
        <v>208</v>
      </c>
      <c r="U565" s="225">
        <v>2.29</v>
      </c>
      <c r="V565" s="225">
        <f>ROUND(E565*U565,2)</f>
        <v>22.9</v>
      </c>
      <c r="W565" s="225"/>
      <c r="X565" s="225" t="s">
        <v>209</v>
      </c>
      <c r="Y565" s="225" t="s">
        <v>210</v>
      </c>
      <c r="Z565" s="215"/>
      <c r="AA565" s="215"/>
      <c r="AB565" s="215"/>
      <c r="AC565" s="215"/>
      <c r="AD565" s="215"/>
      <c r="AE565" s="215"/>
      <c r="AF565" s="215"/>
      <c r="AG565" s="215" t="s">
        <v>211</v>
      </c>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row>
    <row r="566" spans="1:60" ht="22.5" outlineLevel="1">
      <c r="A566" s="243">
        <v>413</v>
      </c>
      <c r="B566" s="244" t="s">
        <v>1132</v>
      </c>
      <c r="C566" s="254" t="s">
        <v>1133</v>
      </c>
      <c r="D566" s="245" t="s">
        <v>277</v>
      </c>
      <c r="E566" s="246">
        <v>6</v>
      </c>
      <c r="F566" s="247"/>
      <c r="G566" s="248">
        <f>ROUND(E566*F566,2)</f>
        <v>0</v>
      </c>
      <c r="H566" s="247"/>
      <c r="I566" s="248">
        <f>ROUND(E566*H566,2)</f>
        <v>0</v>
      </c>
      <c r="J566" s="247"/>
      <c r="K566" s="248">
        <f>ROUND(E566*J566,2)</f>
        <v>0</v>
      </c>
      <c r="L566" s="248">
        <v>21</v>
      </c>
      <c r="M566" s="248">
        <f>G566*(1+L566/100)</f>
        <v>0</v>
      </c>
      <c r="N566" s="246">
        <v>1.1999999999999999E-3</v>
      </c>
      <c r="O566" s="246">
        <f>ROUND(E566*N566,2)</f>
        <v>0.01</v>
      </c>
      <c r="P566" s="246">
        <v>0</v>
      </c>
      <c r="Q566" s="246">
        <f>ROUND(E566*P566,2)</f>
        <v>0</v>
      </c>
      <c r="R566" s="248" t="s">
        <v>1123</v>
      </c>
      <c r="S566" s="248" t="s">
        <v>208</v>
      </c>
      <c r="T566" s="249" t="s">
        <v>208</v>
      </c>
      <c r="U566" s="225">
        <v>2.72</v>
      </c>
      <c r="V566" s="225">
        <f>ROUND(E566*U566,2)</f>
        <v>16.32</v>
      </c>
      <c r="W566" s="225"/>
      <c r="X566" s="225" t="s">
        <v>209</v>
      </c>
      <c r="Y566" s="225" t="s">
        <v>210</v>
      </c>
      <c r="Z566" s="215"/>
      <c r="AA566" s="215"/>
      <c r="AB566" s="215"/>
      <c r="AC566" s="215"/>
      <c r="AD566" s="215"/>
      <c r="AE566" s="215"/>
      <c r="AF566" s="215"/>
      <c r="AG566" s="215" t="s">
        <v>211</v>
      </c>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row>
    <row r="567" spans="1:60" ht="22.5" outlineLevel="1">
      <c r="A567" s="243">
        <v>414</v>
      </c>
      <c r="B567" s="244" t="s">
        <v>1134</v>
      </c>
      <c r="C567" s="254" t="s">
        <v>1135</v>
      </c>
      <c r="D567" s="245" t="s">
        <v>277</v>
      </c>
      <c r="E567" s="246">
        <v>2</v>
      </c>
      <c r="F567" s="247"/>
      <c r="G567" s="248">
        <f>ROUND(E567*F567,2)</f>
        <v>0</v>
      </c>
      <c r="H567" s="247"/>
      <c r="I567" s="248">
        <f>ROUND(E567*H567,2)</f>
        <v>0</v>
      </c>
      <c r="J567" s="247"/>
      <c r="K567" s="248">
        <f>ROUND(E567*J567,2)</f>
        <v>0</v>
      </c>
      <c r="L567" s="248">
        <v>21</v>
      </c>
      <c r="M567" s="248">
        <f>G567*(1+L567/100)</f>
        <v>0</v>
      </c>
      <c r="N567" s="246">
        <v>1.65E-3</v>
      </c>
      <c r="O567" s="246">
        <f>ROUND(E567*N567,2)</f>
        <v>0</v>
      </c>
      <c r="P567" s="246">
        <v>0</v>
      </c>
      <c r="Q567" s="246">
        <f>ROUND(E567*P567,2)</f>
        <v>0</v>
      </c>
      <c r="R567" s="248" t="s">
        <v>1123</v>
      </c>
      <c r="S567" s="248" t="s">
        <v>208</v>
      </c>
      <c r="T567" s="249" t="s">
        <v>208</v>
      </c>
      <c r="U567" s="225">
        <v>3.05</v>
      </c>
      <c r="V567" s="225">
        <f>ROUND(E567*U567,2)</f>
        <v>6.1</v>
      </c>
      <c r="W567" s="225"/>
      <c r="X567" s="225" t="s">
        <v>209</v>
      </c>
      <c r="Y567" s="225" t="s">
        <v>210</v>
      </c>
      <c r="Z567" s="215"/>
      <c r="AA567" s="215"/>
      <c r="AB567" s="215"/>
      <c r="AC567" s="215"/>
      <c r="AD567" s="215"/>
      <c r="AE567" s="215"/>
      <c r="AF567" s="215"/>
      <c r="AG567" s="215" t="s">
        <v>211</v>
      </c>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row>
    <row r="568" spans="1:60" outlineLevel="1">
      <c r="A568" s="243">
        <v>415</v>
      </c>
      <c r="B568" s="244" t="s">
        <v>1136</v>
      </c>
      <c r="C568" s="254" t="s">
        <v>1137</v>
      </c>
      <c r="D568" s="245" t="s">
        <v>228</v>
      </c>
      <c r="E568" s="246">
        <v>88</v>
      </c>
      <c r="F568" s="247"/>
      <c r="G568" s="248">
        <f>ROUND(E568*F568,2)</f>
        <v>0</v>
      </c>
      <c r="H568" s="247"/>
      <c r="I568" s="248">
        <f>ROUND(E568*H568,2)</f>
        <v>0</v>
      </c>
      <c r="J568" s="247"/>
      <c r="K568" s="248">
        <f>ROUND(E568*J568,2)</f>
        <v>0</v>
      </c>
      <c r="L568" s="248">
        <v>21</v>
      </c>
      <c r="M568" s="248">
        <f>G568*(1+L568/100)</f>
        <v>0</v>
      </c>
      <c r="N568" s="246">
        <v>3.2000000000000003E-4</v>
      </c>
      <c r="O568" s="246">
        <f>ROUND(E568*N568,2)</f>
        <v>0.03</v>
      </c>
      <c r="P568" s="246">
        <v>0</v>
      </c>
      <c r="Q568" s="246">
        <f>ROUND(E568*P568,2)</f>
        <v>0</v>
      </c>
      <c r="R568" s="248" t="s">
        <v>1123</v>
      </c>
      <c r="S568" s="248" t="s">
        <v>208</v>
      </c>
      <c r="T568" s="249" t="s">
        <v>208</v>
      </c>
      <c r="U568" s="225">
        <v>0.96099999999999997</v>
      </c>
      <c r="V568" s="225">
        <f>ROUND(E568*U568,2)</f>
        <v>84.57</v>
      </c>
      <c r="W568" s="225"/>
      <c r="X568" s="225" t="s">
        <v>209</v>
      </c>
      <c r="Y568" s="225" t="s">
        <v>210</v>
      </c>
      <c r="Z568" s="215"/>
      <c r="AA568" s="215"/>
      <c r="AB568" s="215"/>
      <c r="AC568" s="215"/>
      <c r="AD568" s="215"/>
      <c r="AE568" s="215"/>
      <c r="AF568" s="215"/>
      <c r="AG568" s="215" t="s">
        <v>211</v>
      </c>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row>
    <row r="569" spans="1:60" ht="22.5" outlineLevel="1">
      <c r="A569" s="243">
        <v>416</v>
      </c>
      <c r="B569" s="244" t="s">
        <v>1138</v>
      </c>
      <c r="C569" s="254" t="s">
        <v>1139</v>
      </c>
      <c r="D569" s="245" t="s">
        <v>277</v>
      </c>
      <c r="E569" s="246">
        <v>31</v>
      </c>
      <c r="F569" s="247"/>
      <c r="G569" s="248">
        <f>ROUND(E569*F569,2)</f>
        <v>0</v>
      </c>
      <c r="H569" s="247"/>
      <c r="I569" s="248">
        <f>ROUND(E569*H569,2)</f>
        <v>0</v>
      </c>
      <c r="J569" s="247"/>
      <c r="K569" s="248">
        <f>ROUND(E569*J569,2)</f>
        <v>0</v>
      </c>
      <c r="L569" s="248">
        <v>21</v>
      </c>
      <c r="M569" s="248">
        <f>G569*(1+L569/100)</f>
        <v>0</v>
      </c>
      <c r="N569" s="246">
        <v>0</v>
      </c>
      <c r="O569" s="246">
        <f>ROUND(E569*N569,2)</f>
        <v>0</v>
      </c>
      <c r="P569" s="246">
        <v>0</v>
      </c>
      <c r="Q569" s="246">
        <f>ROUND(E569*P569,2)</f>
        <v>0</v>
      </c>
      <c r="R569" s="248" t="s">
        <v>1123</v>
      </c>
      <c r="S569" s="248" t="s">
        <v>208</v>
      </c>
      <c r="T569" s="249" t="s">
        <v>208</v>
      </c>
      <c r="U569" s="225">
        <v>1.45</v>
      </c>
      <c r="V569" s="225">
        <f>ROUND(E569*U569,2)</f>
        <v>44.95</v>
      </c>
      <c r="W569" s="225"/>
      <c r="X569" s="225" t="s">
        <v>209</v>
      </c>
      <c r="Y569" s="225" t="s">
        <v>210</v>
      </c>
      <c r="Z569" s="215"/>
      <c r="AA569" s="215"/>
      <c r="AB569" s="215"/>
      <c r="AC569" s="215"/>
      <c r="AD569" s="215"/>
      <c r="AE569" s="215"/>
      <c r="AF569" s="215"/>
      <c r="AG569" s="215" t="s">
        <v>211</v>
      </c>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row>
    <row r="570" spans="1:60" ht="22.5" outlineLevel="1">
      <c r="A570" s="243">
        <v>417</v>
      </c>
      <c r="B570" s="244" t="s">
        <v>1140</v>
      </c>
      <c r="C570" s="254" t="s">
        <v>1141</v>
      </c>
      <c r="D570" s="245" t="s">
        <v>277</v>
      </c>
      <c r="E570" s="246">
        <v>1</v>
      </c>
      <c r="F570" s="247"/>
      <c r="G570" s="248">
        <f>ROUND(E570*F570,2)</f>
        <v>0</v>
      </c>
      <c r="H570" s="247"/>
      <c r="I570" s="248">
        <f>ROUND(E570*H570,2)</f>
        <v>0</v>
      </c>
      <c r="J570" s="247"/>
      <c r="K570" s="248">
        <f>ROUND(E570*J570,2)</f>
        <v>0</v>
      </c>
      <c r="L570" s="248">
        <v>21</v>
      </c>
      <c r="M570" s="248">
        <f>G570*(1+L570/100)</f>
        <v>0</v>
      </c>
      <c r="N570" s="246">
        <v>0</v>
      </c>
      <c r="O570" s="246">
        <f>ROUND(E570*N570,2)</f>
        <v>0</v>
      </c>
      <c r="P570" s="246">
        <v>0</v>
      </c>
      <c r="Q570" s="246">
        <f>ROUND(E570*P570,2)</f>
        <v>0</v>
      </c>
      <c r="R570" s="248" t="s">
        <v>1123</v>
      </c>
      <c r="S570" s="248" t="s">
        <v>208</v>
      </c>
      <c r="T570" s="249" t="s">
        <v>208</v>
      </c>
      <c r="U570" s="225">
        <v>1.5</v>
      </c>
      <c r="V570" s="225">
        <f>ROUND(E570*U570,2)</f>
        <v>1.5</v>
      </c>
      <c r="W570" s="225"/>
      <c r="X570" s="225" t="s">
        <v>209</v>
      </c>
      <c r="Y570" s="225" t="s">
        <v>210</v>
      </c>
      <c r="Z570" s="215"/>
      <c r="AA570" s="215"/>
      <c r="AB570" s="215"/>
      <c r="AC570" s="215"/>
      <c r="AD570" s="215"/>
      <c r="AE570" s="215"/>
      <c r="AF570" s="215"/>
      <c r="AG570" s="215" t="s">
        <v>211</v>
      </c>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row>
    <row r="571" spans="1:60" ht="22.5" outlineLevel="1">
      <c r="A571" s="243">
        <v>418</v>
      </c>
      <c r="B571" s="244" t="s">
        <v>1142</v>
      </c>
      <c r="C571" s="254" t="s">
        <v>1143</v>
      </c>
      <c r="D571" s="245" t="s">
        <v>277</v>
      </c>
      <c r="E571" s="246">
        <v>1</v>
      </c>
      <c r="F571" s="247"/>
      <c r="G571" s="248">
        <f>ROUND(E571*F571,2)</f>
        <v>0</v>
      </c>
      <c r="H571" s="247"/>
      <c r="I571" s="248">
        <f>ROUND(E571*H571,2)</f>
        <v>0</v>
      </c>
      <c r="J571" s="247"/>
      <c r="K571" s="248">
        <f>ROUND(E571*J571,2)</f>
        <v>0</v>
      </c>
      <c r="L571" s="248">
        <v>21</v>
      </c>
      <c r="M571" s="248">
        <f>G571*(1+L571/100)</f>
        <v>0</v>
      </c>
      <c r="N571" s="246">
        <v>0</v>
      </c>
      <c r="O571" s="246">
        <f>ROUND(E571*N571,2)</f>
        <v>0</v>
      </c>
      <c r="P571" s="246">
        <v>0</v>
      </c>
      <c r="Q571" s="246">
        <f>ROUND(E571*P571,2)</f>
        <v>0</v>
      </c>
      <c r="R571" s="248" t="s">
        <v>1123</v>
      </c>
      <c r="S571" s="248" t="s">
        <v>208</v>
      </c>
      <c r="T571" s="249" t="s">
        <v>208</v>
      </c>
      <c r="U571" s="225">
        <v>2.5099999999999998</v>
      </c>
      <c r="V571" s="225">
        <f>ROUND(E571*U571,2)</f>
        <v>2.5099999999999998</v>
      </c>
      <c r="W571" s="225"/>
      <c r="X571" s="225" t="s">
        <v>209</v>
      </c>
      <c r="Y571" s="225" t="s">
        <v>210</v>
      </c>
      <c r="Z571" s="215"/>
      <c r="AA571" s="215"/>
      <c r="AB571" s="215"/>
      <c r="AC571" s="215"/>
      <c r="AD571" s="215"/>
      <c r="AE571" s="215"/>
      <c r="AF571" s="215"/>
      <c r="AG571" s="215" t="s">
        <v>211</v>
      </c>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row>
    <row r="572" spans="1:60" outlineLevel="1">
      <c r="A572" s="243">
        <v>419</v>
      </c>
      <c r="B572" s="244" t="s">
        <v>1144</v>
      </c>
      <c r="C572" s="254" t="s">
        <v>1145</v>
      </c>
      <c r="D572" s="245" t="s">
        <v>277</v>
      </c>
      <c r="E572" s="246">
        <v>13</v>
      </c>
      <c r="F572" s="247"/>
      <c r="G572" s="248">
        <f>ROUND(E572*F572,2)</f>
        <v>0</v>
      </c>
      <c r="H572" s="247"/>
      <c r="I572" s="248">
        <f>ROUND(E572*H572,2)</f>
        <v>0</v>
      </c>
      <c r="J572" s="247"/>
      <c r="K572" s="248">
        <f>ROUND(E572*J572,2)</f>
        <v>0</v>
      </c>
      <c r="L572" s="248">
        <v>21</v>
      </c>
      <c r="M572" s="248">
        <f>G572*(1+L572/100)</f>
        <v>0</v>
      </c>
      <c r="N572" s="246">
        <v>0</v>
      </c>
      <c r="O572" s="246">
        <f>ROUND(E572*N572,2)</f>
        <v>0</v>
      </c>
      <c r="P572" s="246">
        <v>0</v>
      </c>
      <c r="Q572" s="246">
        <f>ROUND(E572*P572,2)</f>
        <v>0</v>
      </c>
      <c r="R572" s="248" t="s">
        <v>1123</v>
      </c>
      <c r="S572" s="248" t="s">
        <v>208</v>
      </c>
      <c r="T572" s="249" t="s">
        <v>208</v>
      </c>
      <c r="U572" s="225">
        <v>0.55500000000000005</v>
      </c>
      <c r="V572" s="225">
        <f>ROUND(E572*U572,2)</f>
        <v>7.22</v>
      </c>
      <c r="W572" s="225"/>
      <c r="X572" s="225" t="s">
        <v>209</v>
      </c>
      <c r="Y572" s="225" t="s">
        <v>210</v>
      </c>
      <c r="Z572" s="215"/>
      <c r="AA572" s="215"/>
      <c r="AB572" s="215"/>
      <c r="AC572" s="215"/>
      <c r="AD572" s="215"/>
      <c r="AE572" s="215"/>
      <c r="AF572" s="215"/>
      <c r="AG572" s="215" t="s">
        <v>211</v>
      </c>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row>
    <row r="573" spans="1:60" ht="22.5" outlineLevel="1">
      <c r="A573" s="243">
        <v>420</v>
      </c>
      <c r="B573" s="244" t="s">
        <v>1146</v>
      </c>
      <c r="C573" s="254" t="s">
        <v>1147</v>
      </c>
      <c r="D573" s="245" t="s">
        <v>277</v>
      </c>
      <c r="E573" s="246">
        <v>18</v>
      </c>
      <c r="F573" s="247"/>
      <c r="G573" s="248">
        <f>ROUND(E573*F573,2)</f>
        <v>0</v>
      </c>
      <c r="H573" s="247"/>
      <c r="I573" s="248">
        <f>ROUND(E573*H573,2)</f>
        <v>0</v>
      </c>
      <c r="J573" s="247"/>
      <c r="K573" s="248">
        <f>ROUND(E573*J573,2)</f>
        <v>0</v>
      </c>
      <c r="L573" s="248">
        <v>21</v>
      </c>
      <c r="M573" s="248">
        <f>G573*(1+L573/100)</f>
        <v>0</v>
      </c>
      <c r="N573" s="246">
        <v>0</v>
      </c>
      <c r="O573" s="246">
        <f>ROUND(E573*N573,2)</f>
        <v>0</v>
      </c>
      <c r="P573" s="246">
        <v>0</v>
      </c>
      <c r="Q573" s="246">
        <f>ROUND(E573*P573,2)</f>
        <v>0</v>
      </c>
      <c r="R573" s="248" t="s">
        <v>1123</v>
      </c>
      <c r="S573" s="248" t="s">
        <v>208</v>
      </c>
      <c r="T573" s="249" t="s">
        <v>208</v>
      </c>
      <c r="U573" s="225">
        <v>0.50700000000000001</v>
      </c>
      <c r="V573" s="225">
        <f>ROUND(E573*U573,2)</f>
        <v>9.1300000000000008</v>
      </c>
      <c r="W573" s="225"/>
      <c r="X573" s="225" t="s">
        <v>209</v>
      </c>
      <c r="Y573" s="225" t="s">
        <v>210</v>
      </c>
      <c r="Z573" s="215"/>
      <c r="AA573" s="215"/>
      <c r="AB573" s="215"/>
      <c r="AC573" s="215"/>
      <c r="AD573" s="215"/>
      <c r="AE573" s="215"/>
      <c r="AF573" s="215"/>
      <c r="AG573" s="215" t="s">
        <v>211</v>
      </c>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row>
    <row r="574" spans="1:60" outlineLevel="1">
      <c r="A574" s="243">
        <v>421</v>
      </c>
      <c r="B574" s="244" t="s">
        <v>1148</v>
      </c>
      <c r="C574" s="254" t="s">
        <v>1149</v>
      </c>
      <c r="D574" s="245" t="s">
        <v>277</v>
      </c>
      <c r="E574" s="246">
        <v>39</v>
      </c>
      <c r="F574" s="247"/>
      <c r="G574" s="248">
        <f>ROUND(E574*F574,2)</f>
        <v>0</v>
      </c>
      <c r="H574" s="247"/>
      <c r="I574" s="248">
        <f>ROUND(E574*H574,2)</f>
        <v>0</v>
      </c>
      <c r="J574" s="247"/>
      <c r="K574" s="248">
        <f>ROUND(E574*J574,2)</f>
        <v>0</v>
      </c>
      <c r="L574" s="248">
        <v>21</v>
      </c>
      <c r="M574" s="248">
        <f>G574*(1+L574/100)</f>
        <v>0</v>
      </c>
      <c r="N574" s="246">
        <v>0</v>
      </c>
      <c r="O574" s="246">
        <f>ROUND(E574*N574,2)</f>
        <v>0</v>
      </c>
      <c r="P574" s="246">
        <v>0</v>
      </c>
      <c r="Q574" s="246">
        <f>ROUND(E574*P574,2)</f>
        <v>0</v>
      </c>
      <c r="R574" s="248" t="s">
        <v>1123</v>
      </c>
      <c r="S574" s="248" t="s">
        <v>208</v>
      </c>
      <c r="T574" s="249" t="s">
        <v>208</v>
      </c>
      <c r="U574" s="225">
        <v>0.77500000000000002</v>
      </c>
      <c r="V574" s="225">
        <f>ROUND(E574*U574,2)</f>
        <v>30.23</v>
      </c>
      <c r="W574" s="225"/>
      <c r="X574" s="225" t="s">
        <v>209</v>
      </c>
      <c r="Y574" s="225" t="s">
        <v>210</v>
      </c>
      <c r="Z574" s="215"/>
      <c r="AA574" s="215"/>
      <c r="AB574" s="215"/>
      <c r="AC574" s="215"/>
      <c r="AD574" s="215"/>
      <c r="AE574" s="215"/>
      <c r="AF574" s="215"/>
      <c r="AG574" s="215" t="s">
        <v>211</v>
      </c>
      <c r="AH574" s="215"/>
      <c r="AI574" s="215"/>
      <c r="AJ574" s="215"/>
      <c r="AK574" s="215"/>
      <c r="AL574" s="215"/>
      <c r="AM574" s="215"/>
      <c r="AN574" s="215"/>
      <c r="AO574" s="215"/>
      <c r="AP574" s="215"/>
      <c r="AQ574" s="215"/>
      <c r="AR574" s="215"/>
      <c r="AS574" s="215"/>
      <c r="AT574" s="215"/>
      <c r="AU574" s="215"/>
      <c r="AV574" s="215"/>
      <c r="AW574" s="215"/>
      <c r="AX574" s="215"/>
      <c r="AY574" s="215"/>
      <c r="AZ574" s="215"/>
      <c r="BA574" s="215"/>
      <c r="BB574" s="215"/>
      <c r="BC574" s="215"/>
      <c r="BD574" s="215"/>
      <c r="BE574" s="215"/>
      <c r="BF574" s="215"/>
      <c r="BG574" s="215"/>
      <c r="BH574" s="215"/>
    </row>
    <row r="575" spans="1:60" outlineLevel="1">
      <c r="A575" s="243">
        <v>422</v>
      </c>
      <c r="B575" s="244" t="s">
        <v>1150</v>
      </c>
      <c r="C575" s="254" t="s">
        <v>1151</v>
      </c>
      <c r="D575" s="245" t="s">
        <v>277</v>
      </c>
      <c r="E575" s="246">
        <v>1</v>
      </c>
      <c r="F575" s="247"/>
      <c r="G575" s="248">
        <f>ROUND(E575*F575,2)</f>
        <v>0</v>
      </c>
      <c r="H575" s="247"/>
      <c r="I575" s="248">
        <f>ROUND(E575*H575,2)</f>
        <v>0</v>
      </c>
      <c r="J575" s="247"/>
      <c r="K575" s="248">
        <f>ROUND(E575*J575,2)</f>
        <v>0</v>
      </c>
      <c r="L575" s="248">
        <v>21</v>
      </c>
      <c r="M575" s="248">
        <f>G575*(1+L575/100)</f>
        <v>0</v>
      </c>
      <c r="N575" s="246">
        <v>0</v>
      </c>
      <c r="O575" s="246">
        <f>ROUND(E575*N575,2)</f>
        <v>0</v>
      </c>
      <c r="P575" s="246">
        <v>0</v>
      </c>
      <c r="Q575" s="246">
        <f>ROUND(E575*P575,2)</f>
        <v>0</v>
      </c>
      <c r="R575" s="248" t="s">
        <v>1123</v>
      </c>
      <c r="S575" s="248" t="s">
        <v>208</v>
      </c>
      <c r="T575" s="249" t="s">
        <v>208</v>
      </c>
      <c r="U575" s="225">
        <v>5.3650000000000002</v>
      </c>
      <c r="V575" s="225">
        <f>ROUND(E575*U575,2)</f>
        <v>5.37</v>
      </c>
      <c r="W575" s="225"/>
      <c r="X575" s="225" t="s">
        <v>209</v>
      </c>
      <c r="Y575" s="225" t="s">
        <v>210</v>
      </c>
      <c r="Z575" s="215"/>
      <c r="AA575" s="215"/>
      <c r="AB575" s="215"/>
      <c r="AC575" s="215"/>
      <c r="AD575" s="215"/>
      <c r="AE575" s="215"/>
      <c r="AF575" s="215"/>
      <c r="AG575" s="215" t="s">
        <v>211</v>
      </c>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row>
    <row r="576" spans="1:60" outlineLevel="1">
      <c r="A576" s="243">
        <v>423</v>
      </c>
      <c r="B576" s="244" t="s">
        <v>1152</v>
      </c>
      <c r="C576" s="254" t="s">
        <v>1153</v>
      </c>
      <c r="D576" s="245" t="s">
        <v>228</v>
      </c>
      <c r="E576" s="246">
        <v>136.76249999999999</v>
      </c>
      <c r="F576" s="247"/>
      <c r="G576" s="248">
        <f>ROUND(E576*F576,2)</f>
        <v>0</v>
      </c>
      <c r="H576" s="247"/>
      <c r="I576" s="248">
        <f>ROUND(E576*H576,2)</f>
        <v>0</v>
      </c>
      <c r="J576" s="247"/>
      <c r="K576" s="248">
        <f>ROUND(E576*J576,2)</f>
        <v>0</v>
      </c>
      <c r="L576" s="248">
        <v>21</v>
      </c>
      <c r="M576" s="248">
        <f>G576*(1+L576/100)</f>
        <v>0</v>
      </c>
      <c r="N576" s="246">
        <v>0</v>
      </c>
      <c r="O576" s="246">
        <f>ROUND(E576*N576,2)</f>
        <v>0</v>
      </c>
      <c r="P576" s="246">
        <v>0</v>
      </c>
      <c r="Q576" s="246">
        <f>ROUND(E576*P576,2)</f>
        <v>0</v>
      </c>
      <c r="R576" s="248"/>
      <c r="S576" s="248" t="s">
        <v>366</v>
      </c>
      <c r="T576" s="249" t="s">
        <v>367</v>
      </c>
      <c r="U576" s="225">
        <v>0</v>
      </c>
      <c r="V576" s="225">
        <f>ROUND(E576*U576,2)</f>
        <v>0</v>
      </c>
      <c r="W576" s="225"/>
      <c r="X576" s="225" t="s">
        <v>209</v>
      </c>
      <c r="Y576" s="225" t="s">
        <v>210</v>
      </c>
      <c r="Z576" s="215"/>
      <c r="AA576" s="215"/>
      <c r="AB576" s="215"/>
      <c r="AC576" s="215"/>
      <c r="AD576" s="215"/>
      <c r="AE576" s="215"/>
      <c r="AF576" s="215"/>
      <c r="AG576" s="215" t="s">
        <v>211</v>
      </c>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row>
    <row r="577" spans="1:60" outlineLevel="1">
      <c r="A577" s="243">
        <v>424</v>
      </c>
      <c r="B577" s="244" t="s">
        <v>1154</v>
      </c>
      <c r="C577" s="254" t="s">
        <v>1155</v>
      </c>
      <c r="D577" s="245" t="s">
        <v>228</v>
      </c>
      <c r="E577" s="246">
        <v>130.76249999999999</v>
      </c>
      <c r="F577" s="247"/>
      <c r="G577" s="248">
        <f>ROUND(E577*F577,2)</f>
        <v>0</v>
      </c>
      <c r="H577" s="247"/>
      <c r="I577" s="248">
        <f>ROUND(E577*H577,2)</f>
        <v>0</v>
      </c>
      <c r="J577" s="247"/>
      <c r="K577" s="248">
        <f>ROUND(E577*J577,2)</f>
        <v>0</v>
      </c>
      <c r="L577" s="248">
        <v>21</v>
      </c>
      <c r="M577" s="248">
        <f>G577*(1+L577/100)</f>
        <v>0</v>
      </c>
      <c r="N577" s="246">
        <v>0</v>
      </c>
      <c r="O577" s="246">
        <f>ROUND(E577*N577,2)</f>
        <v>0</v>
      </c>
      <c r="P577" s="246">
        <v>0</v>
      </c>
      <c r="Q577" s="246">
        <f>ROUND(E577*P577,2)</f>
        <v>0</v>
      </c>
      <c r="R577" s="248"/>
      <c r="S577" s="248" t="s">
        <v>366</v>
      </c>
      <c r="T577" s="249" t="s">
        <v>367</v>
      </c>
      <c r="U577" s="225">
        <v>0</v>
      </c>
      <c r="V577" s="225">
        <f>ROUND(E577*U577,2)</f>
        <v>0</v>
      </c>
      <c r="W577" s="225"/>
      <c r="X577" s="225" t="s">
        <v>209</v>
      </c>
      <c r="Y577" s="225" t="s">
        <v>210</v>
      </c>
      <c r="Z577" s="215"/>
      <c r="AA577" s="215"/>
      <c r="AB577" s="215"/>
      <c r="AC577" s="215"/>
      <c r="AD577" s="215"/>
      <c r="AE577" s="215"/>
      <c r="AF577" s="215"/>
      <c r="AG577" s="215" t="s">
        <v>211</v>
      </c>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row>
    <row r="578" spans="1:60" outlineLevel="1">
      <c r="A578" s="243">
        <v>425</v>
      </c>
      <c r="B578" s="244" t="s">
        <v>1156</v>
      </c>
      <c r="C578" s="254" t="s">
        <v>1157</v>
      </c>
      <c r="D578" s="245" t="s">
        <v>228</v>
      </c>
      <c r="E578" s="246">
        <v>174.76249999999999</v>
      </c>
      <c r="F578" s="247"/>
      <c r="G578" s="248">
        <f>ROUND(E578*F578,2)</f>
        <v>0</v>
      </c>
      <c r="H578" s="247"/>
      <c r="I578" s="248">
        <f>ROUND(E578*H578,2)</f>
        <v>0</v>
      </c>
      <c r="J578" s="247"/>
      <c r="K578" s="248">
        <f>ROUND(E578*J578,2)</f>
        <v>0</v>
      </c>
      <c r="L578" s="248">
        <v>21</v>
      </c>
      <c r="M578" s="248">
        <f>G578*(1+L578/100)</f>
        <v>0</v>
      </c>
      <c r="N578" s="246">
        <v>0</v>
      </c>
      <c r="O578" s="246">
        <f>ROUND(E578*N578,2)</f>
        <v>0</v>
      </c>
      <c r="P578" s="246">
        <v>0</v>
      </c>
      <c r="Q578" s="246">
        <f>ROUND(E578*P578,2)</f>
        <v>0</v>
      </c>
      <c r="R578" s="248"/>
      <c r="S578" s="248" t="s">
        <v>366</v>
      </c>
      <c r="T578" s="249" t="s">
        <v>367</v>
      </c>
      <c r="U578" s="225">
        <v>0</v>
      </c>
      <c r="V578" s="225">
        <f>ROUND(E578*U578,2)</f>
        <v>0</v>
      </c>
      <c r="W578" s="225"/>
      <c r="X578" s="225" t="s">
        <v>209</v>
      </c>
      <c r="Y578" s="225" t="s">
        <v>210</v>
      </c>
      <c r="Z578" s="215"/>
      <c r="AA578" s="215"/>
      <c r="AB578" s="215"/>
      <c r="AC578" s="215"/>
      <c r="AD578" s="215"/>
      <c r="AE578" s="215"/>
      <c r="AF578" s="215"/>
      <c r="AG578" s="215" t="s">
        <v>211</v>
      </c>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row>
    <row r="579" spans="1:60" outlineLevel="1">
      <c r="A579" s="243">
        <v>426</v>
      </c>
      <c r="B579" s="244" t="s">
        <v>1158</v>
      </c>
      <c r="C579" s="254" t="s">
        <v>1159</v>
      </c>
      <c r="D579" s="245" t="s">
        <v>228</v>
      </c>
      <c r="E579" s="246">
        <v>5</v>
      </c>
      <c r="F579" s="247"/>
      <c r="G579" s="248">
        <f>ROUND(E579*F579,2)</f>
        <v>0</v>
      </c>
      <c r="H579" s="247"/>
      <c r="I579" s="248">
        <f>ROUND(E579*H579,2)</f>
        <v>0</v>
      </c>
      <c r="J579" s="247"/>
      <c r="K579" s="248">
        <f>ROUND(E579*J579,2)</f>
        <v>0</v>
      </c>
      <c r="L579" s="248">
        <v>21</v>
      </c>
      <c r="M579" s="248">
        <f>G579*(1+L579/100)</f>
        <v>0</v>
      </c>
      <c r="N579" s="246">
        <v>0</v>
      </c>
      <c r="O579" s="246">
        <f>ROUND(E579*N579,2)</f>
        <v>0</v>
      </c>
      <c r="P579" s="246">
        <v>0</v>
      </c>
      <c r="Q579" s="246">
        <f>ROUND(E579*P579,2)</f>
        <v>0</v>
      </c>
      <c r="R579" s="248"/>
      <c r="S579" s="248" t="s">
        <v>366</v>
      </c>
      <c r="T579" s="249" t="s">
        <v>367</v>
      </c>
      <c r="U579" s="225">
        <v>0</v>
      </c>
      <c r="V579" s="225">
        <f>ROUND(E579*U579,2)</f>
        <v>0</v>
      </c>
      <c r="W579" s="225"/>
      <c r="X579" s="225" t="s">
        <v>209</v>
      </c>
      <c r="Y579" s="225" t="s">
        <v>210</v>
      </c>
      <c r="Z579" s="215"/>
      <c r="AA579" s="215"/>
      <c r="AB579" s="215"/>
      <c r="AC579" s="215"/>
      <c r="AD579" s="215"/>
      <c r="AE579" s="215"/>
      <c r="AF579" s="215"/>
      <c r="AG579" s="215" t="s">
        <v>211</v>
      </c>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row>
    <row r="580" spans="1:60" outlineLevel="1">
      <c r="A580" s="243">
        <v>427</v>
      </c>
      <c r="B580" s="244" t="s">
        <v>1160</v>
      </c>
      <c r="C580" s="254" t="s">
        <v>1161</v>
      </c>
      <c r="D580" s="245" t="s">
        <v>277</v>
      </c>
      <c r="E580" s="246">
        <v>36</v>
      </c>
      <c r="F580" s="247"/>
      <c r="G580" s="248">
        <f>ROUND(E580*F580,2)</f>
        <v>0</v>
      </c>
      <c r="H580" s="247"/>
      <c r="I580" s="248">
        <f>ROUND(E580*H580,2)</f>
        <v>0</v>
      </c>
      <c r="J580" s="247"/>
      <c r="K580" s="248">
        <f>ROUND(E580*J580,2)</f>
        <v>0</v>
      </c>
      <c r="L580" s="248">
        <v>21</v>
      </c>
      <c r="M580" s="248">
        <f>G580*(1+L580/100)</f>
        <v>0</v>
      </c>
      <c r="N580" s="246">
        <v>8.0000000000000004E-4</v>
      </c>
      <c r="O580" s="246">
        <f>ROUND(E580*N580,2)</f>
        <v>0.03</v>
      </c>
      <c r="P580" s="246">
        <v>0</v>
      </c>
      <c r="Q580" s="246">
        <f>ROUND(E580*P580,2)</f>
        <v>0</v>
      </c>
      <c r="R580" s="248"/>
      <c r="S580" s="248" t="s">
        <v>366</v>
      </c>
      <c r="T580" s="249" t="s">
        <v>367</v>
      </c>
      <c r="U580" s="225">
        <v>0</v>
      </c>
      <c r="V580" s="225">
        <f>ROUND(E580*U580,2)</f>
        <v>0</v>
      </c>
      <c r="W580" s="225"/>
      <c r="X580" s="225" t="s">
        <v>371</v>
      </c>
      <c r="Y580" s="225" t="s">
        <v>210</v>
      </c>
      <c r="Z580" s="215"/>
      <c r="AA580" s="215"/>
      <c r="AB580" s="215"/>
      <c r="AC580" s="215"/>
      <c r="AD580" s="215"/>
      <c r="AE580" s="215"/>
      <c r="AF580" s="215"/>
      <c r="AG580" s="215" t="s">
        <v>372</v>
      </c>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row>
    <row r="581" spans="1:60" outlineLevel="1">
      <c r="A581" s="243">
        <v>428</v>
      </c>
      <c r="B581" s="244" t="s">
        <v>1162</v>
      </c>
      <c r="C581" s="254" t="s">
        <v>1163</v>
      </c>
      <c r="D581" s="245" t="s">
        <v>277</v>
      </c>
      <c r="E581" s="246">
        <v>1</v>
      </c>
      <c r="F581" s="247"/>
      <c r="G581" s="248">
        <f>ROUND(E581*F581,2)</f>
        <v>0</v>
      </c>
      <c r="H581" s="247"/>
      <c r="I581" s="248">
        <f>ROUND(E581*H581,2)</f>
        <v>0</v>
      </c>
      <c r="J581" s="247"/>
      <c r="K581" s="248">
        <f>ROUND(E581*J581,2)</f>
        <v>0</v>
      </c>
      <c r="L581" s="248">
        <v>21</v>
      </c>
      <c r="M581" s="248">
        <f>G581*(1+L581/100)</f>
        <v>0</v>
      </c>
      <c r="N581" s="246">
        <v>7.5000000000000002E-4</v>
      </c>
      <c r="O581" s="246">
        <f>ROUND(E581*N581,2)</f>
        <v>0</v>
      </c>
      <c r="P581" s="246">
        <v>0</v>
      </c>
      <c r="Q581" s="246">
        <f>ROUND(E581*P581,2)</f>
        <v>0</v>
      </c>
      <c r="R581" s="248"/>
      <c r="S581" s="248" t="s">
        <v>366</v>
      </c>
      <c r="T581" s="249" t="s">
        <v>367</v>
      </c>
      <c r="U581" s="225">
        <v>0</v>
      </c>
      <c r="V581" s="225">
        <f>ROUND(E581*U581,2)</f>
        <v>0</v>
      </c>
      <c r="W581" s="225"/>
      <c r="X581" s="225" t="s">
        <v>371</v>
      </c>
      <c r="Y581" s="225" t="s">
        <v>210</v>
      </c>
      <c r="Z581" s="215"/>
      <c r="AA581" s="215"/>
      <c r="AB581" s="215"/>
      <c r="AC581" s="215"/>
      <c r="AD581" s="215"/>
      <c r="AE581" s="215"/>
      <c r="AF581" s="215"/>
      <c r="AG581" s="215" t="s">
        <v>372</v>
      </c>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row>
    <row r="582" spans="1:60" outlineLevel="1">
      <c r="A582" s="243">
        <v>429</v>
      </c>
      <c r="B582" s="244" t="s">
        <v>1164</v>
      </c>
      <c r="C582" s="254" t="s">
        <v>1165</v>
      </c>
      <c r="D582" s="245" t="s">
        <v>277</v>
      </c>
      <c r="E582" s="246">
        <v>34</v>
      </c>
      <c r="F582" s="247"/>
      <c r="G582" s="248">
        <f>ROUND(E582*F582,2)</f>
        <v>0</v>
      </c>
      <c r="H582" s="247"/>
      <c r="I582" s="248">
        <f>ROUND(E582*H582,2)</f>
        <v>0</v>
      </c>
      <c r="J582" s="247"/>
      <c r="K582" s="248">
        <f>ROUND(E582*J582,2)</f>
        <v>0</v>
      </c>
      <c r="L582" s="248">
        <v>21</v>
      </c>
      <c r="M582" s="248">
        <f>G582*(1+L582/100)</f>
        <v>0</v>
      </c>
      <c r="N582" s="246">
        <v>7.5000000000000002E-4</v>
      </c>
      <c r="O582" s="246">
        <f>ROUND(E582*N582,2)</f>
        <v>0.03</v>
      </c>
      <c r="P582" s="246">
        <v>0</v>
      </c>
      <c r="Q582" s="246">
        <f>ROUND(E582*P582,2)</f>
        <v>0</v>
      </c>
      <c r="R582" s="248" t="s">
        <v>370</v>
      </c>
      <c r="S582" s="248" t="s">
        <v>208</v>
      </c>
      <c r="T582" s="249" t="s">
        <v>208</v>
      </c>
      <c r="U582" s="225">
        <v>0</v>
      </c>
      <c r="V582" s="225">
        <f>ROUND(E582*U582,2)</f>
        <v>0</v>
      </c>
      <c r="W582" s="225"/>
      <c r="X582" s="225" t="s">
        <v>371</v>
      </c>
      <c r="Y582" s="225" t="s">
        <v>210</v>
      </c>
      <c r="Z582" s="215"/>
      <c r="AA582" s="215"/>
      <c r="AB582" s="215"/>
      <c r="AC582" s="215"/>
      <c r="AD582" s="215"/>
      <c r="AE582" s="215"/>
      <c r="AF582" s="215"/>
      <c r="AG582" s="215" t="s">
        <v>372</v>
      </c>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row>
    <row r="583" spans="1:60" ht="22.5" outlineLevel="1">
      <c r="A583" s="243">
        <v>430</v>
      </c>
      <c r="B583" s="244" t="s">
        <v>1166</v>
      </c>
      <c r="C583" s="254" t="s">
        <v>1167</v>
      </c>
      <c r="D583" s="245" t="s">
        <v>277</v>
      </c>
      <c r="E583" s="246">
        <v>4</v>
      </c>
      <c r="F583" s="247"/>
      <c r="G583" s="248">
        <f>ROUND(E583*F583,2)</f>
        <v>0</v>
      </c>
      <c r="H583" s="247"/>
      <c r="I583" s="248">
        <f>ROUND(E583*H583,2)</f>
        <v>0</v>
      </c>
      <c r="J583" s="247"/>
      <c r="K583" s="248">
        <f>ROUND(E583*J583,2)</f>
        <v>0</v>
      </c>
      <c r="L583" s="248">
        <v>21</v>
      </c>
      <c r="M583" s="248">
        <f>G583*(1+L583/100)</f>
        <v>0</v>
      </c>
      <c r="N583" s="246">
        <v>0</v>
      </c>
      <c r="O583" s="246">
        <f>ROUND(E583*N583,2)</f>
        <v>0</v>
      </c>
      <c r="P583" s="246">
        <v>0</v>
      </c>
      <c r="Q583" s="246">
        <f>ROUND(E583*P583,2)</f>
        <v>0</v>
      </c>
      <c r="R583" s="248" t="s">
        <v>370</v>
      </c>
      <c r="S583" s="248" t="s">
        <v>208</v>
      </c>
      <c r="T583" s="249" t="s">
        <v>208</v>
      </c>
      <c r="U583" s="225">
        <v>0</v>
      </c>
      <c r="V583" s="225">
        <f>ROUND(E583*U583,2)</f>
        <v>0</v>
      </c>
      <c r="W583" s="225"/>
      <c r="X583" s="225" t="s">
        <v>371</v>
      </c>
      <c r="Y583" s="225" t="s">
        <v>210</v>
      </c>
      <c r="Z583" s="215"/>
      <c r="AA583" s="215"/>
      <c r="AB583" s="215"/>
      <c r="AC583" s="215"/>
      <c r="AD583" s="215"/>
      <c r="AE583" s="215"/>
      <c r="AF583" s="215"/>
      <c r="AG583" s="215" t="s">
        <v>372</v>
      </c>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row>
    <row r="584" spans="1:60" outlineLevel="1">
      <c r="A584" s="243">
        <v>431</v>
      </c>
      <c r="B584" s="244" t="s">
        <v>1168</v>
      </c>
      <c r="C584" s="254" t="s">
        <v>1169</v>
      </c>
      <c r="D584" s="245" t="s">
        <v>277</v>
      </c>
      <c r="E584" s="246">
        <v>13</v>
      </c>
      <c r="F584" s="247"/>
      <c r="G584" s="248">
        <f>ROUND(E584*F584,2)</f>
        <v>0</v>
      </c>
      <c r="H584" s="247"/>
      <c r="I584" s="248">
        <f>ROUND(E584*H584,2)</f>
        <v>0</v>
      </c>
      <c r="J584" s="247"/>
      <c r="K584" s="248">
        <f>ROUND(E584*J584,2)</f>
        <v>0</v>
      </c>
      <c r="L584" s="248">
        <v>21</v>
      </c>
      <c r="M584" s="248">
        <f>G584*(1+L584/100)</f>
        <v>0</v>
      </c>
      <c r="N584" s="246">
        <v>2.7499999999999998E-3</v>
      </c>
      <c r="O584" s="246">
        <f>ROUND(E584*N584,2)</f>
        <v>0.04</v>
      </c>
      <c r="P584" s="246">
        <v>0</v>
      </c>
      <c r="Q584" s="246">
        <f>ROUND(E584*P584,2)</f>
        <v>0</v>
      </c>
      <c r="R584" s="248" t="s">
        <v>370</v>
      </c>
      <c r="S584" s="248" t="s">
        <v>208</v>
      </c>
      <c r="T584" s="249" t="s">
        <v>208</v>
      </c>
      <c r="U584" s="225">
        <v>0</v>
      </c>
      <c r="V584" s="225">
        <f>ROUND(E584*U584,2)</f>
        <v>0</v>
      </c>
      <c r="W584" s="225"/>
      <c r="X584" s="225" t="s">
        <v>371</v>
      </c>
      <c r="Y584" s="225" t="s">
        <v>210</v>
      </c>
      <c r="Z584" s="215"/>
      <c r="AA584" s="215"/>
      <c r="AB584" s="215"/>
      <c r="AC584" s="215"/>
      <c r="AD584" s="215"/>
      <c r="AE584" s="215"/>
      <c r="AF584" s="215"/>
      <c r="AG584" s="215" t="s">
        <v>372</v>
      </c>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row>
    <row r="585" spans="1:60" ht="22.5" outlineLevel="1">
      <c r="A585" s="243">
        <v>432</v>
      </c>
      <c r="B585" s="244" t="s">
        <v>1087</v>
      </c>
      <c r="C585" s="254" t="s">
        <v>1088</v>
      </c>
      <c r="D585" s="245" t="s">
        <v>228</v>
      </c>
      <c r="E585" s="246">
        <v>5.0599999999999996</v>
      </c>
      <c r="F585" s="247"/>
      <c r="G585" s="248">
        <f>ROUND(E585*F585,2)</f>
        <v>0</v>
      </c>
      <c r="H585" s="247"/>
      <c r="I585" s="248">
        <f>ROUND(E585*H585,2)</f>
        <v>0</v>
      </c>
      <c r="J585" s="247"/>
      <c r="K585" s="248">
        <f>ROUND(E585*J585,2)</f>
        <v>0</v>
      </c>
      <c r="L585" s="248">
        <v>21</v>
      </c>
      <c r="M585" s="248">
        <f>G585*(1+L585/100)</f>
        <v>0</v>
      </c>
      <c r="N585" s="246">
        <v>9.9000000000000008E-3</v>
      </c>
      <c r="O585" s="246">
        <f>ROUND(E585*N585,2)</f>
        <v>0.05</v>
      </c>
      <c r="P585" s="246">
        <v>0</v>
      </c>
      <c r="Q585" s="246">
        <f>ROUND(E585*P585,2)</f>
        <v>0</v>
      </c>
      <c r="R585" s="248" t="s">
        <v>370</v>
      </c>
      <c r="S585" s="248" t="s">
        <v>208</v>
      </c>
      <c r="T585" s="249" t="s">
        <v>208</v>
      </c>
      <c r="U585" s="225">
        <v>0</v>
      </c>
      <c r="V585" s="225">
        <f>ROUND(E585*U585,2)</f>
        <v>0</v>
      </c>
      <c r="W585" s="225"/>
      <c r="X585" s="225" t="s">
        <v>371</v>
      </c>
      <c r="Y585" s="225" t="s">
        <v>210</v>
      </c>
      <c r="Z585" s="215"/>
      <c r="AA585" s="215"/>
      <c r="AB585" s="215"/>
      <c r="AC585" s="215"/>
      <c r="AD585" s="215"/>
      <c r="AE585" s="215"/>
      <c r="AF585" s="215"/>
      <c r="AG585" s="215" t="s">
        <v>372</v>
      </c>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row>
    <row r="586" spans="1:60" outlineLevel="1">
      <c r="A586" s="243">
        <v>433</v>
      </c>
      <c r="B586" s="244" t="s">
        <v>1170</v>
      </c>
      <c r="C586" s="254" t="s">
        <v>1171</v>
      </c>
      <c r="D586" s="245" t="s">
        <v>228</v>
      </c>
      <c r="E586" s="246">
        <v>57.56</v>
      </c>
      <c r="F586" s="247"/>
      <c r="G586" s="248">
        <f>ROUND(E586*F586,2)</f>
        <v>0</v>
      </c>
      <c r="H586" s="247"/>
      <c r="I586" s="248">
        <f>ROUND(E586*H586,2)</f>
        <v>0</v>
      </c>
      <c r="J586" s="247"/>
      <c r="K586" s="248">
        <f>ROUND(E586*J586,2)</f>
        <v>0</v>
      </c>
      <c r="L586" s="248">
        <v>21</v>
      </c>
      <c r="M586" s="248">
        <f>G586*(1+L586/100)</f>
        <v>0</v>
      </c>
      <c r="N586" s="246">
        <v>1.2999999999999999E-2</v>
      </c>
      <c r="O586" s="246">
        <f>ROUND(E586*N586,2)</f>
        <v>0.75</v>
      </c>
      <c r="P586" s="246">
        <v>0</v>
      </c>
      <c r="Q586" s="246">
        <f>ROUND(E586*P586,2)</f>
        <v>0</v>
      </c>
      <c r="R586" s="248"/>
      <c r="S586" s="248" t="s">
        <v>366</v>
      </c>
      <c r="T586" s="249" t="s">
        <v>367</v>
      </c>
      <c r="U586" s="225">
        <v>0</v>
      </c>
      <c r="V586" s="225">
        <f>ROUND(E586*U586,2)</f>
        <v>0</v>
      </c>
      <c r="W586" s="225"/>
      <c r="X586" s="225" t="s">
        <v>371</v>
      </c>
      <c r="Y586" s="225" t="s">
        <v>210</v>
      </c>
      <c r="Z586" s="215"/>
      <c r="AA586" s="215"/>
      <c r="AB586" s="215"/>
      <c r="AC586" s="215"/>
      <c r="AD586" s="215"/>
      <c r="AE586" s="215"/>
      <c r="AF586" s="215"/>
      <c r="AG586" s="215" t="s">
        <v>372</v>
      </c>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row>
    <row r="587" spans="1:60" outlineLevel="1">
      <c r="A587" s="243">
        <v>434</v>
      </c>
      <c r="B587" s="244" t="s">
        <v>1172</v>
      </c>
      <c r="C587" s="254" t="s">
        <v>1173</v>
      </c>
      <c r="D587" s="245" t="s">
        <v>277</v>
      </c>
      <c r="E587" s="246">
        <v>5</v>
      </c>
      <c r="F587" s="247"/>
      <c r="G587" s="248">
        <f>ROUND(E587*F587,2)</f>
        <v>0</v>
      </c>
      <c r="H587" s="247"/>
      <c r="I587" s="248">
        <f>ROUND(E587*H587,2)</f>
        <v>0</v>
      </c>
      <c r="J587" s="247"/>
      <c r="K587" s="248">
        <f>ROUND(E587*J587,2)</f>
        <v>0</v>
      </c>
      <c r="L587" s="248">
        <v>21</v>
      </c>
      <c r="M587" s="248">
        <f>G587*(1+L587/100)</f>
        <v>0</v>
      </c>
      <c r="N587" s="246">
        <v>1.32E-2</v>
      </c>
      <c r="O587" s="246">
        <f>ROUND(E587*N587,2)</f>
        <v>7.0000000000000007E-2</v>
      </c>
      <c r="P587" s="246">
        <v>0</v>
      </c>
      <c r="Q587" s="246">
        <f>ROUND(E587*P587,2)</f>
        <v>0</v>
      </c>
      <c r="R587" s="248"/>
      <c r="S587" s="248" t="s">
        <v>366</v>
      </c>
      <c r="T587" s="249" t="s">
        <v>367</v>
      </c>
      <c r="U587" s="225">
        <v>0</v>
      </c>
      <c r="V587" s="225">
        <f>ROUND(E587*U587,2)</f>
        <v>0</v>
      </c>
      <c r="W587" s="225"/>
      <c r="X587" s="225" t="s">
        <v>371</v>
      </c>
      <c r="Y587" s="225" t="s">
        <v>210</v>
      </c>
      <c r="Z587" s="215"/>
      <c r="AA587" s="215"/>
      <c r="AB587" s="215"/>
      <c r="AC587" s="215"/>
      <c r="AD587" s="215"/>
      <c r="AE587" s="215"/>
      <c r="AF587" s="215"/>
      <c r="AG587" s="215" t="s">
        <v>372</v>
      </c>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row>
    <row r="588" spans="1:60" outlineLevel="1">
      <c r="A588" s="243">
        <v>435</v>
      </c>
      <c r="B588" s="244" t="s">
        <v>1174</v>
      </c>
      <c r="C588" s="254" t="s">
        <v>1175</v>
      </c>
      <c r="D588" s="245" t="s">
        <v>277</v>
      </c>
      <c r="E588" s="246">
        <v>6</v>
      </c>
      <c r="F588" s="247"/>
      <c r="G588" s="248">
        <f>ROUND(E588*F588,2)</f>
        <v>0</v>
      </c>
      <c r="H588" s="247"/>
      <c r="I588" s="248">
        <f>ROUND(E588*H588,2)</f>
        <v>0</v>
      </c>
      <c r="J588" s="247"/>
      <c r="K588" s="248">
        <f>ROUND(E588*J588,2)</f>
        <v>0</v>
      </c>
      <c r="L588" s="248">
        <v>21</v>
      </c>
      <c r="M588" s="248">
        <f>G588*(1+L588/100)</f>
        <v>0</v>
      </c>
      <c r="N588" s="246">
        <v>1.09E-2</v>
      </c>
      <c r="O588" s="246">
        <f>ROUND(E588*N588,2)</f>
        <v>7.0000000000000007E-2</v>
      </c>
      <c r="P588" s="246">
        <v>0</v>
      </c>
      <c r="Q588" s="246">
        <f>ROUND(E588*P588,2)</f>
        <v>0</v>
      </c>
      <c r="R588" s="248" t="s">
        <v>370</v>
      </c>
      <c r="S588" s="248" t="s">
        <v>208</v>
      </c>
      <c r="T588" s="249" t="s">
        <v>208</v>
      </c>
      <c r="U588" s="225">
        <v>0</v>
      </c>
      <c r="V588" s="225">
        <f>ROUND(E588*U588,2)</f>
        <v>0</v>
      </c>
      <c r="W588" s="225"/>
      <c r="X588" s="225" t="s">
        <v>371</v>
      </c>
      <c r="Y588" s="225" t="s">
        <v>210</v>
      </c>
      <c r="Z588" s="215"/>
      <c r="AA588" s="215"/>
      <c r="AB588" s="215"/>
      <c r="AC588" s="215"/>
      <c r="AD588" s="215"/>
      <c r="AE588" s="215"/>
      <c r="AF588" s="215"/>
      <c r="AG588" s="215" t="s">
        <v>372</v>
      </c>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row>
    <row r="589" spans="1:60" outlineLevel="1">
      <c r="A589" s="243">
        <v>436</v>
      </c>
      <c r="B589" s="244" t="s">
        <v>1176</v>
      </c>
      <c r="C589" s="254" t="s">
        <v>1177</v>
      </c>
      <c r="D589" s="245" t="s">
        <v>277</v>
      </c>
      <c r="E589" s="246">
        <v>8</v>
      </c>
      <c r="F589" s="247"/>
      <c r="G589" s="248">
        <f>ROUND(E589*F589,2)</f>
        <v>0</v>
      </c>
      <c r="H589" s="247"/>
      <c r="I589" s="248">
        <f>ROUND(E589*H589,2)</f>
        <v>0</v>
      </c>
      <c r="J589" s="247"/>
      <c r="K589" s="248">
        <f>ROUND(E589*J589,2)</f>
        <v>0</v>
      </c>
      <c r="L589" s="248">
        <v>21</v>
      </c>
      <c r="M589" s="248">
        <f>G589*(1+L589/100)</f>
        <v>0</v>
      </c>
      <c r="N589" s="246">
        <v>2.3400000000000001E-2</v>
      </c>
      <c r="O589" s="246">
        <f>ROUND(E589*N589,2)</f>
        <v>0.19</v>
      </c>
      <c r="P589" s="246">
        <v>0</v>
      </c>
      <c r="Q589" s="246">
        <f>ROUND(E589*P589,2)</f>
        <v>0</v>
      </c>
      <c r="R589" s="248" t="s">
        <v>370</v>
      </c>
      <c r="S589" s="248" t="s">
        <v>208</v>
      </c>
      <c r="T589" s="249" t="s">
        <v>208</v>
      </c>
      <c r="U589" s="225">
        <v>0</v>
      </c>
      <c r="V589" s="225">
        <f>ROUND(E589*U589,2)</f>
        <v>0</v>
      </c>
      <c r="W589" s="225"/>
      <c r="X589" s="225" t="s">
        <v>371</v>
      </c>
      <c r="Y589" s="225" t="s">
        <v>210</v>
      </c>
      <c r="Z589" s="215"/>
      <c r="AA589" s="215"/>
      <c r="AB589" s="215"/>
      <c r="AC589" s="215"/>
      <c r="AD589" s="215"/>
      <c r="AE589" s="215"/>
      <c r="AF589" s="215"/>
      <c r="AG589" s="215" t="s">
        <v>372</v>
      </c>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row>
    <row r="590" spans="1:60" outlineLevel="1">
      <c r="A590" s="243">
        <v>437</v>
      </c>
      <c r="B590" s="244" t="s">
        <v>1178</v>
      </c>
      <c r="C590" s="254" t="s">
        <v>1179</v>
      </c>
      <c r="D590" s="245" t="s">
        <v>277</v>
      </c>
      <c r="E590" s="246">
        <v>3</v>
      </c>
      <c r="F590" s="247"/>
      <c r="G590" s="248">
        <f>ROUND(E590*F590,2)</f>
        <v>0</v>
      </c>
      <c r="H590" s="247"/>
      <c r="I590" s="248">
        <f>ROUND(E590*H590,2)</f>
        <v>0</v>
      </c>
      <c r="J590" s="247"/>
      <c r="K590" s="248">
        <f>ROUND(E590*J590,2)</f>
        <v>0</v>
      </c>
      <c r="L590" s="248">
        <v>21</v>
      </c>
      <c r="M590" s="248">
        <f>G590*(1+L590/100)</f>
        <v>0</v>
      </c>
      <c r="N590" s="246">
        <v>2.3400000000000001E-2</v>
      </c>
      <c r="O590" s="246">
        <f>ROUND(E590*N590,2)</f>
        <v>7.0000000000000007E-2</v>
      </c>
      <c r="P590" s="246">
        <v>0</v>
      </c>
      <c r="Q590" s="246">
        <f>ROUND(E590*P590,2)</f>
        <v>0</v>
      </c>
      <c r="R590" s="248"/>
      <c r="S590" s="248" t="s">
        <v>366</v>
      </c>
      <c r="T590" s="249" t="s">
        <v>367</v>
      </c>
      <c r="U590" s="225">
        <v>0</v>
      </c>
      <c r="V590" s="225">
        <f>ROUND(E590*U590,2)</f>
        <v>0</v>
      </c>
      <c r="W590" s="225"/>
      <c r="X590" s="225" t="s">
        <v>371</v>
      </c>
      <c r="Y590" s="225" t="s">
        <v>210</v>
      </c>
      <c r="Z590" s="215"/>
      <c r="AA590" s="215"/>
      <c r="AB590" s="215"/>
      <c r="AC590" s="215"/>
      <c r="AD590" s="215"/>
      <c r="AE590" s="215"/>
      <c r="AF590" s="215"/>
      <c r="AG590" s="215" t="s">
        <v>372</v>
      </c>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row>
    <row r="591" spans="1:60" outlineLevel="1">
      <c r="A591" s="243">
        <v>438</v>
      </c>
      <c r="B591" s="244" t="s">
        <v>1180</v>
      </c>
      <c r="C591" s="254" t="s">
        <v>1181</v>
      </c>
      <c r="D591" s="245" t="s">
        <v>277</v>
      </c>
      <c r="E591" s="246">
        <v>2</v>
      </c>
      <c r="F591" s="247"/>
      <c r="G591" s="248">
        <f>ROUND(E591*F591,2)</f>
        <v>0</v>
      </c>
      <c r="H591" s="247"/>
      <c r="I591" s="248">
        <f>ROUND(E591*H591,2)</f>
        <v>0</v>
      </c>
      <c r="J591" s="247"/>
      <c r="K591" s="248">
        <f>ROUND(E591*J591,2)</f>
        <v>0</v>
      </c>
      <c r="L591" s="248">
        <v>21</v>
      </c>
      <c r="M591" s="248">
        <f>G591*(1+L591/100)</f>
        <v>0</v>
      </c>
      <c r="N591" s="246">
        <v>0.06</v>
      </c>
      <c r="O591" s="246">
        <f>ROUND(E591*N591,2)</f>
        <v>0.12</v>
      </c>
      <c r="P591" s="246">
        <v>0</v>
      </c>
      <c r="Q591" s="246">
        <f>ROUND(E591*P591,2)</f>
        <v>0</v>
      </c>
      <c r="R591" s="248"/>
      <c r="S591" s="248" t="s">
        <v>366</v>
      </c>
      <c r="T591" s="249" t="s">
        <v>367</v>
      </c>
      <c r="U591" s="225">
        <v>0</v>
      </c>
      <c r="V591" s="225">
        <f>ROUND(E591*U591,2)</f>
        <v>0</v>
      </c>
      <c r="W591" s="225"/>
      <c r="X591" s="225" t="s">
        <v>371</v>
      </c>
      <c r="Y591" s="225" t="s">
        <v>210</v>
      </c>
      <c r="Z591" s="215"/>
      <c r="AA591" s="215"/>
      <c r="AB591" s="215"/>
      <c r="AC591" s="215"/>
      <c r="AD591" s="215"/>
      <c r="AE591" s="215"/>
      <c r="AF591" s="215"/>
      <c r="AG591" s="215" t="s">
        <v>372</v>
      </c>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row>
    <row r="592" spans="1:60" ht="22.5" outlineLevel="1">
      <c r="A592" s="243">
        <v>439</v>
      </c>
      <c r="B592" s="244" t="s">
        <v>1182</v>
      </c>
      <c r="C592" s="254" t="s">
        <v>1183</v>
      </c>
      <c r="D592" s="245" t="s">
        <v>277</v>
      </c>
      <c r="E592" s="246">
        <v>3</v>
      </c>
      <c r="F592" s="247"/>
      <c r="G592" s="248">
        <f>ROUND(E592*F592,2)</f>
        <v>0</v>
      </c>
      <c r="H592" s="247"/>
      <c r="I592" s="248">
        <f>ROUND(E592*H592,2)</f>
        <v>0</v>
      </c>
      <c r="J592" s="247"/>
      <c r="K592" s="248">
        <f>ROUND(E592*J592,2)</f>
        <v>0</v>
      </c>
      <c r="L592" s="248">
        <v>21</v>
      </c>
      <c r="M592" s="248">
        <f>G592*(1+L592/100)</f>
        <v>0</v>
      </c>
      <c r="N592" s="246">
        <v>0.1</v>
      </c>
      <c r="O592" s="246">
        <f>ROUND(E592*N592,2)</f>
        <v>0.3</v>
      </c>
      <c r="P592" s="246">
        <v>0</v>
      </c>
      <c r="Q592" s="246">
        <f>ROUND(E592*P592,2)</f>
        <v>0</v>
      </c>
      <c r="R592" s="248"/>
      <c r="S592" s="248" t="s">
        <v>366</v>
      </c>
      <c r="T592" s="249" t="s">
        <v>367</v>
      </c>
      <c r="U592" s="225">
        <v>0</v>
      </c>
      <c r="V592" s="225">
        <f>ROUND(E592*U592,2)</f>
        <v>0</v>
      </c>
      <c r="W592" s="225"/>
      <c r="X592" s="225" t="s">
        <v>371</v>
      </c>
      <c r="Y592" s="225" t="s">
        <v>210</v>
      </c>
      <c r="Z592" s="215"/>
      <c r="AA592" s="215"/>
      <c r="AB592" s="215"/>
      <c r="AC592" s="215"/>
      <c r="AD592" s="215"/>
      <c r="AE592" s="215"/>
      <c r="AF592" s="215"/>
      <c r="AG592" s="215" t="s">
        <v>372</v>
      </c>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row>
    <row r="593" spans="1:60" outlineLevel="1">
      <c r="A593" s="243">
        <v>440</v>
      </c>
      <c r="B593" s="244" t="s">
        <v>1184</v>
      </c>
      <c r="C593" s="254" t="s">
        <v>1185</v>
      </c>
      <c r="D593" s="245" t="s">
        <v>277</v>
      </c>
      <c r="E593" s="246">
        <v>1</v>
      </c>
      <c r="F593" s="247"/>
      <c r="G593" s="248">
        <f>ROUND(E593*F593,2)</f>
        <v>0</v>
      </c>
      <c r="H593" s="247"/>
      <c r="I593" s="248">
        <f>ROUND(E593*H593,2)</f>
        <v>0</v>
      </c>
      <c r="J593" s="247"/>
      <c r="K593" s="248">
        <f>ROUND(E593*J593,2)</f>
        <v>0</v>
      </c>
      <c r="L593" s="248">
        <v>21</v>
      </c>
      <c r="M593" s="248">
        <f>G593*(1+L593/100)</f>
        <v>0</v>
      </c>
      <c r="N593" s="246">
        <v>0.2</v>
      </c>
      <c r="O593" s="246">
        <f>ROUND(E593*N593,2)</f>
        <v>0.2</v>
      </c>
      <c r="P593" s="246">
        <v>0</v>
      </c>
      <c r="Q593" s="246">
        <f>ROUND(E593*P593,2)</f>
        <v>0</v>
      </c>
      <c r="R593" s="248"/>
      <c r="S593" s="248" t="s">
        <v>366</v>
      </c>
      <c r="T593" s="249" t="s">
        <v>367</v>
      </c>
      <c r="U593" s="225">
        <v>0</v>
      </c>
      <c r="V593" s="225">
        <f>ROUND(E593*U593,2)</f>
        <v>0</v>
      </c>
      <c r="W593" s="225"/>
      <c r="X593" s="225" t="s">
        <v>371</v>
      </c>
      <c r="Y593" s="225" t="s">
        <v>210</v>
      </c>
      <c r="Z593" s="215"/>
      <c r="AA593" s="215"/>
      <c r="AB593" s="215"/>
      <c r="AC593" s="215"/>
      <c r="AD593" s="215"/>
      <c r="AE593" s="215"/>
      <c r="AF593" s="215"/>
      <c r="AG593" s="215" t="s">
        <v>372</v>
      </c>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row>
    <row r="594" spans="1:60" outlineLevel="1">
      <c r="A594" s="243">
        <v>441</v>
      </c>
      <c r="B594" s="244" t="s">
        <v>1186</v>
      </c>
      <c r="C594" s="254" t="s">
        <v>1187</v>
      </c>
      <c r="D594" s="245" t="s">
        <v>277</v>
      </c>
      <c r="E594" s="246">
        <v>12</v>
      </c>
      <c r="F594" s="247"/>
      <c r="G594" s="248">
        <f>ROUND(E594*F594,2)</f>
        <v>0</v>
      </c>
      <c r="H594" s="247"/>
      <c r="I594" s="248">
        <f>ROUND(E594*H594,2)</f>
        <v>0</v>
      </c>
      <c r="J594" s="247"/>
      <c r="K594" s="248">
        <f>ROUND(E594*J594,2)</f>
        <v>0</v>
      </c>
      <c r="L594" s="248">
        <v>21</v>
      </c>
      <c r="M594" s="248">
        <f>G594*(1+L594/100)</f>
        <v>0</v>
      </c>
      <c r="N594" s="246">
        <v>7.0000000000000007E-2</v>
      </c>
      <c r="O594" s="246">
        <f>ROUND(E594*N594,2)</f>
        <v>0.84</v>
      </c>
      <c r="P594" s="246">
        <v>0</v>
      </c>
      <c r="Q594" s="246">
        <f>ROUND(E594*P594,2)</f>
        <v>0</v>
      </c>
      <c r="R594" s="248"/>
      <c r="S594" s="248" t="s">
        <v>366</v>
      </c>
      <c r="T594" s="249" t="s">
        <v>367</v>
      </c>
      <c r="U594" s="225">
        <v>0</v>
      </c>
      <c r="V594" s="225">
        <f>ROUND(E594*U594,2)</f>
        <v>0</v>
      </c>
      <c r="W594" s="225"/>
      <c r="X594" s="225" t="s">
        <v>371</v>
      </c>
      <c r="Y594" s="225" t="s">
        <v>210</v>
      </c>
      <c r="Z594" s="215"/>
      <c r="AA594" s="215"/>
      <c r="AB594" s="215"/>
      <c r="AC594" s="215"/>
      <c r="AD594" s="215"/>
      <c r="AE594" s="215"/>
      <c r="AF594" s="215"/>
      <c r="AG594" s="215" t="s">
        <v>372</v>
      </c>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row>
    <row r="595" spans="1:60" outlineLevel="1">
      <c r="A595" s="243">
        <v>442</v>
      </c>
      <c r="B595" s="244" t="s">
        <v>1188</v>
      </c>
      <c r="C595" s="254" t="s">
        <v>1189</v>
      </c>
      <c r="D595" s="245" t="s">
        <v>277</v>
      </c>
      <c r="E595" s="246">
        <v>7</v>
      </c>
      <c r="F595" s="247"/>
      <c r="G595" s="248">
        <f>ROUND(E595*F595,2)</f>
        <v>0</v>
      </c>
      <c r="H595" s="247"/>
      <c r="I595" s="248">
        <f>ROUND(E595*H595,2)</f>
        <v>0</v>
      </c>
      <c r="J595" s="247"/>
      <c r="K595" s="248">
        <f>ROUND(E595*J595,2)</f>
        <v>0</v>
      </c>
      <c r="L595" s="248">
        <v>21</v>
      </c>
      <c r="M595" s="248">
        <f>G595*(1+L595/100)</f>
        <v>0</v>
      </c>
      <c r="N595" s="246">
        <v>1.7999999999999999E-2</v>
      </c>
      <c r="O595" s="246">
        <f>ROUND(E595*N595,2)</f>
        <v>0.13</v>
      </c>
      <c r="P595" s="246">
        <v>0</v>
      </c>
      <c r="Q595" s="246">
        <f>ROUND(E595*P595,2)</f>
        <v>0</v>
      </c>
      <c r="R595" s="248" t="s">
        <v>370</v>
      </c>
      <c r="S595" s="248" t="s">
        <v>208</v>
      </c>
      <c r="T595" s="249" t="s">
        <v>208</v>
      </c>
      <c r="U595" s="225">
        <v>0</v>
      </c>
      <c r="V595" s="225">
        <f>ROUND(E595*U595,2)</f>
        <v>0</v>
      </c>
      <c r="W595" s="225"/>
      <c r="X595" s="225" t="s">
        <v>371</v>
      </c>
      <c r="Y595" s="225" t="s">
        <v>210</v>
      </c>
      <c r="Z595" s="215"/>
      <c r="AA595" s="215"/>
      <c r="AB595" s="215"/>
      <c r="AC595" s="215"/>
      <c r="AD595" s="215"/>
      <c r="AE595" s="215"/>
      <c r="AF595" s="215"/>
      <c r="AG595" s="215" t="s">
        <v>372</v>
      </c>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row>
    <row r="596" spans="1:60" outlineLevel="1">
      <c r="A596" s="243">
        <v>443</v>
      </c>
      <c r="B596" s="244" t="s">
        <v>1190</v>
      </c>
      <c r="C596" s="254" t="s">
        <v>1191</v>
      </c>
      <c r="D596" s="245" t="s">
        <v>277</v>
      </c>
      <c r="E596" s="246">
        <v>7</v>
      </c>
      <c r="F596" s="247"/>
      <c r="G596" s="248">
        <f>ROUND(E596*F596,2)</f>
        <v>0</v>
      </c>
      <c r="H596" s="247"/>
      <c r="I596" s="248">
        <f>ROUND(E596*H596,2)</f>
        <v>0</v>
      </c>
      <c r="J596" s="247"/>
      <c r="K596" s="248">
        <f>ROUND(E596*J596,2)</f>
        <v>0</v>
      </c>
      <c r="L596" s="248">
        <v>21</v>
      </c>
      <c r="M596" s="248">
        <f>G596*(1+L596/100)</f>
        <v>0</v>
      </c>
      <c r="N596" s="246">
        <v>0.02</v>
      </c>
      <c r="O596" s="246">
        <f>ROUND(E596*N596,2)</f>
        <v>0.14000000000000001</v>
      </c>
      <c r="P596" s="246">
        <v>0</v>
      </c>
      <c r="Q596" s="246">
        <f>ROUND(E596*P596,2)</f>
        <v>0</v>
      </c>
      <c r="R596" s="248" t="s">
        <v>370</v>
      </c>
      <c r="S596" s="248" t="s">
        <v>208</v>
      </c>
      <c r="T596" s="249" t="s">
        <v>208</v>
      </c>
      <c r="U596" s="225">
        <v>0</v>
      </c>
      <c r="V596" s="225">
        <f>ROUND(E596*U596,2)</f>
        <v>0</v>
      </c>
      <c r="W596" s="225"/>
      <c r="X596" s="225" t="s">
        <v>371</v>
      </c>
      <c r="Y596" s="225" t="s">
        <v>210</v>
      </c>
      <c r="Z596" s="215"/>
      <c r="AA596" s="215"/>
      <c r="AB596" s="215"/>
      <c r="AC596" s="215"/>
      <c r="AD596" s="215"/>
      <c r="AE596" s="215"/>
      <c r="AF596" s="215"/>
      <c r="AG596" s="215" t="s">
        <v>372</v>
      </c>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row>
    <row r="597" spans="1:60" outlineLevel="1">
      <c r="A597" s="243">
        <v>444</v>
      </c>
      <c r="B597" s="244" t="s">
        <v>1192</v>
      </c>
      <c r="C597" s="254" t="s">
        <v>1193</v>
      </c>
      <c r="D597" s="245" t="s">
        <v>277</v>
      </c>
      <c r="E597" s="246">
        <v>1</v>
      </c>
      <c r="F597" s="247"/>
      <c r="G597" s="248">
        <f>ROUND(E597*F597,2)</f>
        <v>0</v>
      </c>
      <c r="H597" s="247"/>
      <c r="I597" s="248">
        <f>ROUND(E597*H597,2)</f>
        <v>0</v>
      </c>
      <c r="J597" s="247"/>
      <c r="K597" s="248">
        <f>ROUND(E597*J597,2)</f>
        <v>0</v>
      </c>
      <c r="L597" s="248">
        <v>21</v>
      </c>
      <c r="M597" s="248">
        <f>G597*(1+L597/100)</f>
        <v>0</v>
      </c>
      <c r="N597" s="246">
        <v>2.1999999999999999E-2</v>
      </c>
      <c r="O597" s="246">
        <f>ROUND(E597*N597,2)</f>
        <v>0.02</v>
      </c>
      <c r="P597" s="246">
        <v>0</v>
      </c>
      <c r="Q597" s="246">
        <f>ROUND(E597*P597,2)</f>
        <v>0</v>
      </c>
      <c r="R597" s="248" t="s">
        <v>370</v>
      </c>
      <c r="S597" s="248" t="s">
        <v>208</v>
      </c>
      <c r="T597" s="249" t="s">
        <v>208</v>
      </c>
      <c r="U597" s="225">
        <v>0</v>
      </c>
      <c r="V597" s="225">
        <f>ROUND(E597*U597,2)</f>
        <v>0</v>
      </c>
      <c r="W597" s="225"/>
      <c r="X597" s="225" t="s">
        <v>371</v>
      </c>
      <c r="Y597" s="225" t="s">
        <v>210</v>
      </c>
      <c r="Z597" s="215"/>
      <c r="AA597" s="215"/>
      <c r="AB597" s="215"/>
      <c r="AC597" s="215"/>
      <c r="AD597" s="215"/>
      <c r="AE597" s="215"/>
      <c r="AF597" s="215"/>
      <c r="AG597" s="215" t="s">
        <v>372</v>
      </c>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row>
    <row r="598" spans="1:60" outlineLevel="1">
      <c r="A598" s="243">
        <v>445</v>
      </c>
      <c r="B598" s="244" t="s">
        <v>1194</v>
      </c>
      <c r="C598" s="254" t="s">
        <v>1195</v>
      </c>
      <c r="D598" s="245" t="s">
        <v>277</v>
      </c>
      <c r="E598" s="246">
        <v>4</v>
      </c>
      <c r="F598" s="247"/>
      <c r="G598" s="248">
        <f>ROUND(E598*F598,2)</f>
        <v>0</v>
      </c>
      <c r="H598" s="247"/>
      <c r="I598" s="248">
        <f>ROUND(E598*H598,2)</f>
        <v>0</v>
      </c>
      <c r="J598" s="247"/>
      <c r="K598" s="248">
        <f>ROUND(E598*J598,2)</f>
        <v>0</v>
      </c>
      <c r="L598" s="248">
        <v>21</v>
      </c>
      <c r="M598" s="248">
        <f>G598*(1+L598/100)</f>
        <v>0</v>
      </c>
      <c r="N598" s="246">
        <v>2.4E-2</v>
      </c>
      <c r="O598" s="246">
        <f>ROUND(E598*N598,2)</f>
        <v>0.1</v>
      </c>
      <c r="P598" s="246">
        <v>0</v>
      </c>
      <c r="Q598" s="246">
        <f>ROUND(E598*P598,2)</f>
        <v>0</v>
      </c>
      <c r="R598" s="248" t="s">
        <v>370</v>
      </c>
      <c r="S598" s="248" t="s">
        <v>208</v>
      </c>
      <c r="T598" s="249" t="s">
        <v>208</v>
      </c>
      <c r="U598" s="225">
        <v>0</v>
      </c>
      <c r="V598" s="225">
        <f>ROUND(E598*U598,2)</f>
        <v>0</v>
      </c>
      <c r="W598" s="225"/>
      <c r="X598" s="225" t="s">
        <v>371</v>
      </c>
      <c r="Y598" s="225" t="s">
        <v>210</v>
      </c>
      <c r="Z598" s="215"/>
      <c r="AA598" s="215"/>
      <c r="AB598" s="215"/>
      <c r="AC598" s="215"/>
      <c r="AD598" s="215"/>
      <c r="AE598" s="215"/>
      <c r="AF598" s="215"/>
      <c r="AG598" s="215" t="s">
        <v>372</v>
      </c>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row>
    <row r="599" spans="1:60" outlineLevel="1">
      <c r="A599" s="243">
        <v>446</v>
      </c>
      <c r="B599" s="244" t="s">
        <v>1196</v>
      </c>
      <c r="C599" s="254" t="s">
        <v>1197</v>
      </c>
      <c r="D599" s="245" t="s">
        <v>277</v>
      </c>
      <c r="E599" s="246">
        <v>1</v>
      </c>
      <c r="F599" s="247"/>
      <c r="G599" s="248">
        <f>ROUND(E599*F599,2)</f>
        <v>0</v>
      </c>
      <c r="H599" s="247"/>
      <c r="I599" s="248">
        <f>ROUND(E599*H599,2)</f>
        <v>0</v>
      </c>
      <c r="J599" s="247"/>
      <c r="K599" s="248">
        <f>ROUND(E599*J599,2)</f>
        <v>0</v>
      </c>
      <c r="L599" s="248">
        <v>21</v>
      </c>
      <c r="M599" s="248">
        <f>G599*(1+L599/100)</f>
        <v>0</v>
      </c>
      <c r="N599" s="246">
        <v>2.3E-2</v>
      </c>
      <c r="O599" s="246">
        <f>ROUND(E599*N599,2)</f>
        <v>0.02</v>
      </c>
      <c r="P599" s="246">
        <v>0</v>
      </c>
      <c r="Q599" s="246">
        <f>ROUND(E599*P599,2)</f>
        <v>0</v>
      </c>
      <c r="R599" s="248" t="s">
        <v>370</v>
      </c>
      <c r="S599" s="248" t="s">
        <v>208</v>
      </c>
      <c r="T599" s="249" t="s">
        <v>208</v>
      </c>
      <c r="U599" s="225">
        <v>0</v>
      </c>
      <c r="V599" s="225">
        <f>ROUND(E599*U599,2)</f>
        <v>0</v>
      </c>
      <c r="W599" s="225"/>
      <c r="X599" s="225" t="s">
        <v>371</v>
      </c>
      <c r="Y599" s="225" t="s">
        <v>210</v>
      </c>
      <c r="Z599" s="215"/>
      <c r="AA599" s="215"/>
      <c r="AB599" s="215"/>
      <c r="AC599" s="215"/>
      <c r="AD599" s="215"/>
      <c r="AE599" s="215"/>
      <c r="AF599" s="215"/>
      <c r="AG599" s="215" t="s">
        <v>372</v>
      </c>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row>
    <row r="600" spans="1:60" outlineLevel="1">
      <c r="A600" s="243">
        <v>447</v>
      </c>
      <c r="B600" s="244" t="s">
        <v>1198</v>
      </c>
      <c r="C600" s="254" t="s">
        <v>1199</v>
      </c>
      <c r="D600" s="245" t="s">
        <v>277</v>
      </c>
      <c r="E600" s="246">
        <v>12</v>
      </c>
      <c r="F600" s="247"/>
      <c r="G600" s="248">
        <f>ROUND(E600*F600,2)</f>
        <v>0</v>
      </c>
      <c r="H600" s="247"/>
      <c r="I600" s="248">
        <f>ROUND(E600*H600,2)</f>
        <v>0</v>
      </c>
      <c r="J600" s="247"/>
      <c r="K600" s="248">
        <f>ROUND(E600*J600,2)</f>
        <v>0</v>
      </c>
      <c r="L600" s="248">
        <v>21</v>
      </c>
      <c r="M600" s="248">
        <f>G600*(1+L600/100)</f>
        <v>0</v>
      </c>
      <c r="N600" s="246">
        <v>2.5000000000000001E-2</v>
      </c>
      <c r="O600" s="246">
        <f>ROUND(E600*N600,2)</f>
        <v>0.3</v>
      </c>
      <c r="P600" s="246">
        <v>0</v>
      </c>
      <c r="Q600" s="246">
        <f>ROUND(E600*P600,2)</f>
        <v>0</v>
      </c>
      <c r="R600" s="248" t="s">
        <v>370</v>
      </c>
      <c r="S600" s="248" t="s">
        <v>208</v>
      </c>
      <c r="T600" s="249" t="s">
        <v>208</v>
      </c>
      <c r="U600" s="225">
        <v>0</v>
      </c>
      <c r="V600" s="225">
        <f>ROUND(E600*U600,2)</f>
        <v>0</v>
      </c>
      <c r="W600" s="225"/>
      <c r="X600" s="225" t="s">
        <v>371</v>
      </c>
      <c r="Y600" s="225" t="s">
        <v>210</v>
      </c>
      <c r="Z600" s="215"/>
      <c r="AA600" s="215"/>
      <c r="AB600" s="215"/>
      <c r="AC600" s="215"/>
      <c r="AD600" s="215"/>
      <c r="AE600" s="215"/>
      <c r="AF600" s="215"/>
      <c r="AG600" s="215" t="s">
        <v>372</v>
      </c>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row>
    <row r="601" spans="1:60" outlineLevel="1">
      <c r="A601" s="243">
        <v>448</v>
      </c>
      <c r="B601" s="244" t="s">
        <v>1200</v>
      </c>
      <c r="C601" s="254" t="s">
        <v>1201</v>
      </c>
      <c r="D601" s="245" t="s">
        <v>277</v>
      </c>
      <c r="E601" s="246">
        <v>1</v>
      </c>
      <c r="F601" s="247"/>
      <c r="G601" s="248">
        <f>ROUND(E601*F601,2)</f>
        <v>0</v>
      </c>
      <c r="H601" s="247"/>
      <c r="I601" s="248">
        <f>ROUND(E601*H601,2)</f>
        <v>0</v>
      </c>
      <c r="J601" s="247"/>
      <c r="K601" s="248">
        <f>ROUND(E601*J601,2)</f>
        <v>0</v>
      </c>
      <c r="L601" s="248">
        <v>21</v>
      </c>
      <c r="M601" s="248">
        <f>G601*(1+L601/100)</f>
        <v>0</v>
      </c>
      <c r="N601" s="246">
        <v>0.05</v>
      </c>
      <c r="O601" s="246">
        <f>ROUND(E601*N601,2)</f>
        <v>0.05</v>
      </c>
      <c r="P601" s="246">
        <v>0</v>
      </c>
      <c r="Q601" s="246">
        <f>ROUND(E601*P601,2)</f>
        <v>0</v>
      </c>
      <c r="R601" s="248"/>
      <c r="S601" s="248" t="s">
        <v>366</v>
      </c>
      <c r="T601" s="249" t="s">
        <v>367</v>
      </c>
      <c r="U601" s="225">
        <v>0</v>
      </c>
      <c r="V601" s="225">
        <f>ROUND(E601*U601,2)</f>
        <v>0</v>
      </c>
      <c r="W601" s="225"/>
      <c r="X601" s="225" t="s">
        <v>371</v>
      </c>
      <c r="Y601" s="225" t="s">
        <v>210</v>
      </c>
      <c r="Z601" s="215"/>
      <c r="AA601" s="215"/>
      <c r="AB601" s="215"/>
      <c r="AC601" s="215"/>
      <c r="AD601" s="215"/>
      <c r="AE601" s="215"/>
      <c r="AF601" s="215"/>
      <c r="AG601" s="215" t="s">
        <v>372</v>
      </c>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row>
    <row r="602" spans="1:60" outlineLevel="1">
      <c r="A602" s="243">
        <v>449</v>
      </c>
      <c r="B602" s="244" t="s">
        <v>1202</v>
      </c>
      <c r="C602" s="254" t="s">
        <v>1203</v>
      </c>
      <c r="D602" s="245" t="s">
        <v>535</v>
      </c>
      <c r="E602" s="246">
        <v>1</v>
      </c>
      <c r="F602" s="247"/>
      <c r="G602" s="248">
        <f>ROUND(E602*F602,2)</f>
        <v>0</v>
      </c>
      <c r="H602" s="247"/>
      <c r="I602" s="248">
        <f>ROUND(E602*H602,2)</f>
        <v>0</v>
      </c>
      <c r="J602" s="247"/>
      <c r="K602" s="248">
        <f>ROUND(E602*J602,2)</f>
        <v>0</v>
      </c>
      <c r="L602" s="248">
        <v>21</v>
      </c>
      <c r="M602" s="248">
        <f>G602*(1+L602/100)</f>
        <v>0</v>
      </c>
      <c r="N602" s="246">
        <v>0.105</v>
      </c>
      <c r="O602" s="246">
        <f>ROUND(E602*N602,2)</f>
        <v>0.11</v>
      </c>
      <c r="P602" s="246">
        <v>0</v>
      </c>
      <c r="Q602" s="246">
        <f>ROUND(E602*P602,2)</f>
        <v>0</v>
      </c>
      <c r="R602" s="248" t="s">
        <v>370</v>
      </c>
      <c r="S602" s="248" t="s">
        <v>208</v>
      </c>
      <c r="T602" s="249" t="s">
        <v>208</v>
      </c>
      <c r="U602" s="225">
        <v>0</v>
      </c>
      <c r="V602" s="225">
        <f>ROUND(E602*U602,2)</f>
        <v>0</v>
      </c>
      <c r="W602" s="225"/>
      <c r="X602" s="225" t="s">
        <v>371</v>
      </c>
      <c r="Y602" s="225" t="s">
        <v>210</v>
      </c>
      <c r="Z602" s="215"/>
      <c r="AA602" s="215"/>
      <c r="AB602" s="215"/>
      <c r="AC602" s="215"/>
      <c r="AD602" s="215"/>
      <c r="AE602" s="215"/>
      <c r="AF602" s="215"/>
      <c r="AG602" s="215" t="s">
        <v>372</v>
      </c>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row>
    <row r="603" spans="1:60" outlineLevel="1">
      <c r="A603" s="234">
        <v>450</v>
      </c>
      <c r="B603" s="235" t="s">
        <v>1204</v>
      </c>
      <c r="C603" s="252" t="s">
        <v>1205</v>
      </c>
      <c r="D603" s="236" t="s">
        <v>263</v>
      </c>
      <c r="E603" s="237">
        <v>3.6577899999999999</v>
      </c>
      <c r="F603" s="238"/>
      <c r="G603" s="239">
        <f>ROUND(E603*F603,2)</f>
        <v>0</v>
      </c>
      <c r="H603" s="238"/>
      <c r="I603" s="239">
        <f>ROUND(E603*H603,2)</f>
        <v>0</v>
      </c>
      <c r="J603" s="238"/>
      <c r="K603" s="239">
        <f>ROUND(E603*J603,2)</f>
        <v>0</v>
      </c>
      <c r="L603" s="239">
        <v>21</v>
      </c>
      <c r="M603" s="239">
        <f>G603*(1+L603/100)</f>
        <v>0</v>
      </c>
      <c r="N603" s="237">
        <v>0</v>
      </c>
      <c r="O603" s="237">
        <f>ROUND(E603*N603,2)</f>
        <v>0</v>
      </c>
      <c r="P603" s="237">
        <v>0</v>
      </c>
      <c r="Q603" s="237">
        <f>ROUND(E603*P603,2)</f>
        <v>0</v>
      </c>
      <c r="R603" s="239" t="s">
        <v>1123</v>
      </c>
      <c r="S603" s="239" t="s">
        <v>208</v>
      </c>
      <c r="T603" s="240" t="s">
        <v>208</v>
      </c>
      <c r="U603" s="225">
        <v>2.2549999999999999</v>
      </c>
      <c r="V603" s="225">
        <f>ROUND(E603*U603,2)</f>
        <v>8.25</v>
      </c>
      <c r="W603" s="225"/>
      <c r="X603" s="225" t="s">
        <v>544</v>
      </c>
      <c r="Y603" s="225" t="s">
        <v>210</v>
      </c>
      <c r="Z603" s="215"/>
      <c r="AA603" s="215"/>
      <c r="AB603" s="215"/>
      <c r="AC603" s="215"/>
      <c r="AD603" s="215"/>
      <c r="AE603" s="215"/>
      <c r="AF603" s="215"/>
      <c r="AG603" s="215" t="s">
        <v>545</v>
      </c>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row>
    <row r="604" spans="1:60" outlineLevel="2">
      <c r="A604" s="222"/>
      <c r="B604" s="223"/>
      <c r="C604" s="253" t="s">
        <v>606</v>
      </c>
      <c r="D604" s="241"/>
      <c r="E604" s="241"/>
      <c r="F604" s="241"/>
      <c r="G604" s="241"/>
      <c r="H604" s="225"/>
      <c r="I604" s="225"/>
      <c r="J604" s="225"/>
      <c r="K604" s="225"/>
      <c r="L604" s="225"/>
      <c r="M604" s="225"/>
      <c r="N604" s="224"/>
      <c r="O604" s="224"/>
      <c r="P604" s="224"/>
      <c r="Q604" s="224"/>
      <c r="R604" s="225"/>
      <c r="S604" s="225"/>
      <c r="T604" s="225"/>
      <c r="U604" s="225"/>
      <c r="V604" s="225"/>
      <c r="W604" s="225"/>
      <c r="X604" s="225"/>
      <c r="Y604" s="225"/>
      <c r="Z604" s="215"/>
      <c r="AA604" s="215"/>
      <c r="AB604" s="215"/>
      <c r="AC604" s="215"/>
      <c r="AD604" s="215"/>
      <c r="AE604" s="215"/>
      <c r="AF604" s="215"/>
      <c r="AG604" s="215" t="s">
        <v>213</v>
      </c>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row>
    <row r="605" spans="1:60">
      <c r="A605" s="227" t="s">
        <v>202</v>
      </c>
      <c r="B605" s="228" t="s">
        <v>151</v>
      </c>
      <c r="C605" s="251" t="s">
        <v>152</v>
      </c>
      <c r="D605" s="229"/>
      <c r="E605" s="230"/>
      <c r="F605" s="231"/>
      <c r="G605" s="231">
        <f>SUMIF(AG606:AG638,"&lt;&gt;NOR",G606:G638)</f>
        <v>0</v>
      </c>
      <c r="H605" s="231"/>
      <c r="I605" s="231">
        <f>SUM(I606:I638)</f>
        <v>0</v>
      </c>
      <c r="J605" s="231"/>
      <c r="K605" s="231">
        <f>SUM(K606:K638)</f>
        <v>0</v>
      </c>
      <c r="L605" s="231"/>
      <c r="M605" s="231">
        <f>SUM(M606:M638)</f>
        <v>0</v>
      </c>
      <c r="N605" s="230"/>
      <c r="O605" s="230">
        <f>SUM(O606:O638)</f>
        <v>2.8799999999999994</v>
      </c>
      <c r="P605" s="230"/>
      <c r="Q605" s="230">
        <f>SUM(Q606:Q638)</f>
        <v>0</v>
      </c>
      <c r="R605" s="231"/>
      <c r="S605" s="231"/>
      <c r="T605" s="232"/>
      <c r="U605" s="226"/>
      <c r="V605" s="226">
        <f>SUM(V606:V638)</f>
        <v>95.61</v>
      </c>
      <c r="W605" s="226"/>
      <c r="X605" s="226"/>
      <c r="Y605" s="226"/>
      <c r="AG605" t="s">
        <v>203</v>
      </c>
    </row>
    <row r="606" spans="1:60" ht="22.5" outlineLevel="1">
      <c r="A606" s="243">
        <v>451</v>
      </c>
      <c r="B606" s="244" t="s">
        <v>1206</v>
      </c>
      <c r="C606" s="254" t="s">
        <v>1207</v>
      </c>
      <c r="D606" s="245" t="s">
        <v>277</v>
      </c>
      <c r="E606" s="246">
        <v>1</v>
      </c>
      <c r="F606" s="247"/>
      <c r="G606" s="248">
        <f>ROUND(E606*F606,2)</f>
        <v>0</v>
      </c>
      <c r="H606" s="247"/>
      <c r="I606" s="248">
        <f>ROUND(E606*H606,2)</f>
        <v>0</v>
      </c>
      <c r="J606" s="247"/>
      <c r="K606" s="248">
        <f>ROUND(E606*J606,2)</f>
        <v>0</v>
      </c>
      <c r="L606" s="248">
        <v>21</v>
      </c>
      <c r="M606" s="248">
        <f>G606*(1+L606/100)</f>
        <v>0</v>
      </c>
      <c r="N606" s="246">
        <v>1.6000000000000001E-4</v>
      </c>
      <c r="O606" s="246">
        <f>ROUND(E606*N606,2)</f>
        <v>0</v>
      </c>
      <c r="P606" s="246">
        <v>0</v>
      </c>
      <c r="Q606" s="246">
        <f>ROUND(E606*P606,2)</f>
        <v>0</v>
      </c>
      <c r="R606" s="248" t="s">
        <v>254</v>
      </c>
      <c r="S606" s="248" t="s">
        <v>208</v>
      </c>
      <c r="T606" s="249" t="s">
        <v>208</v>
      </c>
      <c r="U606" s="225">
        <v>0.94</v>
      </c>
      <c r="V606" s="225">
        <f>ROUND(E606*U606,2)</f>
        <v>0.94</v>
      </c>
      <c r="W606" s="225"/>
      <c r="X606" s="225" t="s">
        <v>209</v>
      </c>
      <c r="Y606" s="225" t="s">
        <v>210</v>
      </c>
      <c r="Z606" s="215"/>
      <c r="AA606" s="215"/>
      <c r="AB606" s="215"/>
      <c r="AC606" s="215"/>
      <c r="AD606" s="215"/>
      <c r="AE606" s="215"/>
      <c r="AF606" s="215"/>
      <c r="AG606" s="215" t="s">
        <v>211</v>
      </c>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row>
    <row r="607" spans="1:60" ht="22.5" outlineLevel="1">
      <c r="A607" s="243">
        <v>452</v>
      </c>
      <c r="B607" s="244" t="s">
        <v>1208</v>
      </c>
      <c r="C607" s="254" t="s">
        <v>1209</v>
      </c>
      <c r="D607" s="245" t="s">
        <v>277</v>
      </c>
      <c r="E607" s="246">
        <v>7</v>
      </c>
      <c r="F607" s="247"/>
      <c r="G607" s="248">
        <f>ROUND(E607*F607,2)</f>
        <v>0</v>
      </c>
      <c r="H607" s="247"/>
      <c r="I607" s="248">
        <f>ROUND(E607*H607,2)</f>
        <v>0</v>
      </c>
      <c r="J607" s="247"/>
      <c r="K607" s="248">
        <f>ROUND(E607*J607,2)</f>
        <v>0</v>
      </c>
      <c r="L607" s="248">
        <v>21</v>
      </c>
      <c r="M607" s="248">
        <f>G607*(1+L607/100)</f>
        <v>0</v>
      </c>
      <c r="N607" s="246">
        <v>1.6000000000000001E-4</v>
      </c>
      <c r="O607" s="246">
        <f>ROUND(E607*N607,2)</f>
        <v>0</v>
      </c>
      <c r="P607" s="246">
        <v>0</v>
      </c>
      <c r="Q607" s="246">
        <f>ROUND(E607*P607,2)</f>
        <v>0</v>
      </c>
      <c r="R607" s="248" t="s">
        <v>254</v>
      </c>
      <c r="S607" s="248" t="s">
        <v>208</v>
      </c>
      <c r="T607" s="249" t="s">
        <v>208</v>
      </c>
      <c r="U607" s="225">
        <v>1.24</v>
      </c>
      <c r="V607" s="225">
        <f>ROUND(E607*U607,2)</f>
        <v>8.68</v>
      </c>
      <c r="W607" s="225"/>
      <c r="X607" s="225" t="s">
        <v>209</v>
      </c>
      <c r="Y607" s="225" t="s">
        <v>210</v>
      </c>
      <c r="Z607" s="215"/>
      <c r="AA607" s="215"/>
      <c r="AB607" s="215"/>
      <c r="AC607" s="215"/>
      <c r="AD607" s="215"/>
      <c r="AE607" s="215"/>
      <c r="AF607" s="215"/>
      <c r="AG607" s="215" t="s">
        <v>211</v>
      </c>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row>
    <row r="608" spans="1:60" outlineLevel="1">
      <c r="A608" s="243">
        <v>453</v>
      </c>
      <c r="B608" s="244" t="s">
        <v>1210</v>
      </c>
      <c r="C608" s="254" t="s">
        <v>1211</v>
      </c>
      <c r="D608" s="245" t="s">
        <v>277</v>
      </c>
      <c r="E608" s="246">
        <v>7</v>
      </c>
      <c r="F608" s="247"/>
      <c r="G608" s="248">
        <f>ROUND(E608*F608,2)</f>
        <v>0</v>
      </c>
      <c r="H608" s="247"/>
      <c r="I608" s="248">
        <f>ROUND(E608*H608,2)</f>
        <v>0</v>
      </c>
      <c r="J608" s="247"/>
      <c r="K608" s="248">
        <f>ROUND(E608*J608,2)</f>
        <v>0</v>
      </c>
      <c r="L608" s="248">
        <v>21</v>
      </c>
      <c r="M608" s="248">
        <f>G608*(1+L608/100)</f>
        <v>0</v>
      </c>
      <c r="N608" s="246">
        <v>1.0000000000000001E-5</v>
      </c>
      <c r="O608" s="246">
        <f>ROUND(E608*N608,2)</f>
        <v>0</v>
      </c>
      <c r="P608" s="246">
        <v>0</v>
      </c>
      <c r="Q608" s="246">
        <f>ROUND(E608*P608,2)</f>
        <v>0</v>
      </c>
      <c r="R608" s="248" t="s">
        <v>254</v>
      </c>
      <c r="S608" s="248" t="s">
        <v>208</v>
      </c>
      <c r="T608" s="249" t="s">
        <v>208</v>
      </c>
      <c r="U608" s="225">
        <v>0.17</v>
      </c>
      <c r="V608" s="225">
        <f>ROUND(E608*U608,2)</f>
        <v>1.19</v>
      </c>
      <c r="W608" s="225"/>
      <c r="X608" s="225" t="s">
        <v>209</v>
      </c>
      <c r="Y608" s="225" t="s">
        <v>210</v>
      </c>
      <c r="Z608" s="215"/>
      <c r="AA608" s="215"/>
      <c r="AB608" s="215"/>
      <c r="AC608" s="215"/>
      <c r="AD608" s="215"/>
      <c r="AE608" s="215"/>
      <c r="AF608" s="215"/>
      <c r="AG608" s="215" t="s">
        <v>211</v>
      </c>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row>
    <row r="609" spans="1:60" ht="22.5" outlineLevel="1">
      <c r="A609" s="243">
        <v>454</v>
      </c>
      <c r="B609" s="244" t="s">
        <v>1212</v>
      </c>
      <c r="C609" s="254" t="s">
        <v>1213</v>
      </c>
      <c r="D609" s="245" t="s">
        <v>277</v>
      </c>
      <c r="E609" s="246">
        <v>8</v>
      </c>
      <c r="F609" s="247"/>
      <c r="G609" s="248">
        <f>ROUND(E609*F609,2)</f>
        <v>0</v>
      </c>
      <c r="H609" s="247"/>
      <c r="I609" s="248">
        <f>ROUND(E609*H609,2)</f>
        <v>0</v>
      </c>
      <c r="J609" s="247"/>
      <c r="K609" s="248">
        <f>ROUND(E609*J609,2)</f>
        <v>0</v>
      </c>
      <c r="L609" s="248">
        <v>21</v>
      </c>
      <c r="M609" s="248">
        <f>G609*(1+L609/100)</f>
        <v>0</v>
      </c>
      <c r="N609" s="246">
        <v>0</v>
      </c>
      <c r="O609" s="246">
        <f>ROUND(E609*N609,2)</f>
        <v>0</v>
      </c>
      <c r="P609" s="246">
        <v>0</v>
      </c>
      <c r="Q609" s="246">
        <f>ROUND(E609*P609,2)</f>
        <v>0</v>
      </c>
      <c r="R609" s="248" t="s">
        <v>1120</v>
      </c>
      <c r="S609" s="248" t="s">
        <v>208</v>
      </c>
      <c r="T609" s="249" t="s">
        <v>208</v>
      </c>
      <c r="U609" s="225">
        <v>0.55000000000000004</v>
      </c>
      <c r="V609" s="225">
        <f>ROUND(E609*U609,2)</f>
        <v>4.4000000000000004</v>
      </c>
      <c r="W609" s="225"/>
      <c r="X609" s="225" t="s">
        <v>209</v>
      </c>
      <c r="Y609" s="225" t="s">
        <v>210</v>
      </c>
      <c r="Z609" s="215"/>
      <c r="AA609" s="215"/>
      <c r="AB609" s="215"/>
      <c r="AC609" s="215"/>
      <c r="AD609" s="215"/>
      <c r="AE609" s="215"/>
      <c r="AF609" s="215"/>
      <c r="AG609" s="215" t="s">
        <v>211</v>
      </c>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row>
    <row r="610" spans="1:60" ht="22.5" outlineLevel="1">
      <c r="A610" s="243">
        <v>455</v>
      </c>
      <c r="B610" s="244" t="s">
        <v>1214</v>
      </c>
      <c r="C610" s="254" t="s">
        <v>1215</v>
      </c>
      <c r="D610" s="245" t="s">
        <v>277</v>
      </c>
      <c r="E610" s="246">
        <v>1</v>
      </c>
      <c r="F610" s="247"/>
      <c r="G610" s="248">
        <f>ROUND(E610*F610,2)</f>
        <v>0</v>
      </c>
      <c r="H610" s="247"/>
      <c r="I610" s="248">
        <f>ROUND(E610*H610,2)</f>
        <v>0</v>
      </c>
      <c r="J610" s="247"/>
      <c r="K610" s="248">
        <f>ROUND(E610*J610,2)</f>
        <v>0</v>
      </c>
      <c r="L610" s="248">
        <v>21</v>
      </c>
      <c r="M610" s="248">
        <f>G610*(1+L610/100)</f>
        <v>0</v>
      </c>
      <c r="N610" s="246">
        <v>1.0399999999999999E-3</v>
      </c>
      <c r="O610" s="246">
        <f>ROUND(E610*N610,2)</f>
        <v>0</v>
      </c>
      <c r="P610" s="246">
        <v>0</v>
      </c>
      <c r="Q610" s="246">
        <f>ROUND(E610*P610,2)</f>
        <v>0</v>
      </c>
      <c r="R610" s="248" t="s">
        <v>418</v>
      </c>
      <c r="S610" s="248" t="s">
        <v>208</v>
      </c>
      <c r="T610" s="249" t="s">
        <v>208</v>
      </c>
      <c r="U610" s="225">
        <v>5.46</v>
      </c>
      <c r="V610" s="225">
        <f>ROUND(E610*U610,2)</f>
        <v>5.46</v>
      </c>
      <c r="W610" s="225"/>
      <c r="X610" s="225" t="s">
        <v>209</v>
      </c>
      <c r="Y610" s="225" t="s">
        <v>210</v>
      </c>
      <c r="Z610" s="215"/>
      <c r="AA610" s="215"/>
      <c r="AB610" s="215"/>
      <c r="AC610" s="215"/>
      <c r="AD610" s="215"/>
      <c r="AE610" s="215"/>
      <c r="AF610" s="215"/>
      <c r="AG610" s="215" t="s">
        <v>211</v>
      </c>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row>
    <row r="611" spans="1:60" ht="22.5" outlineLevel="1">
      <c r="A611" s="243">
        <v>456</v>
      </c>
      <c r="B611" s="244" t="s">
        <v>1216</v>
      </c>
      <c r="C611" s="254" t="s">
        <v>1217</v>
      </c>
      <c r="D611" s="245" t="s">
        <v>277</v>
      </c>
      <c r="E611" s="246">
        <v>2</v>
      </c>
      <c r="F611" s="247"/>
      <c r="G611" s="248">
        <f>ROUND(E611*F611,2)</f>
        <v>0</v>
      </c>
      <c r="H611" s="247"/>
      <c r="I611" s="248">
        <f>ROUND(E611*H611,2)</f>
        <v>0</v>
      </c>
      <c r="J611" s="247"/>
      <c r="K611" s="248">
        <f>ROUND(E611*J611,2)</f>
        <v>0</v>
      </c>
      <c r="L611" s="248">
        <v>21</v>
      </c>
      <c r="M611" s="248">
        <f>G611*(1+L611/100)</f>
        <v>0</v>
      </c>
      <c r="N611" s="246">
        <v>1.48E-3</v>
      </c>
      <c r="O611" s="246">
        <f>ROUND(E611*N611,2)</f>
        <v>0</v>
      </c>
      <c r="P611" s="246">
        <v>0</v>
      </c>
      <c r="Q611" s="246">
        <f>ROUND(E611*P611,2)</f>
        <v>0</v>
      </c>
      <c r="R611" s="248" t="s">
        <v>418</v>
      </c>
      <c r="S611" s="248" t="s">
        <v>208</v>
      </c>
      <c r="T611" s="249" t="s">
        <v>208</v>
      </c>
      <c r="U611" s="225">
        <v>7.032</v>
      </c>
      <c r="V611" s="225">
        <f>ROUND(E611*U611,2)</f>
        <v>14.06</v>
      </c>
      <c r="W611" s="225"/>
      <c r="X611" s="225" t="s">
        <v>209</v>
      </c>
      <c r="Y611" s="225" t="s">
        <v>210</v>
      </c>
      <c r="Z611" s="215"/>
      <c r="AA611" s="215"/>
      <c r="AB611" s="215"/>
      <c r="AC611" s="215"/>
      <c r="AD611" s="215"/>
      <c r="AE611" s="215"/>
      <c r="AF611" s="215"/>
      <c r="AG611" s="215" t="s">
        <v>211</v>
      </c>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row>
    <row r="612" spans="1:60" ht="22.5" outlineLevel="1">
      <c r="A612" s="243">
        <v>457</v>
      </c>
      <c r="B612" s="244" t="s">
        <v>1218</v>
      </c>
      <c r="C612" s="254" t="s">
        <v>1219</v>
      </c>
      <c r="D612" s="245" t="s">
        <v>228</v>
      </c>
      <c r="E612" s="246">
        <v>2.9249999999999998</v>
      </c>
      <c r="F612" s="247"/>
      <c r="G612" s="248">
        <f>ROUND(E612*F612,2)</f>
        <v>0</v>
      </c>
      <c r="H612" s="247"/>
      <c r="I612" s="248">
        <f>ROUND(E612*H612,2)</f>
        <v>0</v>
      </c>
      <c r="J612" s="247"/>
      <c r="K612" s="248">
        <f>ROUND(E612*J612,2)</f>
        <v>0</v>
      </c>
      <c r="L612" s="248">
        <v>21</v>
      </c>
      <c r="M612" s="248">
        <f>G612*(1+L612/100)</f>
        <v>0</v>
      </c>
      <c r="N612" s="246">
        <v>0.01</v>
      </c>
      <c r="O612" s="246">
        <f>ROUND(E612*N612,2)</f>
        <v>0.03</v>
      </c>
      <c r="P612" s="246">
        <v>0</v>
      </c>
      <c r="Q612" s="246">
        <f>ROUND(E612*P612,2)</f>
        <v>0</v>
      </c>
      <c r="R612" s="248" t="s">
        <v>1220</v>
      </c>
      <c r="S612" s="248" t="s">
        <v>208</v>
      </c>
      <c r="T612" s="249" t="s">
        <v>208</v>
      </c>
      <c r="U612" s="225">
        <v>0.05</v>
      </c>
      <c r="V612" s="225">
        <f>ROUND(E612*U612,2)</f>
        <v>0.15</v>
      </c>
      <c r="W612" s="225"/>
      <c r="X612" s="225" t="s">
        <v>209</v>
      </c>
      <c r="Y612" s="225" t="s">
        <v>210</v>
      </c>
      <c r="Z612" s="215"/>
      <c r="AA612" s="215"/>
      <c r="AB612" s="215"/>
      <c r="AC612" s="215"/>
      <c r="AD612" s="215"/>
      <c r="AE612" s="215"/>
      <c r="AF612" s="215"/>
      <c r="AG612" s="215" t="s">
        <v>211</v>
      </c>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row>
    <row r="613" spans="1:60" outlineLevel="1">
      <c r="A613" s="243">
        <v>458</v>
      </c>
      <c r="B613" s="244" t="s">
        <v>1221</v>
      </c>
      <c r="C613" s="254" t="s">
        <v>1222</v>
      </c>
      <c r="D613" s="245" t="s">
        <v>1223</v>
      </c>
      <c r="E613" s="246">
        <v>10.3</v>
      </c>
      <c r="F613" s="247"/>
      <c r="G613" s="248">
        <f>ROUND(E613*F613,2)</f>
        <v>0</v>
      </c>
      <c r="H613" s="247"/>
      <c r="I613" s="248">
        <f>ROUND(E613*H613,2)</f>
        <v>0</v>
      </c>
      <c r="J613" s="247"/>
      <c r="K613" s="248">
        <f>ROUND(E613*J613,2)</f>
        <v>0</v>
      </c>
      <c r="L613" s="248">
        <v>21</v>
      </c>
      <c r="M613" s="248">
        <f>G613*(1+L613/100)</f>
        <v>0</v>
      </c>
      <c r="N613" s="246">
        <v>5.2999999999999998E-4</v>
      </c>
      <c r="O613" s="246">
        <f>ROUND(E613*N613,2)</f>
        <v>0.01</v>
      </c>
      <c r="P613" s="246">
        <v>0</v>
      </c>
      <c r="Q613" s="246">
        <f>ROUND(E613*P613,2)</f>
        <v>0</v>
      </c>
      <c r="R613" s="248" t="s">
        <v>1220</v>
      </c>
      <c r="S613" s="248" t="s">
        <v>208</v>
      </c>
      <c r="T613" s="249" t="s">
        <v>208</v>
      </c>
      <c r="U613" s="225">
        <v>0.2</v>
      </c>
      <c r="V613" s="225">
        <f>ROUND(E613*U613,2)</f>
        <v>2.06</v>
      </c>
      <c r="W613" s="225"/>
      <c r="X613" s="225" t="s">
        <v>209</v>
      </c>
      <c r="Y613" s="225" t="s">
        <v>210</v>
      </c>
      <c r="Z613" s="215"/>
      <c r="AA613" s="215"/>
      <c r="AB613" s="215"/>
      <c r="AC613" s="215"/>
      <c r="AD613" s="215"/>
      <c r="AE613" s="215"/>
      <c r="AF613" s="215"/>
      <c r="AG613" s="215" t="s">
        <v>211</v>
      </c>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row>
    <row r="614" spans="1:60" outlineLevel="1">
      <c r="A614" s="243">
        <v>459</v>
      </c>
      <c r="B614" s="244" t="s">
        <v>1224</v>
      </c>
      <c r="C614" s="254" t="s">
        <v>1225</v>
      </c>
      <c r="D614" s="245" t="s">
        <v>346</v>
      </c>
      <c r="E614" s="246">
        <v>1</v>
      </c>
      <c r="F614" s="247"/>
      <c r="G614" s="248">
        <f>ROUND(E614*F614,2)</f>
        <v>0</v>
      </c>
      <c r="H614" s="247"/>
      <c r="I614" s="248">
        <f>ROUND(E614*H614,2)</f>
        <v>0</v>
      </c>
      <c r="J614" s="247"/>
      <c r="K614" s="248">
        <f>ROUND(E614*J614,2)</f>
        <v>0</v>
      </c>
      <c r="L614" s="248">
        <v>21</v>
      </c>
      <c r="M614" s="248">
        <f>G614*(1+L614/100)</f>
        <v>0</v>
      </c>
      <c r="N614" s="246">
        <v>1.8460000000000001E-2</v>
      </c>
      <c r="O614" s="246">
        <f>ROUND(E614*N614,2)</f>
        <v>0.02</v>
      </c>
      <c r="P614" s="246">
        <v>0</v>
      </c>
      <c r="Q614" s="246">
        <f>ROUND(E614*P614,2)</f>
        <v>0</v>
      </c>
      <c r="R614" s="248"/>
      <c r="S614" s="248" t="s">
        <v>366</v>
      </c>
      <c r="T614" s="249" t="s">
        <v>367</v>
      </c>
      <c r="U614" s="225">
        <v>1.82</v>
      </c>
      <c r="V614" s="225">
        <f>ROUND(E614*U614,2)</f>
        <v>1.82</v>
      </c>
      <c r="W614" s="225"/>
      <c r="X614" s="225" t="s">
        <v>209</v>
      </c>
      <c r="Y614" s="225" t="s">
        <v>210</v>
      </c>
      <c r="Z614" s="215"/>
      <c r="AA614" s="215"/>
      <c r="AB614" s="215"/>
      <c r="AC614" s="215"/>
      <c r="AD614" s="215"/>
      <c r="AE614" s="215"/>
      <c r="AF614" s="215"/>
      <c r="AG614" s="215" t="s">
        <v>211</v>
      </c>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row>
    <row r="615" spans="1:60" outlineLevel="1">
      <c r="A615" s="243">
        <v>460</v>
      </c>
      <c r="B615" s="244" t="s">
        <v>1226</v>
      </c>
      <c r="C615" s="254" t="s">
        <v>1227</v>
      </c>
      <c r="D615" s="245" t="s">
        <v>346</v>
      </c>
      <c r="E615" s="246">
        <v>1</v>
      </c>
      <c r="F615" s="247"/>
      <c r="G615" s="248">
        <f>ROUND(E615*F615,2)</f>
        <v>0</v>
      </c>
      <c r="H615" s="247"/>
      <c r="I615" s="248">
        <f>ROUND(E615*H615,2)</f>
        <v>0</v>
      </c>
      <c r="J615" s="247"/>
      <c r="K615" s="248">
        <f>ROUND(E615*J615,2)</f>
        <v>0</v>
      </c>
      <c r="L615" s="248">
        <v>21</v>
      </c>
      <c r="M615" s="248">
        <f>G615*(1+L615/100)</f>
        <v>0</v>
      </c>
      <c r="N615" s="246">
        <v>3.5950000000000003E-2</v>
      </c>
      <c r="O615" s="246">
        <f>ROUND(E615*N615,2)</f>
        <v>0.04</v>
      </c>
      <c r="P615" s="246">
        <v>0</v>
      </c>
      <c r="Q615" s="246">
        <f>ROUND(E615*P615,2)</f>
        <v>0</v>
      </c>
      <c r="R615" s="248"/>
      <c r="S615" s="248" t="s">
        <v>366</v>
      </c>
      <c r="T615" s="249" t="s">
        <v>367</v>
      </c>
      <c r="U615" s="225">
        <v>1.1479999999999999</v>
      </c>
      <c r="V615" s="225">
        <f>ROUND(E615*U615,2)</f>
        <v>1.1499999999999999</v>
      </c>
      <c r="W615" s="225"/>
      <c r="X615" s="225" t="s">
        <v>209</v>
      </c>
      <c r="Y615" s="225" t="s">
        <v>210</v>
      </c>
      <c r="Z615" s="215"/>
      <c r="AA615" s="215"/>
      <c r="AB615" s="215"/>
      <c r="AC615" s="215"/>
      <c r="AD615" s="215"/>
      <c r="AE615" s="215"/>
      <c r="AF615" s="215"/>
      <c r="AG615" s="215" t="s">
        <v>211</v>
      </c>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row>
    <row r="616" spans="1:60" outlineLevel="1">
      <c r="A616" s="243">
        <v>461</v>
      </c>
      <c r="B616" s="244" t="s">
        <v>1228</v>
      </c>
      <c r="C616" s="254" t="s">
        <v>1229</v>
      </c>
      <c r="D616" s="245" t="s">
        <v>228</v>
      </c>
      <c r="E616" s="246">
        <v>7.4550000000000001</v>
      </c>
      <c r="F616" s="247"/>
      <c r="G616" s="248">
        <f>ROUND(E616*F616,2)</f>
        <v>0</v>
      </c>
      <c r="H616" s="247"/>
      <c r="I616" s="248">
        <f>ROUND(E616*H616,2)</f>
        <v>0</v>
      </c>
      <c r="J616" s="247"/>
      <c r="K616" s="248">
        <f>ROUND(E616*J616,2)</f>
        <v>0</v>
      </c>
      <c r="L616" s="248">
        <v>21</v>
      </c>
      <c r="M616" s="248">
        <f>G616*(1+L616/100)</f>
        <v>0</v>
      </c>
      <c r="N616" s="246">
        <v>0.03</v>
      </c>
      <c r="O616" s="246">
        <f>ROUND(E616*N616,2)</f>
        <v>0.22</v>
      </c>
      <c r="P616" s="246">
        <v>0</v>
      </c>
      <c r="Q616" s="246">
        <f>ROUND(E616*P616,2)</f>
        <v>0</v>
      </c>
      <c r="R616" s="248"/>
      <c r="S616" s="248" t="s">
        <v>366</v>
      </c>
      <c r="T616" s="249" t="s">
        <v>367</v>
      </c>
      <c r="U616" s="225">
        <v>0</v>
      </c>
      <c r="V616" s="225">
        <f>ROUND(E616*U616,2)</f>
        <v>0</v>
      </c>
      <c r="W616" s="225"/>
      <c r="X616" s="225" t="s">
        <v>209</v>
      </c>
      <c r="Y616" s="225" t="s">
        <v>210</v>
      </c>
      <c r="Z616" s="215"/>
      <c r="AA616" s="215"/>
      <c r="AB616" s="215"/>
      <c r="AC616" s="215"/>
      <c r="AD616" s="215"/>
      <c r="AE616" s="215"/>
      <c r="AF616" s="215"/>
      <c r="AG616" s="215" t="s">
        <v>211</v>
      </c>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row>
    <row r="617" spans="1:60" outlineLevel="1">
      <c r="A617" s="243">
        <v>462</v>
      </c>
      <c r="B617" s="244" t="s">
        <v>1230</v>
      </c>
      <c r="C617" s="254" t="s">
        <v>1231</v>
      </c>
      <c r="D617" s="245" t="s">
        <v>277</v>
      </c>
      <c r="E617" s="246">
        <v>2</v>
      </c>
      <c r="F617" s="247"/>
      <c r="G617" s="248">
        <f>ROUND(E617*F617,2)</f>
        <v>0</v>
      </c>
      <c r="H617" s="247"/>
      <c r="I617" s="248">
        <f>ROUND(E617*H617,2)</f>
        <v>0</v>
      </c>
      <c r="J617" s="247"/>
      <c r="K617" s="248">
        <f>ROUND(E617*J617,2)</f>
        <v>0</v>
      </c>
      <c r="L617" s="248">
        <v>21</v>
      </c>
      <c r="M617" s="248">
        <f>G617*(1+L617/100)</f>
        <v>0</v>
      </c>
      <c r="N617" s="246">
        <v>0</v>
      </c>
      <c r="O617" s="246">
        <f>ROUND(E617*N617,2)</f>
        <v>0</v>
      </c>
      <c r="P617" s="246">
        <v>0</v>
      </c>
      <c r="Q617" s="246">
        <f>ROUND(E617*P617,2)</f>
        <v>0</v>
      </c>
      <c r="R617" s="248"/>
      <c r="S617" s="248" t="s">
        <v>366</v>
      </c>
      <c r="T617" s="249" t="s">
        <v>367</v>
      </c>
      <c r="U617" s="225">
        <v>0</v>
      </c>
      <c r="V617" s="225">
        <f>ROUND(E617*U617,2)</f>
        <v>0</v>
      </c>
      <c r="W617" s="225"/>
      <c r="X617" s="225" t="s">
        <v>209</v>
      </c>
      <c r="Y617" s="225" t="s">
        <v>210</v>
      </c>
      <c r="Z617" s="215"/>
      <c r="AA617" s="215"/>
      <c r="AB617" s="215"/>
      <c r="AC617" s="215"/>
      <c r="AD617" s="215"/>
      <c r="AE617" s="215"/>
      <c r="AF617" s="215"/>
      <c r="AG617" s="215" t="s">
        <v>211</v>
      </c>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row>
    <row r="618" spans="1:60" ht="22.5" outlineLevel="1">
      <c r="A618" s="243">
        <v>463</v>
      </c>
      <c r="B618" s="244" t="s">
        <v>1232</v>
      </c>
      <c r="C618" s="254" t="s">
        <v>1233</v>
      </c>
      <c r="D618" s="245" t="s">
        <v>346</v>
      </c>
      <c r="E618" s="246">
        <v>15.2</v>
      </c>
      <c r="F618" s="247"/>
      <c r="G618" s="248">
        <f>ROUND(E618*F618,2)</f>
        <v>0</v>
      </c>
      <c r="H618" s="247"/>
      <c r="I618" s="248">
        <f>ROUND(E618*H618,2)</f>
        <v>0</v>
      </c>
      <c r="J618" s="247"/>
      <c r="K618" s="248">
        <f>ROUND(E618*J618,2)</f>
        <v>0</v>
      </c>
      <c r="L618" s="248">
        <v>21</v>
      </c>
      <c r="M618" s="248">
        <f>G618*(1+L618/100)</f>
        <v>0</v>
      </c>
      <c r="N618" s="246">
        <v>2.5000000000000001E-2</v>
      </c>
      <c r="O618" s="246">
        <f>ROUND(E618*N618,2)</f>
        <v>0.38</v>
      </c>
      <c r="P618" s="246">
        <v>0</v>
      </c>
      <c r="Q618" s="246">
        <f>ROUND(E618*P618,2)</f>
        <v>0</v>
      </c>
      <c r="R618" s="248"/>
      <c r="S618" s="248" t="s">
        <v>366</v>
      </c>
      <c r="T618" s="249" t="s">
        <v>367</v>
      </c>
      <c r="U618" s="225">
        <v>0</v>
      </c>
      <c r="V618" s="225">
        <f>ROUND(E618*U618,2)</f>
        <v>0</v>
      </c>
      <c r="W618" s="225"/>
      <c r="X618" s="225" t="s">
        <v>209</v>
      </c>
      <c r="Y618" s="225" t="s">
        <v>210</v>
      </c>
      <c r="Z618" s="215"/>
      <c r="AA618" s="215"/>
      <c r="AB618" s="215"/>
      <c r="AC618" s="215"/>
      <c r="AD618" s="215"/>
      <c r="AE618" s="215"/>
      <c r="AF618" s="215"/>
      <c r="AG618" s="215" t="s">
        <v>211</v>
      </c>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row>
    <row r="619" spans="1:60" ht="22.5" outlineLevel="1">
      <c r="A619" s="243">
        <v>464</v>
      </c>
      <c r="B619" s="244" t="s">
        <v>1234</v>
      </c>
      <c r="C619" s="254" t="s">
        <v>1235</v>
      </c>
      <c r="D619" s="245" t="s">
        <v>277</v>
      </c>
      <c r="E619" s="246">
        <v>14</v>
      </c>
      <c r="F619" s="247"/>
      <c r="G619" s="248">
        <f>ROUND(E619*F619,2)</f>
        <v>0</v>
      </c>
      <c r="H619" s="247"/>
      <c r="I619" s="248">
        <f>ROUND(E619*H619,2)</f>
        <v>0</v>
      </c>
      <c r="J619" s="247"/>
      <c r="K619" s="248">
        <f>ROUND(E619*J619,2)</f>
        <v>0</v>
      </c>
      <c r="L619" s="248">
        <v>21</v>
      </c>
      <c r="M619" s="248">
        <f>G619*(1+L619/100)</f>
        <v>0</v>
      </c>
      <c r="N619" s="246">
        <v>2.5000000000000001E-2</v>
      </c>
      <c r="O619" s="246">
        <f>ROUND(E619*N619,2)</f>
        <v>0.35</v>
      </c>
      <c r="P619" s="246">
        <v>0</v>
      </c>
      <c r="Q619" s="246">
        <f>ROUND(E619*P619,2)</f>
        <v>0</v>
      </c>
      <c r="R619" s="248"/>
      <c r="S619" s="248" t="s">
        <v>366</v>
      </c>
      <c r="T619" s="249" t="s">
        <v>367</v>
      </c>
      <c r="U619" s="225">
        <v>0</v>
      </c>
      <c r="V619" s="225">
        <f>ROUND(E619*U619,2)</f>
        <v>0</v>
      </c>
      <c r="W619" s="225"/>
      <c r="X619" s="225" t="s">
        <v>209</v>
      </c>
      <c r="Y619" s="225" t="s">
        <v>210</v>
      </c>
      <c r="Z619" s="215"/>
      <c r="AA619" s="215"/>
      <c r="AB619" s="215"/>
      <c r="AC619" s="215"/>
      <c r="AD619" s="215"/>
      <c r="AE619" s="215"/>
      <c r="AF619" s="215"/>
      <c r="AG619" s="215" t="s">
        <v>211</v>
      </c>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row>
    <row r="620" spans="1:60" ht="22.5" outlineLevel="1">
      <c r="A620" s="243">
        <v>465</v>
      </c>
      <c r="B620" s="244" t="s">
        <v>1236</v>
      </c>
      <c r="C620" s="254" t="s">
        <v>1237</v>
      </c>
      <c r="D620" s="245" t="s">
        <v>277</v>
      </c>
      <c r="E620" s="246">
        <v>1</v>
      </c>
      <c r="F620" s="247"/>
      <c r="G620" s="248">
        <f>ROUND(E620*F620,2)</f>
        <v>0</v>
      </c>
      <c r="H620" s="247"/>
      <c r="I620" s="248">
        <f>ROUND(E620*H620,2)</f>
        <v>0</v>
      </c>
      <c r="J620" s="247"/>
      <c r="K620" s="248">
        <f>ROUND(E620*J620,2)</f>
        <v>0</v>
      </c>
      <c r="L620" s="248">
        <v>21</v>
      </c>
      <c r="M620" s="248">
        <f>G620*(1+L620/100)</f>
        <v>0</v>
      </c>
      <c r="N620" s="246">
        <v>0.1</v>
      </c>
      <c r="O620" s="246">
        <f>ROUND(E620*N620,2)</f>
        <v>0.1</v>
      </c>
      <c r="P620" s="246">
        <v>0</v>
      </c>
      <c r="Q620" s="246">
        <f>ROUND(E620*P620,2)</f>
        <v>0</v>
      </c>
      <c r="R620" s="248"/>
      <c r="S620" s="248" t="s">
        <v>366</v>
      </c>
      <c r="T620" s="249" t="s">
        <v>367</v>
      </c>
      <c r="U620" s="225">
        <v>0</v>
      </c>
      <c r="V620" s="225">
        <f>ROUND(E620*U620,2)</f>
        <v>0</v>
      </c>
      <c r="W620" s="225"/>
      <c r="X620" s="225" t="s">
        <v>209</v>
      </c>
      <c r="Y620" s="225" t="s">
        <v>210</v>
      </c>
      <c r="Z620" s="215"/>
      <c r="AA620" s="215"/>
      <c r="AB620" s="215"/>
      <c r="AC620" s="215"/>
      <c r="AD620" s="215"/>
      <c r="AE620" s="215"/>
      <c r="AF620" s="215"/>
      <c r="AG620" s="215" t="s">
        <v>211</v>
      </c>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row>
    <row r="621" spans="1:60" ht="22.5" outlineLevel="1">
      <c r="A621" s="243">
        <v>466</v>
      </c>
      <c r="B621" s="244" t="s">
        <v>1238</v>
      </c>
      <c r="C621" s="254" t="s">
        <v>1239</v>
      </c>
      <c r="D621" s="245" t="s">
        <v>277</v>
      </c>
      <c r="E621" s="246">
        <v>3</v>
      </c>
      <c r="F621" s="247"/>
      <c r="G621" s="248">
        <f>ROUND(E621*F621,2)</f>
        <v>0</v>
      </c>
      <c r="H621" s="247"/>
      <c r="I621" s="248">
        <f>ROUND(E621*H621,2)</f>
        <v>0</v>
      </c>
      <c r="J621" s="247"/>
      <c r="K621" s="248">
        <f>ROUND(E621*J621,2)</f>
        <v>0</v>
      </c>
      <c r="L621" s="248">
        <v>21</v>
      </c>
      <c r="M621" s="248">
        <f>G621*(1+L621/100)</f>
        <v>0</v>
      </c>
      <c r="N621" s="246">
        <v>0.05</v>
      </c>
      <c r="O621" s="246">
        <f>ROUND(E621*N621,2)</f>
        <v>0.15</v>
      </c>
      <c r="P621" s="246">
        <v>0</v>
      </c>
      <c r="Q621" s="246">
        <f>ROUND(E621*P621,2)</f>
        <v>0</v>
      </c>
      <c r="R621" s="248"/>
      <c r="S621" s="248" t="s">
        <v>366</v>
      </c>
      <c r="T621" s="249" t="s">
        <v>367</v>
      </c>
      <c r="U621" s="225">
        <v>0</v>
      </c>
      <c r="V621" s="225">
        <f>ROUND(E621*U621,2)</f>
        <v>0</v>
      </c>
      <c r="W621" s="225"/>
      <c r="X621" s="225" t="s">
        <v>209</v>
      </c>
      <c r="Y621" s="225" t="s">
        <v>210</v>
      </c>
      <c r="Z621" s="215"/>
      <c r="AA621" s="215"/>
      <c r="AB621" s="215"/>
      <c r="AC621" s="215"/>
      <c r="AD621" s="215"/>
      <c r="AE621" s="215"/>
      <c r="AF621" s="215"/>
      <c r="AG621" s="215" t="s">
        <v>211</v>
      </c>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row>
    <row r="622" spans="1:60" ht="22.5" outlineLevel="1">
      <c r="A622" s="243">
        <v>467</v>
      </c>
      <c r="B622" s="244" t="s">
        <v>1240</v>
      </c>
      <c r="C622" s="254" t="s">
        <v>1241</v>
      </c>
      <c r="D622" s="245" t="s">
        <v>535</v>
      </c>
      <c r="E622" s="246">
        <v>1</v>
      </c>
      <c r="F622" s="247"/>
      <c r="G622" s="248">
        <f>ROUND(E622*F622,2)</f>
        <v>0</v>
      </c>
      <c r="H622" s="247"/>
      <c r="I622" s="248">
        <f>ROUND(E622*H622,2)</f>
        <v>0</v>
      </c>
      <c r="J622" s="247"/>
      <c r="K622" s="248">
        <f>ROUND(E622*J622,2)</f>
        <v>0</v>
      </c>
      <c r="L622" s="248">
        <v>21</v>
      </c>
      <c r="M622" s="248">
        <f>G622*(1+L622/100)</f>
        <v>0</v>
      </c>
      <c r="N622" s="246">
        <v>0.05</v>
      </c>
      <c r="O622" s="246">
        <f>ROUND(E622*N622,2)</f>
        <v>0.05</v>
      </c>
      <c r="P622" s="246">
        <v>0</v>
      </c>
      <c r="Q622" s="246">
        <f>ROUND(E622*P622,2)</f>
        <v>0</v>
      </c>
      <c r="R622" s="248"/>
      <c r="S622" s="248" t="s">
        <v>366</v>
      </c>
      <c r="T622" s="249" t="s">
        <v>367</v>
      </c>
      <c r="U622" s="225">
        <v>0</v>
      </c>
      <c r="V622" s="225">
        <f>ROUND(E622*U622,2)</f>
        <v>0</v>
      </c>
      <c r="W622" s="225"/>
      <c r="X622" s="225" t="s">
        <v>209</v>
      </c>
      <c r="Y622" s="225" t="s">
        <v>210</v>
      </c>
      <c r="Z622" s="215"/>
      <c r="AA622" s="215"/>
      <c r="AB622" s="215"/>
      <c r="AC622" s="215"/>
      <c r="AD622" s="215"/>
      <c r="AE622" s="215"/>
      <c r="AF622" s="215"/>
      <c r="AG622" s="215" t="s">
        <v>211</v>
      </c>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row>
    <row r="623" spans="1:60" ht="22.5" outlineLevel="1">
      <c r="A623" s="243">
        <v>468</v>
      </c>
      <c r="B623" s="244" t="s">
        <v>1242</v>
      </c>
      <c r="C623" s="254" t="s">
        <v>1243</v>
      </c>
      <c r="D623" s="245" t="s">
        <v>346</v>
      </c>
      <c r="E623" s="246">
        <v>19</v>
      </c>
      <c r="F623" s="247"/>
      <c r="G623" s="248">
        <f>ROUND(E623*F623,2)</f>
        <v>0</v>
      </c>
      <c r="H623" s="247"/>
      <c r="I623" s="248">
        <f>ROUND(E623*H623,2)</f>
        <v>0</v>
      </c>
      <c r="J623" s="247"/>
      <c r="K623" s="248">
        <f>ROUND(E623*J623,2)</f>
        <v>0</v>
      </c>
      <c r="L623" s="248">
        <v>21</v>
      </c>
      <c r="M623" s="248">
        <f>G623*(1+L623/100)</f>
        <v>0</v>
      </c>
      <c r="N623" s="246">
        <v>0.03</v>
      </c>
      <c r="O623" s="246">
        <f>ROUND(E623*N623,2)</f>
        <v>0.56999999999999995</v>
      </c>
      <c r="P623" s="246">
        <v>0</v>
      </c>
      <c r="Q623" s="246">
        <f>ROUND(E623*P623,2)</f>
        <v>0</v>
      </c>
      <c r="R623" s="248"/>
      <c r="S623" s="248" t="s">
        <v>366</v>
      </c>
      <c r="T623" s="249" t="s">
        <v>367</v>
      </c>
      <c r="U623" s="225">
        <v>0</v>
      </c>
      <c r="V623" s="225">
        <f>ROUND(E623*U623,2)</f>
        <v>0</v>
      </c>
      <c r="W623" s="225"/>
      <c r="X623" s="225" t="s">
        <v>209</v>
      </c>
      <c r="Y623" s="225" t="s">
        <v>210</v>
      </c>
      <c r="Z623" s="215"/>
      <c r="AA623" s="215"/>
      <c r="AB623" s="215"/>
      <c r="AC623" s="215"/>
      <c r="AD623" s="215"/>
      <c r="AE623" s="215"/>
      <c r="AF623" s="215"/>
      <c r="AG623" s="215" t="s">
        <v>211</v>
      </c>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row>
    <row r="624" spans="1:60" ht="22.5" outlineLevel="1">
      <c r="A624" s="243">
        <v>469</v>
      </c>
      <c r="B624" s="244" t="s">
        <v>1244</v>
      </c>
      <c r="C624" s="254" t="s">
        <v>1245</v>
      </c>
      <c r="D624" s="245" t="s">
        <v>346</v>
      </c>
      <c r="E624" s="246">
        <v>5.26</v>
      </c>
      <c r="F624" s="247"/>
      <c r="G624" s="248">
        <f>ROUND(E624*F624,2)</f>
        <v>0</v>
      </c>
      <c r="H624" s="247"/>
      <c r="I624" s="248">
        <f>ROUND(E624*H624,2)</f>
        <v>0</v>
      </c>
      <c r="J624" s="247"/>
      <c r="K624" s="248">
        <f>ROUND(E624*J624,2)</f>
        <v>0</v>
      </c>
      <c r="L624" s="248">
        <v>21</v>
      </c>
      <c r="M624" s="248">
        <f>G624*(1+L624/100)</f>
        <v>0</v>
      </c>
      <c r="N624" s="246">
        <v>6.0000000000000001E-3</v>
      </c>
      <c r="O624" s="246">
        <f>ROUND(E624*N624,2)</f>
        <v>0.03</v>
      </c>
      <c r="P624" s="246">
        <v>0</v>
      </c>
      <c r="Q624" s="246">
        <f>ROUND(E624*P624,2)</f>
        <v>0</v>
      </c>
      <c r="R624" s="248"/>
      <c r="S624" s="248" t="s">
        <v>366</v>
      </c>
      <c r="T624" s="249" t="s">
        <v>367</v>
      </c>
      <c r="U624" s="225">
        <v>0</v>
      </c>
      <c r="V624" s="225">
        <f>ROUND(E624*U624,2)</f>
        <v>0</v>
      </c>
      <c r="W624" s="225"/>
      <c r="X624" s="225" t="s">
        <v>209</v>
      </c>
      <c r="Y624" s="225" t="s">
        <v>210</v>
      </c>
      <c r="Z624" s="215"/>
      <c r="AA624" s="215"/>
      <c r="AB624" s="215"/>
      <c r="AC624" s="215"/>
      <c r="AD624" s="215"/>
      <c r="AE624" s="215"/>
      <c r="AF624" s="215"/>
      <c r="AG624" s="215" t="s">
        <v>211</v>
      </c>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row>
    <row r="625" spans="1:60" ht="33.75" outlineLevel="1">
      <c r="A625" s="243">
        <v>470</v>
      </c>
      <c r="B625" s="244" t="s">
        <v>1246</v>
      </c>
      <c r="C625" s="254" t="s">
        <v>1247</v>
      </c>
      <c r="D625" s="245" t="s">
        <v>535</v>
      </c>
      <c r="E625" s="246">
        <v>1</v>
      </c>
      <c r="F625" s="247"/>
      <c r="G625" s="248">
        <f>ROUND(E625*F625,2)</f>
        <v>0</v>
      </c>
      <c r="H625" s="247"/>
      <c r="I625" s="248">
        <f>ROUND(E625*H625,2)</f>
        <v>0</v>
      </c>
      <c r="J625" s="247"/>
      <c r="K625" s="248">
        <f>ROUND(E625*J625,2)</f>
        <v>0</v>
      </c>
      <c r="L625" s="248">
        <v>21</v>
      </c>
      <c r="M625" s="248">
        <f>G625*(1+L625/100)</f>
        <v>0</v>
      </c>
      <c r="N625" s="246">
        <v>0.1</v>
      </c>
      <c r="O625" s="246">
        <f>ROUND(E625*N625,2)</f>
        <v>0.1</v>
      </c>
      <c r="P625" s="246">
        <v>0</v>
      </c>
      <c r="Q625" s="246">
        <f>ROUND(E625*P625,2)</f>
        <v>0</v>
      </c>
      <c r="R625" s="248"/>
      <c r="S625" s="248" t="s">
        <v>366</v>
      </c>
      <c r="T625" s="249" t="s">
        <v>367</v>
      </c>
      <c r="U625" s="225">
        <v>0</v>
      </c>
      <c r="V625" s="225">
        <f>ROUND(E625*U625,2)</f>
        <v>0</v>
      </c>
      <c r="W625" s="225"/>
      <c r="X625" s="225" t="s">
        <v>209</v>
      </c>
      <c r="Y625" s="225" t="s">
        <v>210</v>
      </c>
      <c r="Z625" s="215"/>
      <c r="AA625" s="215"/>
      <c r="AB625" s="215"/>
      <c r="AC625" s="215"/>
      <c r="AD625" s="215"/>
      <c r="AE625" s="215"/>
      <c r="AF625" s="215"/>
      <c r="AG625" s="215" t="s">
        <v>211</v>
      </c>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row>
    <row r="626" spans="1:60" outlineLevel="1">
      <c r="A626" s="243">
        <v>471</v>
      </c>
      <c r="B626" s="244" t="s">
        <v>1248</v>
      </c>
      <c r="C626" s="254" t="s">
        <v>1249</v>
      </c>
      <c r="D626" s="245" t="s">
        <v>277</v>
      </c>
      <c r="E626" s="246">
        <v>2</v>
      </c>
      <c r="F626" s="247"/>
      <c r="G626" s="248">
        <f>ROUND(E626*F626,2)</f>
        <v>0</v>
      </c>
      <c r="H626" s="247"/>
      <c r="I626" s="248">
        <f>ROUND(E626*H626,2)</f>
        <v>0</v>
      </c>
      <c r="J626" s="247"/>
      <c r="K626" s="248">
        <f>ROUND(E626*J626,2)</f>
        <v>0</v>
      </c>
      <c r="L626" s="248">
        <v>21</v>
      </c>
      <c r="M626" s="248">
        <f>G626*(1+L626/100)</f>
        <v>0</v>
      </c>
      <c r="N626" s="246">
        <v>1.6199999999999999E-2</v>
      </c>
      <c r="O626" s="246">
        <f>ROUND(E626*N626,2)</f>
        <v>0.03</v>
      </c>
      <c r="P626" s="246">
        <v>0</v>
      </c>
      <c r="Q626" s="246">
        <f>ROUND(E626*P626,2)</f>
        <v>0</v>
      </c>
      <c r="R626" s="248"/>
      <c r="S626" s="248" t="s">
        <v>366</v>
      </c>
      <c r="T626" s="249" t="s">
        <v>367</v>
      </c>
      <c r="U626" s="225">
        <v>3.0739999999999998</v>
      </c>
      <c r="V626" s="225">
        <f>ROUND(E626*U626,2)</f>
        <v>6.15</v>
      </c>
      <c r="W626" s="225"/>
      <c r="X626" s="225" t="s">
        <v>209</v>
      </c>
      <c r="Y626" s="225" t="s">
        <v>210</v>
      </c>
      <c r="Z626" s="215"/>
      <c r="AA626" s="215"/>
      <c r="AB626" s="215"/>
      <c r="AC626" s="215"/>
      <c r="AD626" s="215"/>
      <c r="AE626" s="215"/>
      <c r="AF626" s="215"/>
      <c r="AG626" s="215" t="s">
        <v>211</v>
      </c>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row>
    <row r="627" spans="1:60" outlineLevel="1">
      <c r="A627" s="243">
        <v>472</v>
      </c>
      <c r="B627" s="244" t="s">
        <v>1250</v>
      </c>
      <c r="C627" s="254" t="s">
        <v>1251</v>
      </c>
      <c r="D627" s="245" t="s">
        <v>277</v>
      </c>
      <c r="E627" s="246">
        <v>4</v>
      </c>
      <c r="F627" s="247"/>
      <c r="G627" s="248">
        <f>ROUND(E627*F627,2)</f>
        <v>0</v>
      </c>
      <c r="H627" s="247"/>
      <c r="I627" s="248">
        <f>ROUND(E627*H627,2)</f>
        <v>0</v>
      </c>
      <c r="J627" s="247"/>
      <c r="K627" s="248">
        <f>ROUND(E627*J627,2)</f>
        <v>0</v>
      </c>
      <c r="L627" s="248">
        <v>21</v>
      </c>
      <c r="M627" s="248">
        <f>G627*(1+L627/100)</f>
        <v>0</v>
      </c>
      <c r="N627" s="246">
        <v>1.6199999999999999E-2</v>
      </c>
      <c r="O627" s="246">
        <f>ROUND(E627*N627,2)</f>
        <v>0.06</v>
      </c>
      <c r="P627" s="246">
        <v>0</v>
      </c>
      <c r="Q627" s="246">
        <f>ROUND(E627*P627,2)</f>
        <v>0</v>
      </c>
      <c r="R627" s="248"/>
      <c r="S627" s="248" t="s">
        <v>366</v>
      </c>
      <c r="T627" s="249" t="s">
        <v>367</v>
      </c>
      <c r="U627" s="225">
        <v>3.0739999999999998</v>
      </c>
      <c r="V627" s="225">
        <f>ROUND(E627*U627,2)</f>
        <v>12.3</v>
      </c>
      <c r="W627" s="225"/>
      <c r="X627" s="225" t="s">
        <v>209</v>
      </c>
      <c r="Y627" s="225" t="s">
        <v>210</v>
      </c>
      <c r="Z627" s="215"/>
      <c r="AA627" s="215"/>
      <c r="AB627" s="215"/>
      <c r="AC627" s="215"/>
      <c r="AD627" s="215"/>
      <c r="AE627" s="215"/>
      <c r="AF627" s="215"/>
      <c r="AG627" s="215" t="s">
        <v>211</v>
      </c>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row>
    <row r="628" spans="1:60" outlineLevel="1">
      <c r="A628" s="243">
        <v>473</v>
      </c>
      <c r="B628" s="244" t="s">
        <v>1252</v>
      </c>
      <c r="C628" s="254" t="s">
        <v>1253</v>
      </c>
      <c r="D628" s="245" t="s">
        <v>277</v>
      </c>
      <c r="E628" s="246">
        <v>1</v>
      </c>
      <c r="F628" s="247"/>
      <c r="G628" s="248">
        <f>ROUND(E628*F628,2)</f>
        <v>0</v>
      </c>
      <c r="H628" s="247"/>
      <c r="I628" s="248">
        <f>ROUND(E628*H628,2)</f>
        <v>0</v>
      </c>
      <c r="J628" s="247"/>
      <c r="K628" s="248">
        <f>ROUND(E628*J628,2)</f>
        <v>0</v>
      </c>
      <c r="L628" s="248">
        <v>21</v>
      </c>
      <c r="M628" s="248">
        <f>G628*(1+L628/100)</f>
        <v>0</v>
      </c>
      <c r="N628" s="246">
        <v>1.6199999999999999E-2</v>
      </c>
      <c r="O628" s="246">
        <f>ROUND(E628*N628,2)</f>
        <v>0.02</v>
      </c>
      <c r="P628" s="246">
        <v>0</v>
      </c>
      <c r="Q628" s="246">
        <f>ROUND(E628*P628,2)</f>
        <v>0</v>
      </c>
      <c r="R628" s="248"/>
      <c r="S628" s="248" t="s">
        <v>366</v>
      </c>
      <c r="T628" s="249" t="s">
        <v>367</v>
      </c>
      <c r="U628" s="225">
        <v>3.0739999999999998</v>
      </c>
      <c r="V628" s="225">
        <f>ROUND(E628*U628,2)</f>
        <v>3.07</v>
      </c>
      <c r="W628" s="225"/>
      <c r="X628" s="225" t="s">
        <v>209</v>
      </c>
      <c r="Y628" s="225" t="s">
        <v>210</v>
      </c>
      <c r="Z628" s="215"/>
      <c r="AA628" s="215"/>
      <c r="AB628" s="215"/>
      <c r="AC628" s="215"/>
      <c r="AD628" s="215"/>
      <c r="AE628" s="215"/>
      <c r="AF628" s="215"/>
      <c r="AG628" s="215" t="s">
        <v>211</v>
      </c>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row>
    <row r="629" spans="1:60" outlineLevel="1">
      <c r="A629" s="243">
        <v>474</v>
      </c>
      <c r="B629" s="244" t="s">
        <v>1254</v>
      </c>
      <c r="C629" s="254" t="s">
        <v>1255</v>
      </c>
      <c r="D629" s="245" t="s">
        <v>277</v>
      </c>
      <c r="E629" s="246">
        <v>8</v>
      </c>
      <c r="F629" s="247"/>
      <c r="G629" s="248">
        <f>ROUND(E629*F629,2)</f>
        <v>0</v>
      </c>
      <c r="H629" s="247"/>
      <c r="I629" s="248">
        <f>ROUND(E629*H629,2)</f>
        <v>0</v>
      </c>
      <c r="J629" s="247"/>
      <c r="K629" s="248">
        <f>ROUND(E629*J629,2)</f>
        <v>0</v>
      </c>
      <c r="L629" s="248">
        <v>21</v>
      </c>
      <c r="M629" s="248">
        <f>G629*(1+L629/100)</f>
        <v>0</v>
      </c>
      <c r="N629" s="246">
        <v>1.6199999999999999E-2</v>
      </c>
      <c r="O629" s="246">
        <f>ROUND(E629*N629,2)</f>
        <v>0.13</v>
      </c>
      <c r="P629" s="246">
        <v>0</v>
      </c>
      <c r="Q629" s="246">
        <f>ROUND(E629*P629,2)</f>
        <v>0</v>
      </c>
      <c r="R629" s="248"/>
      <c r="S629" s="248" t="s">
        <v>366</v>
      </c>
      <c r="T629" s="249" t="s">
        <v>367</v>
      </c>
      <c r="U629" s="225">
        <v>3.0739999999999998</v>
      </c>
      <c r="V629" s="225">
        <f>ROUND(E629*U629,2)</f>
        <v>24.59</v>
      </c>
      <c r="W629" s="225"/>
      <c r="X629" s="225" t="s">
        <v>209</v>
      </c>
      <c r="Y629" s="225" t="s">
        <v>210</v>
      </c>
      <c r="Z629" s="215"/>
      <c r="AA629" s="215"/>
      <c r="AB629" s="215"/>
      <c r="AC629" s="215"/>
      <c r="AD629" s="215"/>
      <c r="AE629" s="215"/>
      <c r="AF629" s="215"/>
      <c r="AG629" s="215" t="s">
        <v>211</v>
      </c>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row>
    <row r="630" spans="1:60" outlineLevel="1">
      <c r="A630" s="243">
        <v>475</v>
      </c>
      <c r="B630" s="244" t="s">
        <v>1256</v>
      </c>
      <c r="C630" s="254" t="s">
        <v>1257</v>
      </c>
      <c r="D630" s="245" t="s">
        <v>277</v>
      </c>
      <c r="E630" s="246">
        <v>8</v>
      </c>
      <c r="F630" s="247"/>
      <c r="G630" s="248">
        <f>ROUND(E630*F630,2)</f>
        <v>0</v>
      </c>
      <c r="H630" s="247"/>
      <c r="I630" s="248">
        <f>ROUND(E630*H630,2)</f>
        <v>0</v>
      </c>
      <c r="J630" s="247"/>
      <c r="K630" s="248">
        <f>ROUND(E630*J630,2)</f>
        <v>0</v>
      </c>
      <c r="L630" s="248">
        <v>21</v>
      </c>
      <c r="M630" s="248">
        <f>G630*(1+L630/100)</f>
        <v>0</v>
      </c>
      <c r="N630" s="246">
        <v>4.4999999999999999E-4</v>
      </c>
      <c r="O630" s="246">
        <f>ROUND(E630*N630,2)</f>
        <v>0</v>
      </c>
      <c r="P630" s="246">
        <v>0</v>
      </c>
      <c r="Q630" s="246">
        <f>ROUND(E630*P630,2)</f>
        <v>0</v>
      </c>
      <c r="R630" s="248"/>
      <c r="S630" s="248" t="s">
        <v>366</v>
      </c>
      <c r="T630" s="249" t="s">
        <v>367</v>
      </c>
      <c r="U630" s="225">
        <v>0</v>
      </c>
      <c r="V630" s="225">
        <f>ROUND(E630*U630,2)</f>
        <v>0</v>
      </c>
      <c r="W630" s="225"/>
      <c r="X630" s="225" t="s">
        <v>371</v>
      </c>
      <c r="Y630" s="225" t="s">
        <v>210</v>
      </c>
      <c r="Z630" s="215"/>
      <c r="AA630" s="215"/>
      <c r="AB630" s="215"/>
      <c r="AC630" s="215"/>
      <c r="AD630" s="215"/>
      <c r="AE630" s="215"/>
      <c r="AF630" s="215"/>
      <c r="AG630" s="215" t="s">
        <v>372</v>
      </c>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row>
    <row r="631" spans="1:60" ht="22.5" outlineLevel="1">
      <c r="A631" s="243">
        <v>476</v>
      </c>
      <c r="B631" s="244" t="s">
        <v>1258</v>
      </c>
      <c r="C631" s="254" t="s">
        <v>1259</v>
      </c>
      <c r="D631" s="245" t="s">
        <v>277</v>
      </c>
      <c r="E631" s="246">
        <v>7</v>
      </c>
      <c r="F631" s="247"/>
      <c r="G631" s="248">
        <f>ROUND(E631*F631,2)</f>
        <v>0</v>
      </c>
      <c r="H631" s="247"/>
      <c r="I631" s="248">
        <f>ROUND(E631*H631,2)</f>
        <v>0</v>
      </c>
      <c r="J631" s="247"/>
      <c r="K631" s="248">
        <f>ROUND(E631*J631,2)</f>
        <v>0</v>
      </c>
      <c r="L631" s="248">
        <v>21</v>
      </c>
      <c r="M631" s="248">
        <f>G631*(1+L631/100)</f>
        <v>0</v>
      </c>
      <c r="N631" s="246">
        <v>1.55E-2</v>
      </c>
      <c r="O631" s="246">
        <f>ROUND(E631*N631,2)</f>
        <v>0.11</v>
      </c>
      <c r="P631" s="246">
        <v>0</v>
      </c>
      <c r="Q631" s="246">
        <f>ROUND(E631*P631,2)</f>
        <v>0</v>
      </c>
      <c r="R631" s="248" t="s">
        <v>370</v>
      </c>
      <c r="S631" s="248" t="s">
        <v>208</v>
      </c>
      <c r="T631" s="249" t="s">
        <v>208</v>
      </c>
      <c r="U631" s="225">
        <v>0</v>
      </c>
      <c r="V631" s="225">
        <f>ROUND(E631*U631,2)</f>
        <v>0</v>
      </c>
      <c r="W631" s="225"/>
      <c r="X631" s="225" t="s">
        <v>371</v>
      </c>
      <c r="Y631" s="225" t="s">
        <v>210</v>
      </c>
      <c r="Z631" s="215"/>
      <c r="AA631" s="215"/>
      <c r="AB631" s="215"/>
      <c r="AC631" s="215"/>
      <c r="AD631" s="215"/>
      <c r="AE631" s="215"/>
      <c r="AF631" s="215"/>
      <c r="AG631" s="215" t="s">
        <v>372</v>
      </c>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row>
    <row r="632" spans="1:60" outlineLevel="1">
      <c r="A632" s="243">
        <v>477</v>
      </c>
      <c r="B632" s="244" t="s">
        <v>1260</v>
      </c>
      <c r="C632" s="254" t="s">
        <v>1261</v>
      </c>
      <c r="D632" s="245" t="s">
        <v>228</v>
      </c>
      <c r="E632" s="246">
        <v>10</v>
      </c>
      <c r="F632" s="247"/>
      <c r="G632" s="248">
        <f>ROUND(E632*F632,2)</f>
        <v>0</v>
      </c>
      <c r="H632" s="247"/>
      <c r="I632" s="248">
        <f>ROUND(E632*H632,2)</f>
        <v>0</v>
      </c>
      <c r="J632" s="247"/>
      <c r="K632" s="248">
        <f>ROUND(E632*J632,2)</f>
        <v>0</v>
      </c>
      <c r="L632" s="248">
        <v>21</v>
      </c>
      <c r="M632" s="248">
        <f>G632*(1+L632/100)</f>
        <v>0</v>
      </c>
      <c r="N632" s="246">
        <v>0.02</v>
      </c>
      <c r="O632" s="246">
        <f>ROUND(E632*N632,2)</f>
        <v>0.2</v>
      </c>
      <c r="P632" s="246">
        <v>0</v>
      </c>
      <c r="Q632" s="246">
        <f>ROUND(E632*P632,2)</f>
        <v>0</v>
      </c>
      <c r="R632" s="248"/>
      <c r="S632" s="248" t="s">
        <v>366</v>
      </c>
      <c r="T632" s="249" t="s">
        <v>367</v>
      </c>
      <c r="U632" s="225">
        <v>0</v>
      </c>
      <c r="V632" s="225">
        <f>ROUND(E632*U632,2)</f>
        <v>0</v>
      </c>
      <c r="W632" s="225"/>
      <c r="X632" s="225" t="s">
        <v>371</v>
      </c>
      <c r="Y632" s="225" t="s">
        <v>210</v>
      </c>
      <c r="Z632" s="215"/>
      <c r="AA632" s="215"/>
      <c r="AB632" s="215"/>
      <c r="AC632" s="215"/>
      <c r="AD632" s="215"/>
      <c r="AE632" s="215"/>
      <c r="AF632" s="215"/>
      <c r="AG632" s="215" t="s">
        <v>372</v>
      </c>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row>
    <row r="633" spans="1:60" outlineLevel="1">
      <c r="A633" s="243">
        <v>478</v>
      </c>
      <c r="B633" s="244" t="s">
        <v>1262</v>
      </c>
      <c r="C633" s="254" t="s">
        <v>1263</v>
      </c>
      <c r="D633" s="245" t="s">
        <v>228</v>
      </c>
      <c r="E633" s="246">
        <v>10</v>
      </c>
      <c r="F633" s="247"/>
      <c r="G633" s="248">
        <f>ROUND(E633*F633,2)</f>
        <v>0</v>
      </c>
      <c r="H633" s="247"/>
      <c r="I633" s="248">
        <f>ROUND(E633*H633,2)</f>
        <v>0</v>
      </c>
      <c r="J633" s="247"/>
      <c r="K633" s="248">
        <f>ROUND(E633*J633,2)</f>
        <v>0</v>
      </c>
      <c r="L633" s="248">
        <v>21</v>
      </c>
      <c r="M633" s="248">
        <f>G633*(1+L633/100)</f>
        <v>0</v>
      </c>
      <c r="N633" s="246">
        <v>0.02</v>
      </c>
      <c r="O633" s="246">
        <f>ROUND(E633*N633,2)</f>
        <v>0.2</v>
      </c>
      <c r="P633" s="246">
        <v>0</v>
      </c>
      <c r="Q633" s="246">
        <f>ROUND(E633*P633,2)</f>
        <v>0</v>
      </c>
      <c r="R633" s="248"/>
      <c r="S633" s="248" t="s">
        <v>366</v>
      </c>
      <c r="T633" s="249" t="s">
        <v>367</v>
      </c>
      <c r="U633" s="225">
        <v>0</v>
      </c>
      <c r="V633" s="225">
        <f>ROUND(E633*U633,2)</f>
        <v>0</v>
      </c>
      <c r="W633" s="225"/>
      <c r="X633" s="225" t="s">
        <v>371</v>
      </c>
      <c r="Y633" s="225" t="s">
        <v>210</v>
      </c>
      <c r="Z633" s="215"/>
      <c r="AA633" s="215"/>
      <c r="AB633" s="215"/>
      <c r="AC633" s="215"/>
      <c r="AD633" s="215"/>
      <c r="AE633" s="215"/>
      <c r="AF633" s="215"/>
      <c r="AG633" s="215" t="s">
        <v>372</v>
      </c>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row>
    <row r="634" spans="1:60" outlineLevel="1">
      <c r="A634" s="243">
        <v>479</v>
      </c>
      <c r="B634" s="244" t="s">
        <v>1264</v>
      </c>
      <c r="C634" s="254" t="s">
        <v>1265</v>
      </c>
      <c r="D634" s="245" t="s">
        <v>228</v>
      </c>
      <c r="E634" s="246">
        <v>2.4</v>
      </c>
      <c r="F634" s="247"/>
      <c r="G634" s="248">
        <f>ROUND(E634*F634,2)</f>
        <v>0</v>
      </c>
      <c r="H634" s="247"/>
      <c r="I634" s="248">
        <f>ROUND(E634*H634,2)</f>
        <v>0</v>
      </c>
      <c r="J634" s="247"/>
      <c r="K634" s="248">
        <f>ROUND(E634*J634,2)</f>
        <v>0</v>
      </c>
      <c r="L634" s="248">
        <v>21</v>
      </c>
      <c r="M634" s="248">
        <f>G634*(1+L634/100)</f>
        <v>0</v>
      </c>
      <c r="N634" s="246">
        <v>0.02</v>
      </c>
      <c r="O634" s="246">
        <f>ROUND(E634*N634,2)</f>
        <v>0.05</v>
      </c>
      <c r="P634" s="246">
        <v>0</v>
      </c>
      <c r="Q634" s="246">
        <f>ROUND(E634*P634,2)</f>
        <v>0</v>
      </c>
      <c r="R634" s="248"/>
      <c r="S634" s="248" t="s">
        <v>366</v>
      </c>
      <c r="T634" s="249" t="s">
        <v>367</v>
      </c>
      <c r="U634" s="225">
        <v>0</v>
      </c>
      <c r="V634" s="225">
        <f>ROUND(E634*U634,2)</f>
        <v>0</v>
      </c>
      <c r="W634" s="225"/>
      <c r="X634" s="225" t="s">
        <v>371</v>
      </c>
      <c r="Y634" s="225" t="s">
        <v>210</v>
      </c>
      <c r="Z634" s="215"/>
      <c r="AA634" s="215"/>
      <c r="AB634" s="215"/>
      <c r="AC634" s="215"/>
      <c r="AD634" s="215"/>
      <c r="AE634" s="215"/>
      <c r="AF634" s="215"/>
      <c r="AG634" s="215" t="s">
        <v>372</v>
      </c>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row>
    <row r="635" spans="1:60" outlineLevel="1">
      <c r="A635" s="243">
        <v>480</v>
      </c>
      <c r="B635" s="244" t="s">
        <v>1266</v>
      </c>
      <c r="C635" s="254" t="s">
        <v>1267</v>
      </c>
      <c r="D635" s="245" t="s">
        <v>277</v>
      </c>
      <c r="E635" s="246">
        <v>1</v>
      </c>
      <c r="F635" s="247"/>
      <c r="G635" s="248">
        <f>ROUND(E635*F635,2)</f>
        <v>0</v>
      </c>
      <c r="H635" s="247"/>
      <c r="I635" s="248">
        <f>ROUND(E635*H635,2)</f>
        <v>0</v>
      </c>
      <c r="J635" s="247"/>
      <c r="K635" s="248">
        <f>ROUND(E635*J635,2)</f>
        <v>0</v>
      </c>
      <c r="L635" s="248">
        <v>21</v>
      </c>
      <c r="M635" s="248">
        <f>G635*(1+L635/100)</f>
        <v>0</v>
      </c>
      <c r="N635" s="246">
        <v>8.0000000000000004E-4</v>
      </c>
      <c r="O635" s="246">
        <f>ROUND(E635*N635,2)</f>
        <v>0</v>
      </c>
      <c r="P635" s="246">
        <v>0</v>
      </c>
      <c r="Q635" s="246">
        <f>ROUND(E635*P635,2)</f>
        <v>0</v>
      </c>
      <c r="R635" s="248"/>
      <c r="S635" s="248" t="s">
        <v>366</v>
      </c>
      <c r="T635" s="249" t="s">
        <v>367</v>
      </c>
      <c r="U635" s="225">
        <v>0</v>
      </c>
      <c r="V635" s="225">
        <f>ROUND(E635*U635,2)</f>
        <v>0</v>
      </c>
      <c r="W635" s="225"/>
      <c r="X635" s="225" t="s">
        <v>371</v>
      </c>
      <c r="Y635" s="225" t="s">
        <v>210</v>
      </c>
      <c r="Z635" s="215"/>
      <c r="AA635" s="215"/>
      <c r="AB635" s="215"/>
      <c r="AC635" s="215"/>
      <c r="AD635" s="215"/>
      <c r="AE635" s="215"/>
      <c r="AF635" s="215"/>
      <c r="AG635" s="215" t="s">
        <v>372</v>
      </c>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row>
    <row r="636" spans="1:60" outlineLevel="1">
      <c r="A636" s="243">
        <v>481</v>
      </c>
      <c r="B636" s="244" t="s">
        <v>1268</v>
      </c>
      <c r="C636" s="254" t="s">
        <v>1269</v>
      </c>
      <c r="D636" s="245" t="s">
        <v>277</v>
      </c>
      <c r="E636" s="246">
        <v>7</v>
      </c>
      <c r="F636" s="247"/>
      <c r="G636" s="248">
        <f>ROUND(E636*F636,2)</f>
        <v>0</v>
      </c>
      <c r="H636" s="247"/>
      <c r="I636" s="248">
        <f>ROUND(E636*H636,2)</f>
        <v>0</v>
      </c>
      <c r="J636" s="247"/>
      <c r="K636" s="248">
        <f>ROUND(E636*J636,2)</f>
        <v>0</v>
      </c>
      <c r="L636" s="248">
        <v>21</v>
      </c>
      <c r="M636" s="248">
        <f>G636*(1+L636/100)</f>
        <v>0</v>
      </c>
      <c r="N636" s="246">
        <v>4.15E-3</v>
      </c>
      <c r="O636" s="246">
        <f>ROUND(E636*N636,2)</f>
        <v>0.03</v>
      </c>
      <c r="P636" s="246">
        <v>0</v>
      </c>
      <c r="Q636" s="246">
        <f>ROUND(E636*P636,2)</f>
        <v>0</v>
      </c>
      <c r="R636" s="248"/>
      <c r="S636" s="248" t="s">
        <v>366</v>
      </c>
      <c r="T636" s="249" t="s">
        <v>367</v>
      </c>
      <c r="U636" s="225">
        <v>0</v>
      </c>
      <c r="V636" s="225">
        <f>ROUND(E636*U636,2)</f>
        <v>0</v>
      </c>
      <c r="W636" s="225"/>
      <c r="X636" s="225" t="s">
        <v>371</v>
      </c>
      <c r="Y636" s="225" t="s">
        <v>210</v>
      </c>
      <c r="Z636" s="215"/>
      <c r="AA636" s="215"/>
      <c r="AB636" s="215"/>
      <c r="AC636" s="215"/>
      <c r="AD636" s="215"/>
      <c r="AE636" s="215"/>
      <c r="AF636" s="215"/>
      <c r="AG636" s="215" t="s">
        <v>372</v>
      </c>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row>
    <row r="637" spans="1:60" outlineLevel="1">
      <c r="A637" s="234">
        <v>482</v>
      </c>
      <c r="B637" s="235" t="s">
        <v>1270</v>
      </c>
      <c r="C637" s="252" t="s">
        <v>1271</v>
      </c>
      <c r="D637" s="236" t="s">
        <v>263</v>
      </c>
      <c r="E637" s="237">
        <v>2.8826299999999998</v>
      </c>
      <c r="F637" s="238"/>
      <c r="G637" s="239">
        <f>ROUND(E637*F637,2)</f>
        <v>0</v>
      </c>
      <c r="H637" s="238"/>
      <c r="I637" s="239">
        <f>ROUND(E637*H637,2)</f>
        <v>0</v>
      </c>
      <c r="J637" s="238"/>
      <c r="K637" s="239">
        <f>ROUND(E637*J637,2)</f>
        <v>0</v>
      </c>
      <c r="L637" s="239">
        <v>21</v>
      </c>
      <c r="M637" s="239">
        <f>G637*(1+L637/100)</f>
        <v>0</v>
      </c>
      <c r="N637" s="237">
        <v>0</v>
      </c>
      <c r="O637" s="237">
        <f>ROUND(E637*N637,2)</f>
        <v>0</v>
      </c>
      <c r="P637" s="237">
        <v>0</v>
      </c>
      <c r="Q637" s="237">
        <f>ROUND(E637*P637,2)</f>
        <v>0</v>
      </c>
      <c r="R637" s="239" t="s">
        <v>418</v>
      </c>
      <c r="S637" s="239" t="s">
        <v>208</v>
      </c>
      <c r="T637" s="240" t="s">
        <v>208</v>
      </c>
      <c r="U637" s="225">
        <v>3.327</v>
      </c>
      <c r="V637" s="225">
        <f>ROUND(E637*U637,2)</f>
        <v>9.59</v>
      </c>
      <c r="W637" s="225"/>
      <c r="X637" s="225" t="s">
        <v>544</v>
      </c>
      <c r="Y637" s="225" t="s">
        <v>210</v>
      </c>
      <c r="Z637" s="215"/>
      <c r="AA637" s="215"/>
      <c r="AB637" s="215"/>
      <c r="AC637" s="215"/>
      <c r="AD637" s="215"/>
      <c r="AE637" s="215"/>
      <c r="AF637" s="215"/>
      <c r="AG637" s="215" t="s">
        <v>545</v>
      </c>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row>
    <row r="638" spans="1:60" outlineLevel="2">
      <c r="A638" s="222"/>
      <c r="B638" s="223"/>
      <c r="C638" s="253" t="s">
        <v>606</v>
      </c>
      <c r="D638" s="241"/>
      <c r="E638" s="241"/>
      <c r="F638" s="241"/>
      <c r="G638" s="241"/>
      <c r="H638" s="225"/>
      <c r="I638" s="225"/>
      <c r="J638" s="225"/>
      <c r="K638" s="225"/>
      <c r="L638" s="225"/>
      <c r="M638" s="225"/>
      <c r="N638" s="224"/>
      <c r="O638" s="224"/>
      <c r="P638" s="224"/>
      <c r="Q638" s="224"/>
      <c r="R638" s="225"/>
      <c r="S638" s="225"/>
      <c r="T638" s="225"/>
      <c r="U638" s="225"/>
      <c r="V638" s="225"/>
      <c r="W638" s="225"/>
      <c r="X638" s="225"/>
      <c r="Y638" s="225"/>
      <c r="Z638" s="215"/>
      <c r="AA638" s="215"/>
      <c r="AB638" s="215"/>
      <c r="AC638" s="215"/>
      <c r="AD638" s="215"/>
      <c r="AE638" s="215"/>
      <c r="AF638" s="215"/>
      <c r="AG638" s="215" t="s">
        <v>213</v>
      </c>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row>
    <row r="639" spans="1:60">
      <c r="A639" s="227" t="s">
        <v>202</v>
      </c>
      <c r="B639" s="228" t="s">
        <v>153</v>
      </c>
      <c r="C639" s="251" t="s">
        <v>154</v>
      </c>
      <c r="D639" s="229"/>
      <c r="E639" s="230"/>
      <c r="F639" s="231"/>
      <c r="G639" s="231">
        <f>SUMIF(AG640:AG649,"&lt;&gt;NOR",G640:G649)</f>
        <v>0</v>
      </c>
      <c r="H639" s="231"/>
      <c r="I639" s="231">
        <f>SUM(I640:I649)</f>
        <v>0</v>
      </c>
      <c r="J639" s="231"/>
      <c r="K639" s="231">
        <f>SUM(K640:K649)</f>
        <v>0</v>
      </c>
      <c r="L639" s="231"/>
      <c r="M639" s="231">
        <f>SUM(M640:M649)</f>
        <v>0</v>
      </c>
      <c r="N639" s="230"/>
      <c r="O639" s="230">
        <f>SUM(O640:O649)</f>
        <v>10.230000000000002</v>
      </c>
      <c r="P639" s="230"/>
      <c r="Q639" s="230">
        <f>SUM(Q640:Q649)</f>
        <v>0</v>
      </c>
      <c r="R639" s="231"/>
      <c r="S639" s="231"/>
      <c r="T639" s="232"/>
      <c r="U639" s="226"/>
      <c r="V639" s="226">
        <f>SUM(V640:V649)</f>
        <v>490.33000000000004</v>
      </c>
      <c r="W639" s="226"/>
      <c r="X639" s="226"/>
      <c r="Y639" s="226"/>
      <c r="AG639" t="s">
        <v>203</v>
      </c>
    </row>
    <row r="640" spans="1:60" ht="22.5" outlineLevel="1">
      <c r="A640" s="243">
        <v>483</v>
      </c>
      <c r="B640" s="244" t="s">
        <v>1272</v>
      </c>
      <c r="C640" s="254" t="s">
        <v>1273</v>
      </c>
      <c r="D640" s="245" t="s">
        <v>346</v>
      </c>
      <c r="E640" s="246">
        <v>31.2</v>
      </c>
      <c r="F640" s="247"/>
      <c r="G640" s="248">
        <f>ROUND(E640*F640,2)</f>
        <v>0</v>
      </c>
      <c r="H640" s="247"/>
      <c r="I640" s="248">
        <f>ROUND(E640*H640,2)</f>
        <v>0</v>
      </c>
      <c r="J640" s="247"/>
      <c r="K640" s="248">
        <f>ROUND(E640*J640,2)</f>
        <v>0</v>
      </c>
      <c r="L640" s="248">
        <v>21</v>
      </c>
      <c r="M640" s="248">
        <f>G640*(1+L640/100)</f>
        <v>0</v>
      </c>
      <c r="N640" s="246">
        <v>2.9999999999999997E-4</v>
      </c>
      <c r="O640" s="246">
        <f>ROUND(E640*N640,2)</f>
        <v>0.01</v>
      </c>
      <c r="P640" s="246">
        <v>0</v>
      </c>
      <c r="Q640" s="246">
        <f>ROUND(E640*P640,2)</f>
        <v>0</v>
      </c>
      <c r="R640" s="248" t="s">
        <v>1274</v>
      </c>
      <c r="S640" s="248" t="s">
        <v>208</v>
      </c>
      <c r="T640" s="249" t="s">
        <v>208</v>
      </c>
      <c r="U640" s="225">
        <v>0.23599999999999999</v>
      </c>
      <c r="V640" s="225">
        <f>ROUND(E640*U640,2)</f>
        <v>7.36</v>
      </c>
      <c r="W640" s="225"/>
      <c r="X640" s="225" t="s">
        <v>209</v>
      </c>
      <c r="Y640" s="225" t="s">
        <v>210</v>
      </c>
      <c r="Z640" s="215"/>
      <c r="AA640" s="215"/>
      <c r="AB640" s="215"/>
      <c r="AC640" s="215"/>
      <c r="AD640" s="215"/>
      <c r="AE640" s="215"/>
      <c r="AF640" s="215"/>
      <c r="AG640" s="215" t="s">
        <v>211</v>
      </c>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row>
    <row r="641" spans="1:60" ht="22.5" outlineLevel="1">
      <c r="A641" s="243">
        <v>484</v>
      </c>
      <c r="B641" s="244" t="s">
        <v>1275</v>
      </c>
      <c r="C641" s="254" t="s">
        <v>1276</v>
      </c>
      <c r="D641" s="245" t="s">
        <v>228</v>
      </c>
      <c r="E641" s="246">
        <v>134.69999999999999</v>
      </c>
      <c r="F641" s="247"/>
      <c r="G641" s="248">
        <f>ROUND(E641*F641,2)</f>
        <v>0</v>
      </c>
      <c r="H641" s="247"/>
      <c r="I641" s="248">
        <f>ROUND(E641*H641,2)</f>
        <v>0</v>
      </c>
      <c r="J641" s="247"/>
      <c r="K641" s="248">
        <f>ROUND(E641*J641,2)</f>
        <v>0</v>
      </c>
      <c r="L641" s="248">
        <v>21</v>
      </c>
      <c r="M641" s="248">
        <f>G641*(1+L641/100)</f>
        <v>0</v>
      </c>
      <c r="N641" s="246">
        <v>3.7799999999999999E-3</v>
      </c>
      <c r="O641" s="246">
        <f>ROUND(E641*N641,2)</f>
        <v>0.51</v>
      </c>
      <c r="P641" s="246">
        <v>0</v>
      </c>
      <c r="Q641" s="246">
        <f>ROUND(E641*P641,2)</f>
        <v>0</v>
      </c>
      <c r="R641" s="248" t="s">
        <v>1274</v>
      </c>
      <c r="S641" s="248" t="s">
        <v>208</v>
      </c>
      <c r="T641" s="249" t="s">
        <v>208</v>
      </c>
      <c r="U641" s="225">
        <v>1.3466</v>
      </c>
      <c r="V641" s="225">
        <f>ROUND(E641*U641,2)</f>
        <v>181.39</v>
      </c>
      <c r="W641" s="225"/>
      <c r="X641" s="225" t="s">
        <v>209</v>
      </c>
      <c r="Y641" s="225" t="s">
        <v>210</v>
      </c>
      <c r="Z641" s="215"/>
      <c r="AA641" s="215"/>
      <c r="AB641" s="215"/>
      <c r="AC641" s="215"/>
      <c r="AD641" s="215"/>
      <c r="AE641" s="215"/>
      <c r="AF641" s="215"/>
      <c r="AG641" s="215" t="s">
        <v>211</v>
      </c>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row>
    <row r="642" spans="1:60" ht="22.5" outlineLevel="1">
      <c r="A642" s="243">
        <v>485</v>
      </c>
      <c r="B642" s="244" t="s">
        <v>1277</v>
      </c>
      <c r="C642" s="254" t="s">
        <v>1278</v>
      </c>
      <c r="D642" s="245" t="s">
        <v>228</v>
      </c>
      <c r="E642" s="246">
        <v>253.69</v>
      </c>
      <c r="F642" s="247"/>
      <c r="G642" s="248">
        <f>ROUND(E642*F642,2)</f>
        <v>0</v>
      </c>
      <c r="H642" s="247"/>
      <c r="I642" s="248">
        <f>ROUND(E642*H642,2)</f>
        <v>0</v>
      </c>
      <c r="J642" s="247"/>
      <c r="K642" s="248">
        <f>ROUND(E642*J642,2)</f>
        <v>0</v>
      </c>
      <c r="L642" s="248">
        <v>21</v>
      </c>
      <c r="M642" s="248">
        <f>G642*(1+L642/100)</f>
        <v>0</v>
      </c>
      <c r="N642" s="246">
        <v>2.81E-3</v>
      </c>
      <c r="O642" s="246">
        <f>ROUND(E642*N642,2)</f>
        <v>0.71</v>
      </c>
      <c r="P642" s="246">
        <v>0</v>
      </c>
      <c r="Q642" s="246">
        <f>ROUND(E642*P642,2)</f>
        <v>0</v>
      </c>
      <c r="R642" s="248" t="s">
        <v>1274</v>
      </c>
      <c r="S642" s="248" t="s">
        <v>208</v>
      </c>
      <c r="T642" s="249" t="s">
        <v>208</v>
      </c>
      <c r="U642" s="225">
        <v>0.98399999999999999</v>
      </c>
      <c r="V642" s="225">
        <f>ROUND(E642*U642,2)</f>
        <v>249.63</v>
      </c>
      <c r="W642" s="225"/>
      <c r="X642" s="225" t="s">
        <v>209</v>
      </c>
      <c r="Y642" s="225" t="s">
        <v>210</v>
      </c>
      <c r="Z642" s="215"/>
      <c r="AA642" s="215"/>
      <c r="AB642" s="215"/>
      <c r="AC642" s="215"/>
      <c r="AD642" s="215"/>
      <c r="AE642" s="215"/>
      <c r="AF642" s="215"/>
      <c r="AG642" s="215" t="s">
        <v>211</v>
      </c>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row>
    <row r="643" spans="1:60" ht="22.5" outlineLevel="1">
      <c r="A643" s="243">
        <v>486</v>
      </c>
      <c r="B643" s="244" t="s">
        <v>1279</v>
      </c>
      <c r="C643" s="254" t="s">
        <v>1280</v>
      </c>
      <c r="D643" s="245" t="s">
        <v>228</v>
      </c>
      <c r="E643" s="246">
        <v>20.350000000000001</v>
      </c>
      <c r="F643" s="247"/>
      <c r="G643" s="248">
        <f>ROUND(E643*F643,2)</f>
        <v>0</v>
      </c>
      <c r="H643" s="247"/>
      <c r="I643" s="248">
        <f>ROUND(E643*H643,2)</f>
        <v>0</v>
      </c>
      <c r="J643" s="247"/>
      <c r="K643" s="248">
        <f>ROUND(E643*J643,2)</f>
        <v>0</v>
      </c>
      <c r="L643" s="248">
        <v>21</v>
      </c>
      <c r="M643" s="248">
        <f>G643*(1+L643/100)</f>
        <v>0</v>
      </c>
      <c r="N643" s="246">
        <v>3.8800000000000002E-3</v>
      </c>
      <c r="O643" s="246">
        <f>ROUND(E643*N643,2)</f>
        <v>0.08</v>
      </c>
      <c r="P643" s="246">
        <v>0</v>
      </c>
      <c r="Q643" s="246">
        <f>ROUND(E643*P643,2)</f>
        <v>0</v>
      </c>
      <c r="R643" s="248" t="s">
        <v>1274</v>
      </c>
      <c r="S643" s="248" t="s">
        <v>208</v>
      </c>
      <c r="T643" s="249" t="s">
        <v>208</v>
      </c>
      <c r="U643" s="225">
        <v>1.7490000000000001</v>
      </c>
      <c r="V643" s="225">
        <f>ROUND(E643*U643,2)</f>
        <v>35.590000000000003</v>
      </c>
      <c r="W643" s="225"/>
      <c r="X643" s="225" t="s">
        <v>209</v>
      </c>
      <c r="Y643" s="225" t="s">
        <v>210</v>
      </c>
      <c r="Z643" s="215"/>
      <c r="AA643" s="215"/>
      <c r="AB643" s="215"/>
      <c r="AC643" s="215"/>
      <c r="AD643" s="215"/>
      <c r="AE643" s="215"/>
      <c r="AF643" s="215"/>
      <c r="AG643" s="215" t="s">
        <v>211</v>
      </c>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row>
    <row r="644" spans="1:60" ht="22.5" outlineLevel="1">
      <c r="A644" s="243">
        <v>487</v>
      </c>
      <c r="B644" s="244" t="s">
        <v>1281</v>
      </c>
      <c r="C644" s="254" t="s">
        <v>1282</v>
      </c>
      <c r="D644" s="245" t="s">
        <v>228</v>
      </c>
      <c r="E644" s="246">
        <v>148.16999999999999</v>
      </c>
      <c r="F644" s="247"/>
      <c r="G644" s="248">
        <f>ROUND(E644*F644,2)</f>
        <v>0</v>
      </c>
      <c r="H644" s="247"/>
      <c r="I644" s="248">
        <f>ROUND(E644*H644,2)</f>
        <v>0</v>
      </c>
      <c r="J644" s="247"/>
      <c r="K644" s="248">
        <f>ROUND(E644*J644,2)</f>
        <v>0</v>
      </c>
      <c r="L644" s="248">
        <v>21</v>
      </c>
      <c r="M644" s="248">
        <f>G644*(1+L644/100)</f>
        <v>0</v>
      </c>
      <c r="N644" s="246">
        <v>1.9199999999999998E-2</v>
      </c>
      <c r="O644" s="246">
        <f>ROUND(E644*N644,2)</f>
        <v>2.84</v>
      </c>
      <c r="P644" s="246">
        <v>0</v>
      </c>
      <c r="Q644" s="246">
        <f>ROUND(E644*P644,2)</f>
        <v>0</v>
      </c>
      <c r="R644" s="248" t="s">
        <v>370</v>
      </c>
      <c r="S644" s="248" t="s">
        <v>208</v>
      </c>
      <c r="T644" s="249" t="s">
        <v>208</v>
      </c>
      <c r="U644" s="225">
        <v>0</v>
      </c>
      <c r="V644" s="225">
        <f>ROUND(E644*U644,2)</f>
        <v>0</v>
      </c>
      <c r="W644" s="225"/>
      <c r="X644" s="225" t="s">
        <v>371</v>
      </c>
      <c r="Y644" s="225" t="s">
        <v>210</v>
      </c>
      <c r="Z644" s="215"/>
      <c r="AA644" s="215"/>
      <c r="AB644" s="215"/>
      <c r="AC644" s="215"/>
      <c r="AD644" s="215"/>
      <c r="AE644" s="215"/>
      <c r="AF644" s="215"/>
      <c r="AG644" s="215" t="s">
        <v>372</v>
      </c>
      <c r="AH644" s="215"/>
      <c r="AI644" s="215"/>
      <c r="AJ644" s="215"/>
      <c r="AK644" s="215"/>
      <c r="AL644" s="215"/>
      <c r="AM644" s="215"/>
      <c r="AN644" s="215"/>
      <c r="AO644" s="215"/>
      <c r="AP644" s="215"/>
      <c r="AQ644" s="215"/>
      <c r="AR644" s="215"/>
      <c r="AS644" s="215"/>
      <c r="AT644" s="215"/>
      <c r="AU644" s="215"/>
      <c r="AV644" s="215"/>
      <c r="AW644" s="215"/>
      <c r="AX644" s="215"/>
      <c r="AY644" s="215"/>
      <c r="AZ644" s="215"/>
      <c r="BA644" s="215"/>
      <c r="BB644" s="215"/>
      <c r="BC644" s="215"/>
      <c r="BD644" s="215"/>
      <c r="BE644" s="215"/>
      <c r="BF644" s="215"/>
      <c r="BG644" s="215"/>
      <c r="BH644" s="215"/>
    </row>
    <row r="645" spans="1:60" ht="22.5" outlineLevel="1">
      <c r="A645" s="243">
        <v>488</v>
      </c>
      <c r="B645" s="244" t="s">
        <v>1283</v>
      </c>
      <c r="C645" s="254" t="s">
        <v>1284</v>
      </c>
      <c r="D645" s="245" t="s">
        <v>277</v>
      </c>
      <c r="E645" s="246">
        <v>58</v>
      </c>
      <c r="F645" s="247"/>
      <c r="G645" s="248">
        <f>ROUND(E645*F645,2)</f>
        <v>0</v>
      </c>
      <c r="H645" s="247"/>
      <c r="I645" s="248">
        <f>ROUND(E645*H645,2)</f>
        <v>0</v>
      </c>
      <c r="J645" s="247"/>
      <c r="K645" s="248">
        <f>ROUND(E645*J645,2)</f>
        <v>0</v>
      </c>
      <c r="L645" s="248">
        <v>21</v>
      </c>
      <c r="M645" s="248">
        <f>G645*(1+L645/100)</f>
        <v>0</v>
      </c>
      <c r="N645" s="246">
        <v>1.2199999999999999E-3</v>
      </c>
      <c r="O645" s="246">
        <f>ROUND(E645*N645,2)</f>
        <v>7.0000000000000007E-2</v>
      </c>
      <c r="P645" s="246">
        <v>0</v>
      </c>
      <c r="Q645" s="246">
        <f>ROUND(E645*P645,2)</f>
        <v>0</v>
      </c>
      <c r="R645" s="248" t="s">
        <v>370</v>
      </c>
      <c r="S645" s="248" t="s">
        <v>208</v>
      </c>
      <c r="T645" s="249" t="s">
        <v>208</v>
      </c>
      <c r="U645" s="225">
        <v>0</v>
      </c>
      <c r="V645" s="225">
        <f>ROUND(E645*U645,2)</f>
        <v>0</v>
      </c>
      <c r="W645" s="225"/>
      <c r="X645" s="225" t="s">
        <v>371</v>
      </c>
      <c r="Y645" s="225" t="s">
        <v>210</v>
      </c>
      <c r="Z645" s="215"/>
      <c r="AA645" s="215"/>
      <c r="AB645" s="215"/>
      <c r="AC645" s="215"/>
      <c r="AD645" s="215"/>
      <c r="AE645" s="215"/>
      <c r="AF645" s="215"/>
      <c r="AG645" s="215" t="s">
        <v>372</v>
      </c>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row>
    <row r="646" spans="1:60" ht="22.5" outlineLevel="1">
      <c r="A646" s="243">
        <v>489</v>
      </c>
      <c r="B646" s="244" t="s">
        <v>1285</v>
      </c>
      <c r="C646" s="254" t="s">
        <v>1286</v>
      </c>
      <c r="D646" s="245" t="s">
        <v>228</v>
      </c>
      <c r="E646" s="246">
        <v>302.73099999999999</v>
      </c>
      <c r="F646" s="247"/>
      <c r="G646" s="248">
        <f>ROUND(E646*F646,2)</f>
        <v>0</v>
      </c>
      <c r="H646" s="247"/>
      <c r="I646" s="248">
        <f>ROUND(E646*H646,2)</f>
        <v>0</v>
      </c>
      <c r="J646" s="247"/>
      <c r="K646" s="248">
        <f>ROUND(E646*J646,2)</f>
        <v>0</v>
      </c>
      <c r="L646" s="248">
        <v>21</v>
      </c>
      <c r="M646" s="248">
        <f>G646*(1+L646/100)</f>
        <v>0</v>
      </c>
      <c r="N646" s="246">
        <v>1.9429999999999999E-2</v>
      </c>
      <c r="O646" s="246">
        <f>ROUND(E646*N646,2)</f>
        <v>5.88</v>
      </c>
      <c r="P646" s="246">
        <v>0</v>
      </c>
      <c r="Q646" s="246">
        <f>ROUND(E646*P646,2)</f>
        <v>0</v>
      </c>
      <c r="R646" s="248" t="s">
        <v>370</v>
      </c>
      <c r="S646" s="248" t="s">
        <v>208</v>
      </c>
      <c r="T646" s="249" t="s">
        <v>208</v>
      </c>
      <c r="U646" s="225">
        <v>0</v>
      </c>
      <c r="V646" s="225">
        <f>ROUND(E646*U646,2)</f>
        <v>0</v>
      </c>
      <c r="W646" s="225"/>
      <c r="X646" s="225" t="s">
        <v>371</v>
      </c>
      <c r="Y646" s="225" t="s">
        <v>210</v>
      </c>
      <c r="Z646" s="215"/>
      <c r="AA646" s="215"/>
      <c r="AB646" s="215"/>
      <c r="AC646" s="215"/>
      <c r="AD646" s="215"/>
      <c r="AE646" s="215"/>
      <c r="AF646" s="215"/>
      <c r="AG646" s="215" t="s">
        <v>372</v>
      </c>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row>
    <row r="647" spans="1:60" ht="22.5" outlineLevel="1">
      <c r="A647" s="243">
        <v>490</v>
      </c>
      <c r="B647" s="244" t="s">
        <v>1287</v>
      </c>
      <c r="C647" s="254" t="s">
        <v>1288</v>
      </c>
      <c r="D647" s="245" t="s">
        <v>228</v>
      </c>
      <c r="E647" s="246">
        <v>21.3675</v>
      </c>
      <c r="F647" s="247"/>
      <c r="G647" s="248">
        <f>ROUND(E647*F647,2)</f>
        <v>0</v>
      </c>
      <c r="H647" s="247"/>
      <c r="I647" s="248">
        <f>ROUND(E647*H647,2)</f>
        <v>0</v>
      </c>
      <c r="J647" s="247"/>
      <c r="K647" s="248">
        <f>ROUND(E647*J647,2)</f>
        <v>0</v>
      </c>
      <c r="L647" s="248">
        <v>21</v>
      </c>
      <c r="M647" s="248">
        <f>G647*(1+L647/100)</f>
        <v>0</v>
      </c>
      <c r="N647" s="246">
        <v>6.0000000000000001E-3</v>
      </c>
      <c r="O647" s="246">
        <f>ROUND(E647*N647,2)</f>
        <v>0.13</v>
      </c>
      <c r="P647" s="246">
        <v>0</v>
      </c>
      <c r="Q647" s="246">
        <f>ROUND(E647*P647,2)</f>
        <v>0</v>
      </c>
      <c r="R647" s="248" t="s">
        <v>370</v>
      </c>
      <c r="S647" s="248" t="s">
        <v>208</v>
      </c>
      <c r="T647" s="249" t="s">
        <v>208</v>
      </c>
      <c r="U647" s="225">
        <v>0</v>
      </c>
      <c r="V647" s="225">
        <f>ROUND(E647*U647,2)</f>
        <v>0</v>
      </c>
      <c r="W647" s="225"/>
      <c r="X647" s="225" t="s">
        <v>371</v>
      </c>
      <c r="Y647" s="225" t="s">
        <v>210</v>
      </c>
      <c r="Z647" s="215"/>
      <c r="AA647" s="215"/>
      <c r="AB647" s="215"/>
      <c r="AC647" s="215"/>
      <c r="AD647" s="215"/>
      <c r="AE647" s="215"/>
      <c r="AF647" s="215"/>
      <c r="AG647" s="215" t="s">
        <v>372</v>
      </c>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row>
    <row r="648" spans="1:60" outlineLevel="1">
      <c r="A648" s="234">
        <v>491</v>
      </c>
      <c r="B648" s="235" t="s">
        <v>1289</v>
      </c>
      <c r="C648" s="252" t="s">
        <v>1290</v>
      </c>
      <c r="D648" s="236" t="s">
        <v>263</v>
      </c>
      <c r="E648" s="237">
        <v>10.23625</v>
      </c>
      <c r="F648" s="238"/>
      <c r="G648" s="239">
        <f>ROUND(E648*F648,2)</f>
        <v>0</v>
      </c>
      <c r="H648" s="238"/>
      <c r="I648" s="239">
        <f>ROUND(E648*H648,2)</f>
        <v>0</v>
      </c>
      <c r="J648" s="238"/>
      <c r="K648" s="239">
        <f>ROUND(E648*J648,2)</f>
        <v>0</v>
      </c>
      <c r="L648" s="239">
        <v>21</v>
      </c>
      <c r="M648" s="239">
        <f>G648*(1+L648/100)</f>
        <v>0</v>
      </c>
      <c r="N648" s="237">
        <v>0</v>
      </c>
      <c r="O648" s="237">
        <f>ROUND(E648*N648,2)</f>
        <v>0</v>
      </c>
      <c r="P648" s="237">
        <v>0</v>
      </c>
      <c r="Q648" s="237">
        <f>ROUND(E648*P648,2)</f>
        <v>0</v>
      </c>
      <c r="R648" s="239" t="s">
        <v>1274</v>
      </c>
      <c r="S648" s="239" t="s">
        <v>208</v>
      </c>
      <c r="T648" s="240" t="s">
        <v>208</v>
      </c>
      <c r="U648" s="225">
        <v>1.5980000000000001</v>
      </c>
      <c r="V648" s="225">
        <f>ROUND(E648*U648,2)</f>
        <v>16.36</v>
      </c>
      <c r="W648" s="225"/>
      <c r="X648" s="225" t="s">
        <v>544</v>
      </c>
      <c r="Y648" s="225" t="s">
        <v>210</v>
      </c>
      <c r="Z648" s="215"/>
      <c r="AA648" s="215"/>
      <c r="AB648" s="215"/>
      <c r="AC648" s="215"/>
      <c r="AD648" s="215"/>
      <c r="AE648" s="215"/>
      <c r="AF648" s="215"/>
      <c r="AG648" s="215" t="s">
        <v>545</v>
      </c>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row>
    <row r="649" spans="1:60" outlineLevel="2">
      <c r="A649" s="222"/>
      <c r="B649" s="223"/>
      <c r="C649" s="253" t="s">
        <v>606</v>
      </c>
      <c r="D649" s="241"/>
      <c r="E649" s="241"/>
      <c r="F649" s="241"/>
      <c r="G649" s="241"/>
      <c r="H649" s="225"/>
      <c r="I649" s="225"/>
      <c r="J649" s="225"/>
      <c r="K649" s="225"/>
      <c r="L649" s="225"/>
      <c r="M649" s="225"/>
      <c r="N649" s="224"/>
      <c r="O649" s="224"/>
      <c r="P649" s="224"/>
      <c r="Q649" s="224"/>
      <c r="R649" s="225"/>
      <c r="S649" s="225"/>
      <c r="T649" s="225"/>
      <c r="U649" s="225"/>
      <c r="V649" s="225"/>
      <c r="W649" s="225"/>
      <c r="X649" s="225"/>
      <c r="Y649" s="225"/>
      <c r="Z649" s="215"/>
      <c r="AA649" s="215"/>
      <c r="AB649" s="215"/>
      <c r="AC649" s="215"/>
      <c r="AD649" s="215"/>
      <c r="AE649" s="215"/>
      <c r="AF649" s="215"/>
      <c r="AG649" s="215" t="s">
        <v>213</v>
      </c>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row>
    <row r="650" spans="1:60">
      <c r="A650" s="227" t="s">
        <v>202</v>
      </c>
      <c r="B650" s="228" t="s">
        <v>155</v>
      </c>
      <c r="C650" s="251" t="s">
        <v>156</v>
      </c>
      <c r="D650" s="229"/>
      <c r="E650" s="230"/>
      <c r="F650" s="231"/>
      <c r="G650" s="231">
        <f>SUMIF(AG651:AG662,"&lt;&gt;NOR",G651:G662)</f>
        <v>0</v>
      </c>
      <c r="H650" s="231"/>
      <c r="I650" s="231">
        <f>SUM(I651:I662)</f>
        <v>0</v>
      </c>
      <c r="J650" s="231"/>
      <c r="K650" s="231">
        <f>SUM(K651:K662)</f>
        <v>0</v>
      </c>
      <c r="L650" s="231"/>
      <c r="M650" s="231">
        <f>SUM(M651:M662)</f>
        <v>0</v>
      </c>
      <c r="N650" s="230"/>
      <c r="O650" s="230">
        <f>SUM(O651:O662)</f>
        <v>1.4900000000000002</v>
      </c>
      <c r="P650" s="230"/>
      <c r="Q650" s="230">
        <f>SUM(Q651:Q662)</f>
        <v>0</v>
      </c>
      <c r="R650" s="231"/>
      <c r="S650" s="231"/>
      <c r="T650" s="232"/>
      <c r="U650" s="226"/>
      <c r="V650" s="226">
        <f>SUM(V651:V662)</f>
        <v>222.83</v>
      </c>
      <c r="W650" s="226"/>
      <c r="X650" s="226"/>
      <c r="Y650" s="226"/>
      <c r="AG650" t="s">
        <v>203</v>
      </c>
    </row>
    <row r="651" spans="1:60" outlineLevel="1">
      <c r="A651" s="243">
        <v>492</v>
      </c>
      <c r="B651" s="244" t="s">
        <v>1291</v>
      </c>
      <c r="C651" s="254" t="s">
        <v>1292</v>
      </c>
      <c r="D651" s="245" t="s">
        <v>346</v>
      </c>
      <c r="E651" s="246">
        <v>64.099999999999994</v>
      </c>
      <c r="F651" s="247"/>
      <c r="G651" s="248">
        <f>ROUND(E651*F651,2)</f>
        <v>0</v>
      </c>
      <c r="H651" s="247"/>
      <c r="I651" s="248">
        <f>ROUND(E651*H651,2)</f>
        <v>0</v>
      </c>
      <c r="J651" s="247"/>
      <c r="K651" s="248">
        <f>ROUND(E651*J651,2)</f>
        <v>0</v>
      </c>
      <c r="L651" s="248">
        <v>21</v>
      </c>
      <c r="M651" s="248">
        <f>G651*(1+L651/100)</f>
        <v>0</v>
      </c>
      <c r="N651" s="246">
        <v>0</v>
      </c>
      <c r="O651" s="246">
        <f>ROUND(E651*N651,2)</f>
        <v>0</v>
      </c>
      <c r="P651" s="246">
        <v>0</v>
      </c>
      <c r="Q651" s="246">
        <f>ROUND(E651*P651,2)</f>
        <v>0</v>
      </c>
      <c r="R651" s="248" t="s">
        <v>1274</v>
      </c>
      <c r="S651" s="248" t="s">
        <v>208</v>
      </c>
      <c r="T651" s="249" t="s">
        <v>208</v>
      </c>
      <c r="U651" s="225">
        <v>0.15</v>
      </c>
      <c r="V651" s="225">
        <f>ROUND(E651*U651,2)</f>
        <v>9.6199999999999992</v>
      </c>
      <c r="W651" s="225"/>
      <c r="X651" s="225" t="s">
        <v>209</v>
      </c>
      <c r="Y651" s="225" t="s">
        <v>210</v>
      </c>
      <c r="Z651" s="215"/>
      <c r="AA651" s="215"/>
      <c r="AB651" s="215"/>
      <c r="AC651" s="215"/>
      <c r="AD651" s="215"/>
      <c r="AE651" s="215"/>
      <c r="AF651" s="215"/>
      <c r="AG651" s="215" t="s">
        <v>211</v>
      </c>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row>
    <row r="652" spans="1:60" outlineLevel="1">
      <c r="A652" s="243">
        <v>493</v>
      </c>
      <c r="B652" s="244" t="s">
        <v>1293</v>
      </c>
      <c r="C652" s="254" t="s">
        <v>1294</v>
      </c>
      <c r="D652" s="245" t="s">
        <v>346</v>
      </c>
      <c r="E652" s="246">
        <v>25.3</v>
      </c>
      <c r="F652" s="247"/>
      <c r="G652" s="248">
        <f>ROUND(E652*F652,2)</f>
        <v>0</v>
      </c>
      <c r="H652" s="247"/>
      <c r="I652" s="248">
        <f>ROUND(E652*H652,2)</f>
        <v>0</v>
      </c>
      <c r="J652" s="247"/>
      <c r="K652" s="248">
        <f>ROUND(E652*J652,2)</f>
        <v>0</v>
      </c>
      <c r="L652" s="248">
        <v>21</v>
      </c>
      <c r="M652" s="248">
        <f>G652*(1+L652/100)</f>
        <v>0</v>
      </c>
      <c r="N652" s="246">
        <v>0</v>
      </c>
      <c r="O652" s="246">
        <f>ROUND(E652*N652,2)</f>
        <v>0</v>
      </c>
      <c r="P652" s="246">
        <v>0</v>
      </c>
      <c r="Q652" s="246">
        <f>ROUND(E652*P652,2)</f>
        <v>0</v>
      </c>
      <c r="R652" s="248" t="s">
        <v>1274</v>
      </c>
      <c r="S652" s="248" t="s">
        <v>208</v>
      </c>
      <c r="T652" s="249" t="s">
        <v>208</v>
      </c>
      <c r="U652" s="225">
        <v>0.15</v>
      </c>
      <c r="V652" s="225">
        <f>ROUND(E652*U652,2)</f>
        <v>3.8</v>
      </c>
      <c r="W652" s="225"/>
      <c r="X652" s="225" t="s">
        <v>209</v>
      </c>
      <c r="Y652" s="225" t="s">
        <v>210</v>
      </c>
      <c r="Z652" s="215"/>
      <c r="AA652" s="215"/>
      <c r="AB652" s="215"/>
      <c r="AC652" s="215"/>
      <c r="AD652" s="215"/>
      <c r="AE652" s="215"/>
      <c r="AF652" s="215"/>
      <c r="AG652" s="215" t="s">
        <v>211</v>
      </c>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row>
    <row r="653" spans="1:60" outlineLevel="1">
      <c r="A653" s="243">
        <v>494</v>
      </c>
      <c r="B653" s="244" t="s">
        <v>1295</v>
      </c>
      <c r="C653" s="254" t="s">
        <v>1296</v>
      </c>
      <c r="D653" s="245" t="s">
        <v>346</v>
      </c>
      <c r="E653" s="246">
        <v>25.3</v>
      </c>
      <c r="F653" s="247"/>
      <c r="G653" s="248">
        <f>ROUND(E653*F653,2)</f>
        <v>0</v>
      </c>
      <c r="H653" s="247"/>
      <c r="I653" s="248">
        <f>ROUND(E653*H653,2)</f>
        <v>0</v>
      </c>
      <c r="J653" s="247"/>
      <c r="K653" s="248">
        <f>ROUND(E653*J653,2)</f>
        <v>0</v>
      </c>
      <c r="L653" s="248">
        <v>21</v>
      </c>
      <c r="M653" s="248">
        <f>G653*(1+L653/100)</f>
        <v>0</v>
      </c>
      <c r="N653" s="246">
        <v>9.0000000000000006E-5</v>
      </c>
      <c r="O653" s="246">
        <f>ROUND(E653*N653,2)</f>
        <v>0</v>
      </c>
      <c r="P653" s="246">
        <v>0</v>
      </c>
      <c r="Q653" s="246">
        <f>ROUND(E653*P653,2)</f>
        <v>0</v>
      </c>
      <c r="R653" s="248" t="s">
        <v>1220</v>
      </c>
      <c r="S653" s="248" t="s">
        <v>208</v>
      </c>
      <c r="T653" s="249" t="s">
        <v>208</v>
      </c>
      <c r="U653" s="225">
        <v>0.39</v>
      </c>
      <c r="V653" s="225">
        <f>ROUND(E653*U653,2)</f>
        <v>9.8699999999999992</v>
      </c>
      <c r="W653" s="225"/>
      <c r="X653" s="225" t="s">
        <v>209</v>
      </c>
      <c r="Y653" s="225" t="s">
        <v>210</v>
      </c>
      <c r="Z653" s="215"/>
      <c r="AA653" s="215"/>
      <c r="AB653" s="215"/>
      <c r="AC653" s="215"/>
      <c r="AD653" s="215"/>
      <c r="AE653" s="215"/>
      <c r="AF653" s="215"/>
      <c r="AG653" s="215" t="s">
        <v>211</v>
      </c>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row>
    <row r="654" spans="1:60" outlineLevel="1">
      <c r="A654" s="243">
        <v>495</v>
      </c>
      <c r="B654" s="244" t="s">
        <v>1297</v>
      </c>
      <c r="C654" s="254" t="s">
        <v>1298</v>
      </c>
      <c r="D654" s="245" t="s">
        <v>346</v>
      </c>
      <c r="E654" s="246">
        <v>25.3</v>
      </c>
      <c r="F654" s="247"/>
      <c r="G654" s="248">
        <f>ROUND(E654*F654,2)</f>
        <v>0</v>
      </c>
      <c r="H654" s="247"/>
      <c r="I654" s="248">
        <f>ROUND(E654*H654,2)</f>
        <v>0</v>
      </c>
      <c r="J654" s="247"/>
      <c r="K654" s="248">
        <f>ROUND(E654*J654,2)</f>
        <v>0</v>
      </c>
      <c r="L654" s="248">
        <v>21</v>
      </c>
      <c r="M654" s="248">
        <f>G654*(1+L654/100)</f>
        <v>0</v>
      </c>
      <c r="N654" s="246">
        <v>5.0000000000000002E-5</v>
      </c>
      <c r="O654" s="246">
        <f>ROUND(E654*N654,2)</f>
        <v>0</v>
      </c>
      <c r="P654" s="246">
        <v>0</v>
      </c>
      <c r="Q654" s="246">
        <f>ROUND(E654*P654,2)</f>
        <v>0</v>
      </c>
      <c r="R654" s="248" t="s">
        <v>1220</v>
      </c>
      <c r="S654" s="248" t="s">
        <v>208</v>
      </c>
      <c r="T654" s="249" t="s">
        <v>208</v>
      </c>
      <c r="U654" s="225">
        <v>0.44850000000000001</v>
      </c>
      <c r="V654" s="225">
        <f>ROUND(E654*U654,2)</f>
        <v>11.35</v>
      </c>
      <c r="W654" s="225"/>
      <c r="X654" s="225" t="s">
        <v>209</v>
      </c>
      <c r="Y654" s="225" t="s">
        <v>210</v>
      </c>
      <c r="Z654" s="215"/>
      <c r="AA654" s="215"/>
      <c r="AB654" s="215"/>
      <c r="AC654" s="215"/>
      <c r="AD654" s="215"/>
      <c r="AE654" s="215"/>
      <c r="AF654" s="215"/>
      <c r="AG654" s="215" t="s">
        <v>211</v>
      </c>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row>
    <row r="655" spans="1:60" ht="22.5" outlineLevel="1">
      <c r="A655" s="243">
        <v>496</v>
      </c>
      <c r="B655" s="244" t="s">
        <v>1299</v>
      </c>
      <c r="C655" s="254" t="s">
        <v>1300</v>
      </c>
      <c r="D655" s="245" t="s">
        <v>346</v>
      </c>
      <c r="E655" s="246">
        <v>231.95</v>
      </c>
      <c r="F655" s="247"/>
      <c r="G655" s="248">
        <f>ROUND(E655*F655,2)</f>
        <v>0</v>
      </c>
      <c r="H655" s="247"/>
      <c r="I655" s="248">
        <f>ROUND(E655*H655,2)</f>
        <v>0</v>
      </c>
      <c r="J655" s="247"/>
      <c r="K655" s="248">
        <f>ROUND(E655*J655,2)</f>
        <v>0</v>
      </c>
      <c r="L655" s="248">
        <v>21</v>
      </c>
      <c r="M655" s="248">
        <f>G655*(1+L655/100)</f>
        <v>0</v>
      </c>
      <c r="N655" s="246">
        <v>9.0000000000000006E-5</v>
      </c>
      <c r="O655" s="246">
        <f>ROUND(E655*N655,2)</f>
        <v>0.02</v>
      </c>
      <c r="P655" s="246">
        <v>0</v>
      </c>
      <c r="Q655" s="246">
        <f>ROUND(E655*P655,2)</f>
        <v>0</v>
      </c>
      <c r="R655" s="248" t="s">
        <v>1220</v>
      </c>
      <c r="S655" s="248" t="s">
        <v>208</v>
      </c>
      <c r="T655" s="249" t="s">
        <v>208</v>
      </c>
      <c r="U655" s="225">
        <v>0.23</v>
      </c>
      <c r="V655" s="225">
        <f>ROUND(E655*U655,2)</f>
        <v>53.35</v>
      </c>
      <c r="W655" s="225"/>
      <c r="X655" s="225" t="s">
        <v>209</v>
      </c>
      <c r="Y655" s="225" t="s">
        <v>210</v>
      </c>
      <c r="Z655" s="215"/>
      <c r="AA655" s="215"/>
      <c r="AB655" s="215"/>
      <c r="AC655" s="215"/>
      <c r="AD655" s="215"/>
      <c r="AE655" s="215"/>
      <c r="AF655" s="215"/>
      <c r="AG655" s="215" t="s">
        <v>211</v>
      </c>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row>
    <row r="656" spans="1:60" ht="22.5" outlineLevel="1">
      <c r="A656" s="243">
        <v>497</v>
      </c>
      <c r="B656" s="244" t="s">
        <v>1301</v>
      </c>
      <c r="C656" s="254" t="s">
        <v>1302</v>
      </c>
      <c r="D656" s="245" t="s">
        <v>228</v>
      </c>
      <c r="E656" s="246">
        <v>350.54500000000002</v>
      </c>
      <c r="F656" s="247"/>
      <c r="G656" s="248">
        <f>ROUND(E656*F656,2)</f>
        <v>0</v>
      </c>
      <c r="H656" s="247"/>
      <c r="I656" s="248">
        <f>ROUND(E656*H656,2)</f>
        <v>0</v>
      </c>
      <c r="J656" s="247"/>
      <c r="K656" s="248">
        <f>ROUND(E656*J656,2)</f>
        <v>0</v>
      </c>
      <c r="L656" s="248">
        <v>21</v>
      </c>
      <c r="M656" s="248">
        <f>G656*(1+L656/100)</f>
        <v>0</v>
      </c>
      <c r="N656" s="246">
        <v>2.5000000000000001E-4</v>
      </c>
      <c r="O656" s="246">
        <f>ROUND(E656*N656,2)</f>
        <v>0.09</v>
      </c>
      <c r="P656" s="246">
        <v>0</v>
      </c>
      <c r="Q656" s="246">
        <f>ROUND(E656*P656,2)</f>
        <v>0</v>
      </c>
      <c r="R656" s="248" t="s">
        <v>1220</v>
      </c>
      <c r="S656" s="248" t="s">
        <v>208</v>
      </c>
      <c r="T656" s="249" t="s">
        <v>208</v>
      </c>
      <c r="U656" s="225">
        <v>0.38</v>
      </c>
      <c r="V656" s="225">
        <f>ROUND(E656*U656,2)</f>
        <v>133.21</v>
      </c>
      <c r="W656" s="225"/>
      <c r="X656" s="225" t="s">
        <v>209</v>
      </c>
      <c r="Y656" s="225" t="s">
        <v>210</v>
      </c>
      <c r="Z656" s="215"/>
      <c r="AA656" s="215"/>
      <c r="AB656" s="215"/>
      <c r="AC656" s="215"/>
      <c r="AD656" s="215"/>
      <c r="AE656" s="215"/>
      <c r="AF656" s="215"/>
      <c r="AG656" s="215" t="s">
        <v>211</v>
      </c>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row>
    <row r="657" spans="1:60" outlineLevel="1">
      <c r="A657" s="243">
        <v>498</v>
      </c>
      <c r="B657" s="244" t="s">
        <v>1303</v>
      </c>
      <c r="C657" s="254" t="s">
        <v>1304</v>
      </c>
      <c r="D657" s="245" t="s">
        <v>535</v>
      </c>
      <c r="E657" s="246">
        <v>1</v>
      </c>
      <c r="F657" s="247"/>
      <c r="G657" s="248">
        <f>ROUND(E657*F657,2)</f>
        <v>0</v>
      </c>
      <c r="H657" s="247"/>
      <c r="I657" s="248">
        <f>ROUND(E657*H657,2)</f>
        <v>0</v>
      </c>
      <c r="J657" s="247"/>
      <c r="K657" s="248">
        <f>ROUND(E657*J657,2)</f>
        <v>0</v>
      </c>
      <c r="L657" s="248">
        <v>21</v>
      </c>
      <c r="M657" s="248">
        <f>G657*(1+L657/100)</f>
        <v>0</v>
      </c>
      <c r="N657" s="246">
        <v>0</v>
      </c>
      <c r="O657" s="246">
        <f>ROUND(E657*N657,2)</f>
        <v>0</v>
      </c>
      <c r="P657" s="246">
        <v>0</v>
      </c>
      <c r="Q657" s="246">
        <f>ROUND(E657*P657,2)</f>
        <v>0</v>
      </c>
      <c r="R657" s="248"/>
      <c r="S657" s="248" t="s">
        <v>366</v>
      </c>
      <c r="T657" s="249" t="s">
        <v>367</v>
      </c>
      <c r="U657" s="225">
        <v>0</v>
      </c>
      <c r="V657" s="225">
        <f>ROUND(E657*U657,2)</f>
        <v>0</v>
      </c>
      <c r="W657" s="225"/>
      <c r="X657" s="225" t="s">
        <v>209</v>
      </c>
      <c r="Y657" s="225" t="s">
        <v>210</v>
      </c>
      <c r="Z657" s="215"/>
      <c r="AA657" s="215"/>
      <c r="AB657" s="215"/>
      <c r="AC657" s="215"/>
      <c r="AD657" s="215"/>
      <c r="AE657" s="215"/>
      <c r="AF657" s="215"/>
      <c r="AG657" s="215" t="s">
        <v>211</v>
      </c>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row>
    <row r="658" spans="1:60" ht="22.5" outlineLevel="1">
      <c r="A658" s="243">
        <v>499</v>
      </c>
      <c r="B658" s="244" t="s">
        <v>1305</v>
      </c>
      <c r="C658" s="254" t="s">
        <v>1306</v>
      </c>
      <c r="D658" s="245" t="s">
        <v>228</v>
      </c>
      <c r="E658" s="246">
        <v>423.63749999999999</v>
      </c>
      <c r="F658" s="247"/>
      <c r="G658" s="248">
        <f>ROUND(E658*F658,2)</f>
        <v>0</v>
      </c>
      <c r="H658" s="247"/>
      <c r="I658" s="248">
        <f>ROUND(E658*H658,2)</f>
        <v>0</v>
      </c>
      <c r="J658" s="247"/>
      <c r="K658" s="248">
        <f>ROUND(E658*J658,2)</f>
        <v>0</v>
      </c>
      <c r="L658" s="248">
        <v>21</v>
      </c>
      <c r="M658" s="248">
        <f>G658*(1+L658/100)</f>
        <v>0</v>
      </c>
      <c r="N658" s="246">
        <v>3.2000000000000002E-3</v>
      </c>
      <c r="O658" s="246">
        <f>ROUND(E658*N658,2)</f>
        <v>1.36</v>
      </c>
      <c r="P658" s="246">
        <v>0</v>
      </c>
      <c r="Q658" s="246">
        <f>ROUND(E658*P658,2)</f>
        <v>0</v>
      </c>
      <c r="R658" s="248" t="s">
        <v>370</v>
      </c>
      <c r="S658" s="248" t="s">
        <v>208</v>
      </c>
      <c r="T658" s="249" t="s">
        <v>208</v>
      </c>
      <c r="U658" s="225">
        <v>0</v>
      </c>
      <c r="V658" s="225">
        <f>ROUND(E658*U658,2)</f>
        <v>0</v>
      </c>
      <c r="W658" s="225"/>
      <c r="X658" s="225" t="s">
        <v>371</v>
      </c>
      <c r="Y658" s="225" t="s">
        <v>210</v>
      </c>
      <c r="Z658" s="215"/>
      <c r="AA658" s="215"/>
      <c r="AB658" s="215"/>
      <c r="AC658" s="215"/>
      <c r="AD658" s="215"/>
      <c r="AE658" s="215"/>
      <c r="AF658" s="215"/>
      <c r="AG658" s="215" t="s">
        <v>372</v>
      </c>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row>
    <row r="659" spans="1:60" ht="22.5" outlineLevel="1">
      <c r="A659" s="243">
        <v>500</v>
      </c>
      <c r="B659" s="244" t="s">
        <v>1307</v>
      </c>
      <c r="C659" s="254" t="s">
        <v>1308</v>
      </c>
      <c r="D659" s="245" t="s">
        <v>277</v>
      </c>
      <c r="E659" s="246">
        <v>26</v>
      </c>
      <c r="F659" s="247"/>
      <c r="G659" s="248">
        <f>ROUND(E659*F659,2)</f>
        <v>0</v>
      </c>
      <c r="H659" s="247"/>
      <c r="I659" s="248">
        <f>ROUND(E659*H659,2)</f>
        <v>0</v>
      </c>
      <c r="J659" s="247"/>
      <c r="K659" s="248">
        <f>ROUND(E659*J659,2)</f>
        <v>0</v>
      </c>
      <c r="L659" s="248">
        <v>21</v>
      </c>
      <c r="M659" s="248">
        <f>G659*(1+L659/100)</f>
        <v>0</v>
      </c>
      <c r="N659" s="246">
        <v>9.2000000000000003E-4</v>
      </c>
      <c r="O659" s="246">
        <f>ROUND(E659*N659,2)</f>
        <v>0.02</v>
      </c>
      <c r="P659" s="246">
        <v>0</v>
      </c>
      <c r="Q659" s="246">
        <f>ROUND(E659*P659,2)</f>
        <v>0</v>
      </c>
      <c r="R659" s="248" t="s">
        <v>370</v>
      </c>
      <c r="S659" s="248" t="s">
        <v>208</v>
      </c>
      <c r="T659" s="249" t="s">
        <v>208</v>
      </c>
      <c r="U659" s="225">
        <v>0</v>
      </c>
      <c r="V659" s="225">
        <f>ROUND(E659*U659,2)</f>
        <v>0</v>
      </c>
      <c r="W659" s="225"/>
      <c r="X659" s="225" t="s">
        <v>371</v>
      </c>
      <c r="Y659" s="225" t="s">
        <v>210</v>
      </c>
      <c r="Z659" s="215"/>
      <c r="AA659" s="215"/>
      <c r="AB659" s="215"/>
      <c r="AC659" s="215"/>
      <c r="AD659" s="215"/>
      <c r="AE659" s="215"/>
      <c r="AF659" s="215"/>
      <c r="AG659" s="215" t="s">
        <v>372</v>
      </c>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row>
    <row r="660" spans="1:60" ht="22.5" outlineLevel="1">
      <c r="A660" s="243">
        <v>501</v>
      </c>
      <c r="B660" s="244" t="s">
        <v>1309</v>
      </c>
      <c r="C660" s="254" t="s">
        <v>1310</v>
      </c>
      <c r="D660" s="245" t="s">
        <v>277</v>
      </c>
      <c r="E660" s="246">
        <v>11</v>
      </c>
      <c r="F660" s="247"/>
      <c r="G660" s="248">
        <f>ROUND(E660*F660,2)</f>
        <v>0</v>
      </c>
      <c r="H660" s="247"/>
      <c r="I660" s="248">
        <f>ROUND(E660*H660,2)</f>
        <v>0</v>
      </c>
      <c r="J660" s="247"/>
      <c r="K660" s="248">
        <f>ROUND(E660*J660,2)</f>
        <v>0</v>
      </c>
      <c r="L660" s="248">
        <v>21</v>
      </c>
      <c r="M660" s="248">
        <f>G660*(1+L660/100)</f>
        <v>0</v>
      </c>
      <c r="N660" s="246">
        <v>3.4000000000000002E-4</v>
      </c>
      <c r="O660" s="246">
        <f>ROUND(E660*N660,2)</f>
        <v>0</v>
      </c>
      <c r="P660" s="246">
        <v>0</v>
      </c>
      <c r="Q660" s="246">
        <f>ROUND(E660*P660,2)</f>
        <v>0</v>
      </c>
      <c r="R660" s="248" t="s">
        <v>370</v>
      </c>
      <c r="S660" s="248" t="s">
        <v>208</v>
      </c>
      <c r="T660" s="249" t="s">
        <v>208</v>
      </c>
      <c r="U660" s="225">
        <v>0</v>
      </c>
      <c r="V660" s="225">
        <f>ROUND(E660*U660,2)</f>
        <v>0</v>
      </c>
      <c r="W660" s="225"/>
      <c r="X660" s="225" t="s">
        <v>371</v>
      </c>
      <c r="Y660" s="225" t="s">
        <v>210</v>
      </c>
      <c r="Z660" s="215"/>
      <c r="AA660" s="215"/>
      <c r="AB660" s="215"/>
      <c r="AC660" s="215"/>
      <c r="AD660" s="215"/>
      <c r="AE660" s="215"/>
      <c r="AF660" s="215"/>
      <c r="AG660" s="215" t="s">
        <v>372</v>
      </c>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row>
    <row r="661" spans="1:60" outlineLevel="1">
      <c r="A661" s="234">
        <v>502</v>
      </c>
      <c r="B661" s="235" t="s">
        <v>1311</v>
      </c>
      <c r="C661" s="252" t="s">
        <v>1312</v>
      </c>
      <c r="D661" s="236" t="s">
        <v>263</v>
      </c>
      <c r="E661" s="237">
        <v>1.49535</v>
      </c>
      <c r="F661" s="238"/>
      <c r="G661" s="239">
        <f>ROUND(E661*F661,2)</f>
        <v>0</v>
      </c>
      <c r="H661" s="238"/>
      <c r="I661" s="239">
        <f>ROUND(E661*H661,2)</f>
        <v>0</v>
      </c>
      <c r="J661" s="238"/>
      <c r="K661" s="239">
        <f>ROUND(E661*J661,2)</f>
        <v>0</v>
      </c>
      <c r="L661" s="239">
        <v>21</v>
      </c>
      <c r="M661" s="239">
        <f>G661*(1+L661/100)</f>
        <v>0</v>
      </c>
      <c r="N661" s="237">
        <v>0</v>
      </c>
      <c r="O661" s="237">
        <f>ROUND(E661*N661,2)</f>
        <v>0</v>
      </c>
      <c r="P661" s="237">
        <v>0</v>
      </c>
      <c r="Q661" s="237">
        <f>ROUND(E661*P661,2)</f>
        <v>0</v>
      </c>
      <c r="R661" s="239" t="s">
        <v>1220</v>
      </c>
      <c r="S661" s="239" t="s">
        <v>208</v>
      </c>
      <c r="T661" s="240" t="s">
        <v>208</v>
      </c>
      <c r="U661" s="225">
        <v>1.091</v>
      </c>
      <c r="V661" s="225">
        <f>ROUND(E661*U661,2)</f>
        <v>1.63</v>
      </c>
      <c r="W661" s="225"/>
      <c r="X661" s="225" t="s">
        <v>544</v>
      </c>
      <c r="Y661" s="225" t="s">
        <v>210</v>
      </c>
      <c r="Z661" s="215"/>
      <c r="AA661" s="215"/>
      <c r="AB661" s="215"/>
      <c r="AC661" s="215"/>
      <c r="AD661" s="215"/>
      <c r="AE661" s="215"/>
      <c r="AF661" s="215"/>
      <c r="AG661" s="215" t="s">
        <v>545</v>
      </c>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row>
    <row r="662" spans="1:60" outlineLevel="2">
      <c r="A662" s="222"/>
      <c r="B662" s="223"/>
      <c r="C662" s="253" t="s">
        <v>846</v>
      </c>
      <c r="D662" s="241"/>
      <c r="E662" s="241"/>
      <c r="F662" s="241"/>
      <c r="G662" s="241"/>
      <c r="H662" s="225"/>
      <c r="I662" s="225"/>
      <c r="J662" s="225"/>
      <c r="K662" s="225"/>
      <c r="L662" s="225"/>
      <c r="M662" s="225"/>
      <c r="N662" s="224"/>
      <c r="O662" s="224"/>
      <c r="P662" s="224"/>
      <c r="Q662" s="224"/>
      <c r="R662" s="225"/>
      <c r="S662" s="225"/>
      <c r="T662" s="225"/>
      <c r="U662" s="225"/>
      <c r="V662" s="225"/>
      <c r="W662" s="225"/>
      <c r="X662" s="225"/>
      <c r="Y662" s="225"/>
      <c r="Z662" s="215"/>
      <c r="AA662" s="215"/>
      <c r="AB662" s="215"/>
      <c r="AC662" s="215"/>
      <c r="AD662" s="215"/>
      <c r="AE662" s="215"/>
      <c r="AF662" s="215"/>
      <c r="AG662" s="215" t="s">
        <v>213</v>
      </c>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row>
    <row r="663" spans="1:60">
      <c r="A663" s="227" t="s">
        <v>202</v>
      </c>
      <c r="B663" s="228" t="s">
        <v>157</v>
      </c>
      <c r="C663" s="251" t="s">
        <v>158</v>
      </c>
      <c r="D663" s="229"/>
      <c r="E663" s="230"/>
      <c r="F663" s="231"/>
      <c r="G663" s="231">
        <f>SUMIF(AG664:AG664,"&lt;&gt;NOR",G664:G664)</f>
        <v>0</v>
      </c>
      <c r="H663" s="231"/>
      <c r="I663" s="231">
        <f>SUM(I664:I664)</f>
        <v>0</v>
      </c>
      <c r="J663" s="231"/>
      <c r="K663" s="231">
        <f>SUM(K664:K664)</f>
        <v>0</v>
      </c>
      <c r="L663" s="231"/>
      <c r="M663" s="231">
        <f>SUM(M664:M664)</f>
        <v>0</v>
      </c>
      <c r="N663" s="230"/>
      <c r="O663" s="230">
        <f>SUM(O664:O664)</f>
        <v>0.02</v>
      </c>
      <c r="P663" s="230"/>
      <c r="Q663" s="230">
        <f>SUM(Q664:Q664)</f>
        <v>0</v>
      </c>
      <c r="R663" s="231"/>
      <c r="S663" s="231"/>
      <c r="T663" s="232"/>
      <c r="U663" s="226"/>
      <c r="V663" s="226">
        <f>SUM(V664:V664)</f>
        <v>28.29</v>
      </c>
      <c r="W663" s="226"/>
      <c r="X663" s="226"/>
      <c r="Y663" s="226"/>
      <c r="AG663" t="s">
        <v>203</v>
      </c>
    </row>
    <row r="664" spans="1:60" outlineLevel="1">
      <c r="A664" s="243">
        <v>503</v>
      </c>
      <c r="B664" s="244" t="s">
        <v>1313</v>
      </c>
      <c r="C664" s="254" t="s">
        <v>1314</v>
      </c>
      <c r="D664" s="245" t="s">
        <v>228</v>
      </c>
      <c r="E664" s="246">
        <v>98.582999999999998</v>
      </c>
      <c r="F664" s="247"/>
      <c r="G664" s="248">
        <f>ROUND(E664*F664,2)</f>
        <v>0</v>
      </c>
      <c r="H664" s="247"/>
      <c r="I664" s="248">
        <f>ROUND(E664*H664,2)</f>
        <v>0</v>
      </c>
      <c r="J664" s="247"/>
      <c r="K664" s="248">
        <f>ROUND(E664*J664,2)</f>
        <v>0</v>
      </c>
      <c r="L664" s="248">
        <v>21</v>
      </c>
      <c r="M664" s="248">
        <f>G664*(1+L664/100)</f>
        <v>0</v>
      </c>
      <c r="N664" s="246">
        <v>2.4000000000000001E-4</v>
      </c>
      <c r="O664" s="246">
        <f>ROUND(E664*N664,2)</f>
        <v>0.02</v>
      </c>
      <c r="P664" s="246">
        <v>0</v>
      </c>
      <c r="Q664" s="246">
        <f>ROUND(E664*P664,2)</f>
        <v>0</v>
      </c>
      <c r="R664" s="248" t="s">
        <v>421</v>
      </c>
      <c r="S664" s="248" t="s">
        <v>208</v>
      </c>
      <c r="T664" s="249" t="s">
        <v>208</v>
      </c>
      <c r="U664" s="225">
        <v>0.28699999999999998</v>
      </c>
      <c r="V664" s="225">
        <f>ROUND(E664*U664,2)</f>
        <v>28.29</v>
      </c>
      <c r="W664" s="225"/>
      <c r="X664" s="225" t="s">
        <v>209</v>
      </c>
      <c r="Y664" s="225" t="s">
        <v>210</v>
      </c>
      <c r="Z664" s="215"/>
      <c r="AA664" s="215"/>
      <c r="AB664" s="215"/>
      <c r="AC664" s="215"/>
      <c r="AD664" s="215"/>
      <c r="AE664" s="215"/>
      <c r="AF664" s="215"/>
      <c r="AG664" s="215" t="s">
        <v>211</v>
      </c>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row>
    <row r="665" spans="1:60">
      <c r="A665" s="227" t="s">
        <v>202</v>
      </c>
      <c r="B665" s="228" t="s">
        <v>159</v>
      </c>
      <c r="C665" s="251" t="s">
        <v>160</v>
      </c>
      <c r="D665" s="229"/>
      <c r="E665" s="230"/>
      <c r="F665" s="231"/>
      <c r="G665" s="231">
        <f>SUMIF(AG666:AG668,"&lt;&gt;NOR",G666:G668)</f>
        <v>0</v>
      </c>
      <c r="H665" s="231"/>
      <c r="I665" s="231">
        <f>SUM(I666:I668)</f>
        <v>0</v>
      </c>
      <c r="J665" s="231"/>
      <c r="K665" s="231">
        <f>SUM(K666:K668)</f>
        <v>0</v>
      </c>
      <c r="L665" s="231"/>
      <c r="M665" s="231">
        <f>SUM(M666:M668)</f>
        <v>0</v>
      </c>
      <c r="N665" s="230"/>
      <c r="O665" s="230">
        <f>SUM(O666:O668)</f>
        <v>0.52</v>
      </c>
      <c r="P665" s="230"/>
      <c r="Q665" s="230">
        <f>SUM(Q666:Q668)</f>
        <v>0</v>
      </c>
      <c r="R665" s="231"/>
      <c r="S665" s="231"/>
      <c r="T665" s="232"/>
      <c r="U665" s="226"/>
      <c r="V665" s="226">
        <f>SUM(V666:V668)</f>
        <v>175.86</v>
      </c>
      <c r="W665" s="226"/>
      <c r="X665" s="226"/>
      <c r="Y665" s="226"/>
      <c r="AG665" t="s">
        <v>203</v>
      </c>
    </row>
    <row r="666" spans="1:60" outlineLevel="1">
      <c r="A666" s="243">
        <v>504</v>
      </c>
      <c r="B666" s="244" t="s">
        <v>1315</v>
      </c>
      <c r="C666" s="254" t="s">
        <v>1316</v>
      </c>
      <c r="D666" s="245" t="s">
        <v>228</v>
      </c>
      <c r="E666" s="246">
        <v>1252.1995999999999</v>
      </c>
      <c r="F666" s="247"/>
      <c r="G666" s="248">
        <f>ROUND(E666*F666,2)</f>
        <v>0</v>
      </c>
      <c r="H666" s="247"/>
      <c r="I666" s="248">
        <f>ROUND(E666*H666,2)</f>
        <v>0</v>
      </c>
      <c r="J666" s="247"/>
      <c r="K666" s="248">
        <f>ROUND(E666*J666,2)</f>
        <v>0</v>
      </c>
      <c r="L666" s="248">
        <v>21</v>
      </c>
      <c r="M666" s="248">
        <f>G666*(1+L666/100)</f>
        <v>0</v>
      </c>
      <c r="N666" s="246">
        <v>1E-4</v>
      </c>
      <c r="O666" s="246">
        <f>ROUND(E666*N666,2)</f>
        <v>0.13</v>
      </c>
      <c r="P666" s="246">
        <v>0</v>
      </c>
      <c r="Q666" s="246">
        <f>ROUND(E666*P666,2)</f>
        <v>0</v>
      </c>
      <c r="R666" s="248" t="s">
        <v>1317</v>
      </c>
      <c r="S666" s="248" t="s">
        <v>208</v>
      </c>
      <c r="T666" s="249" t="s">
        <v>208</v>
      </c>
      <c r="U666" s="225">
        <v>3.2480000000000002E-2</v>
      </c>
      <c r="V666" s="225">
        <f>ROUND(E666*U666,2)</f>
        <v>40.67</v>
      </c>
      <c r="W666" s="225"/>
      <c r="X666" s="225" t="s">
        <v>209</v>
      </c>
      <c r="Y666" s="225" t="s">
        <v>210</v>
      </c>
      <c r="Z666" s="215"/>
      <c r="AA666" s="215"/>
      <c r="AB666" s="215"/>
      <c r="AC666" s="215"/>
      <c r="AD666" s="215"/>
      <c r="AE666" s="215"/>
      <c r="AF666" s="215"/>
      <c r="AG666" s="215" t="s">
        <v>211</v>
      </c>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row>
    <row r="667" spans="1:60" outlineLevel="1">
      <c r="A667" s="243">
        <v>505</v>
      </c>
      <c r="B667" s="244" t="s">
        <v>1318</v>
      </c>
      <c r="C667" s="254" t="s">
        <v>1319</v>
      </c>
      <c r="D667" s="245" t="s">
        <v>228</v>
      </c>
      <c r="E667" s="246">
        <v>186.16499999999999</v>
      </c>
      <c r="F667" s="247"/>
      <c r="G667" s="248">
        <f>ROUND(E667*F667,2)</f>
        <v>0</v>
      </c>
      <c r="H667" s="247"/>
      <c r="I667" s="248">
        <f>ROUND(E667*H667,2)</f>
        <v>0</v>
      </c>
      <c r="J667" s="247"/>
      <c r="K667" s="248">
        <f>ROUND(E667*J667,2)</f>
        <v>0</v>
      </c>
      <c r="L667" s="248">
        <v>21</v>
      </c>
      <c r="M667" s="248">
        <f>G667*(1+L667/100)</f>
        <v>0</v>
      </c>
      <c r="N667" s="246">
        <v>3.1E-4</v>
      </c>
      <c r="O667" s="246">
        <f>ROUND(E667*N667,2)</f>
        <v>0.06</v>
      </c>
      <c r="P667" s="246">
        <v>0</v>
      </c>
      <c r="Q667" s="246">
        <f>ROUND(E667*P667,2)</f>
        <v>0</v>
      </c>
      <c r="R667" s="248" t="s">
        <v>1317</v>
      </c>
      <c r="S667" s="248" t="s">
        <v>208</v>
      </c>
      <c r="T667" s="249" t="s">
        <v>208</v>
      </c>
      <c r="U667" s="225">
        <v>0.10191</v>
      </c>
      <c r="V667" s="225">
        <f>ROUND(E667*U667,2)</f>
        <v>18.97</v>
      </c>
      <c r="W667" s="225"/>
      <c r="X667" s="225" t="s">
        <v>209</v>
      </c>
      <c r="Y667" s="225" t="s">
        <v>210</v>
      </c>
      <c r="Z667" s="215"/>
      <c r="AA667" s="215"/>
      <c r="AB667" s="215"/>
      <c r="AC667" s="215"/>
      <c r="AD667" s="215"/>
      <c r="AE667" s="215"/>
      <c r="AF667" s="215"/>
      <c r="AG667" s="215" t="s">
        <v>211</v>
      </c>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row>
    <row r="668" spans="1:60" outlineLevel="1">
      <c r="A668" s="243">
        <v>506</v>
      </c>
      <c r="B668" s="244" t="s">
        <v>1320</v>
      </c>
      <c r="C668" s="254" t="s">
        <v>1321</v>
      </c>
      <c r="D668" s="245" t="s">
        <v>228</v>
      </c>
      <c r="E668" s="246">
        <v>1066.0346</v>
      </c>
      <c r="F668" s="247"/>
      <c r="G668" s="248">
        <f>ROUND(E668*F668,2)</f>
        <v>0</v>
      </c>
      <c r="H668" s="247"/>
      <c r="I668" s="248">
        <f>ROUND(E668*H668,2)</f>
        <v>0</v>
      </c>
      <c r="J668" s="247"/>
      <c r="K668" s="248">
        <f>ROUND(E668*J668,2)</f>
        <v>0</v>
      </c>
      <c r="L668" s="248">
        <v>21</v>
      </c>
      <c r="M668" s="248">
        <f>G668*(1+L668/100)</f>
        <v>0</v>
      </c>
      <c r="N668" s="246">
        <v>3.1E-4</v>
      </c>
      <c r="O668" s="246">
        <f>ROUND(E668*N668,2)</f>
        <v>0.33</v>
      </c>
      <c r="P668" s="246">
        <v>0</v>
      </c>
      <c r="Q668" s="246">
        <f>ROUND(E668*P668,2)</f>
        <v>0</v>
      </c>
      <c r="R668" s="248" t="s">
        <v>1317</v>
      </c>
      <c r="S668" s="248" t="s">
        <v>208</v>
      </c>
      <c r="T668" s="249" t="s">
        <v>208</v>
      </c>
      <c r="U668" s="225">
        <v>0.10902000000000001</v>
      </c>
      <c r="V668" s="225">
        <f>ROUND(E668*U668,2)</f>
        <v>116.22</v>
      </c>
      <c r="W668" s="225"/>
      <c r="X668" s="225" t="s">
        <v>209</v>
      </c>
      <c r="Y668" s="225" t="s">
        <v>210</v>
      </c>
      <c r="Z668" s="215"/>
      <c r="AA668" s="215"/>
      <c r="AB668" s="215"/>
      <c r="AC668" s="215"/>
      <c r="AD668" s="215"/>
      <c r="AE668" s="215"/>
      <c r="AF668" s="215"/>
      <c r="AG668" s="215" t="s">
        <v>211</v>
      </c>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row>
    <row r="669" spans="1:60">
      <c r="A669" s="227" t="s">
        <v>202</v>
      </c>
      <c r="B669" s="228" t="s">
        <v>163</v>
      </c>
      <c r="C669" s="251" t="s">
        <v>164</v>
      </c>
      <c r="D669" s="229"/>
      <c r="E669" s="230"/>
      <c r="F669" s="231"/>
      <c r="G669" s="231">
        <f>SUMIF(AG670:AG713,"&lt;&gt;NOR",G670:G713)</f>
        <v>0</v>
      </c>
      <c r="H669" s="231"/>
      <c r="I669" s="231">
        <f>SUM(I670:I713)</f>
        <v>0</v>
      </c>
      <c r="J669" s="231"/>
      <c r="K669" s="231">
        <f>SUM(K670:K713)</f>
        <v>0</v>
      </c>
      <c r="L669" s="231"/>
      <c r="M669" s="231">
        <f>SUM(M670:M713)</f>
        <v>0</v>
      </c>
      <c r="N669" s="230"/>
      <c r="O669" s="230">
        <f>SUM(O670:O713)</f>
        <v>0</v>
      </c>
      <c r="P669" s="230"/>
      <c r="Q669" s="230">
        <f>SUM(Q670:Q713)</f>
        <v>0</v>
      </c>
      <c r="R669" s="231"/>
      <c r="S669" s="231"/>
      <c r="T669" s="232"/>
      <c r="U669" s="226"/>
      <c r="V669" s="226">
        <f>SUM(V670:V713)</f>
        <v>0</v>
      </c>
      <c r="W669" s="226"/>
      <c r="X669" s="226"/>
      <c r="Y669" s="226"/>
      <c r="AG669" t="s">
        <v>203</v>
      </c>
    </row>
    <row r="670" spans="1:60" ht="22.5" outlineLevel="1">
      <c r="A670" s="243">
        <v>507</v>
      </c>
      <c r="B670" s="244" t="s">
        <v>1322</v>
      </c>
      <c r="C670" s="254" t="s">
        <v>1323</v>
      </c>
      <c r="D670" s="245" t="s">
        <v>277</v>
      </c>
      <c r="E670" s="246">
        <v>10</v>
      </c>
      <c r="F670" s="247"/>
      <c r="G670" s="248">
        <f>ROUND(E670*F670,2)</f>
        <v>0</v>
      </c>
      <c r="H670" s="247"/>
      <c r="I670" s="248">
        <f>ROUND(E670*H670,2)</f>
        <v>0</v>
      </c>
      <c r="J670" s="247"/>
      <c r="K670" s="248">
        <f>ROUND(E670*J670,2)</f>
        <v>0</v>
      </c>
      <c r="L670" s="248">
        <v>21</v>
      </c>
      <c r="M670" s="248">
        <f>G670*(1+L670/100)</f>
        <v>0</v>
      </c>
      <c r="N670" s="246">
        <v>0</v>
      </c>
      <c r="O670" s="246">
        <f>ROUND(E670*N670,2)</f>
        <v>0</v>
      </c>
      <c r="P670" s="246">
        <v>0</v>
      </c>
      <c r="Q670" s="246">
        <f>ROUND(E670*P670,2)</f>
        <v>0</v>
      </c>
      <c r="R670" s="248"/>
      <c r="S670" s="248" t="s">
        <v>366</v>
      </c>
      <c r="T670" s="249" t="s">
        <v>367</v>
      </c>
      <c r="U670" s="225">
        <v>0</v>
      </c>
      <c r="V670" s="225">
        <f>ROUND(E670*U670,2)</f>
        <v>0</v>
      </c>
      <c r="W670" s="225"/>
      <c r="X670" s="225" t="s">
        <v>209</v>
      </c>
      <c r="Y670" s="225" t="s">
        <v>210</v>
      </c>
      <c r="Z670" s="215"/>
      <c r="AA670" s="215"/>
      <c r="AB670" s="215"/>
      <c r="AC670" s="215"/>
      <c r="AD670" s="215"/>
      <c r="AE670" s="215"/>
      <c r="AF670" s="215"/>
      <c r="AG670" s="215" t="s">
        <v>211</v>
      </c>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row>
    <row r="671" spans="1:60" ht="22.5" outlineLevel="1">
      <c r="A671" s="243">
        <v>508</v>
      </c>
      <c r="B671" s="244" t="s">
        <v>1324</v>
      </c>
      <c r="C671" s="254" t="s">
        <v>1325</v>
      </c>
      <c r="D671" s="245" t="s">
        <v>277</v>
      </c>
      <c r="E671" s="246">
        <v>8</v>
      </c>
      <c r="F671" s="247"/>
      <c r="G671" s="248">
        <f>ROUND(E671*F671,2)</f>
        <v>0</v>
      </c>
      <c r="H671" s="247"/>
      <c r="I671" s="248">
        <f>ROUND(E671*H671,2)</f>
        <v>0</v>
      </c>
      <c r="J671" s="247"/>
      <c r="K671" s="248">
        <f>ROUND(E671*J671,2)</f>
        <v>0</v>
      </c>
      <c r="L671" s="248">
        <v>21</v>
      </c>
      <c r="M671" s="248">
        <f>G671*(1+L671/100)</f>
        <v>0</v>
      </c>
      <c r="N671" s="246">
        <v>0</v>
      </c>
      <c r="O671" s="246">
        <f>ROUND(E671*N671,2)</f>
        <v>0</v>
      </c>
      <c r="P671" s="246">
        <v>0</v>
      </c>
      <c r="Q671" s="246">
        <f>ROUND(E671*P671,2)</f>
        <v>0</v>
      </c>
      <c r="R671" s="248"/>
      <c r="S671" s="248" t="s">
        <v>366</v>
      </c>
      <c r="T671" s="249" t="s">
        <v>367</v>
      </c>
      <c r="U671" s="225">
        <v>0</v>
      </c>
      <c r="V671" s="225">
        <f>ROUND(E671*U671,2)</f>
        <v>0</v>
      </c>
      <c r="W671" s="225"/>
      <c r="X671" s="225" t="s">
        <v>209</v>
      </c>
      <c r="Y671" s="225" t="s">
        <v>210</v>
      </c>
      <c r="Z671" s="215"/>
      <c r="AA671" s="215"/>
      <c r="AB671" s="215"/>
      <c r="AC671" s="215"/>
      <c r="AD671" s="215"/>
      <c r="AE671" s="215"/>
      <c r="AF671" s="215"/>
      <c r="AG671" s="215" t="s">
        <v>211</v>
      </c>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row>
    <row r="672" spans="1:60" outlineLevel="1">
      <c r="A672" s="243">
        <v>509</v>
      </c>
      <c r="B672" s="244" t="s">
        <v>1326</v>
      </c>
      <c r="C672" s="254" t="s">
        <v>1327</v>
      </c>
      <c r="D672" s="245" t="s">
        <v>277</v>
      </c>
      <c r="E672" s="246">
        <v>10</v>
      </c>
      <c r="F672" s="247"/>
      <c r="G672" s="248">
        <f>ROUND(E672*F672,2)</f>
        <v>0</v>
      </c>
      <c r="H672" s="247"/>
      <c r="I672" s="248">
        <f>ROUND(E672*H672,2)</f>
        <v>0</v>
      </c>
      <c r="J672" s="247"/>
      <c r="K672" s="248">
        <f>ROUND(E672*J672,2)</f>
        <v>0</v>
      </c>
      <c r="L672" s="248">
        <v>21</v>
      </c>
      <c r="M672" s="248">
        <f>G672*(1+L672/100)</f>
        <v>0</v>
      </c>
      <c r="N672" s="246">
        <v>0</v>
      </c>
      <c r="O672" s="246">
        <f>ROUND(E672*N672,2)</f>
        <v>0</v>
      </c>
      <c r="P672" s="246">
        <v>0</v>
      </c>
      <c r="Q672" s="246">
        <f>ROUND(E672*P672,2)</f>
        <v>0</v>
      </c>
      <c r="R672" s="248"/>
      <c r="S672" s="248" t="s">
        <v>366</v>
      </c>
      <c r="T672" s="249" t="s">
        <v>367</v>
      </c>
      <c r="U672" s="225">
        <v>0</v>
      </c>
      <c r="V672" s="225">
        <f>ROUND(E672*U672,2)</f>
        <v>0</v>
      </c>
      <c r="W672" s="225"/>
      <c r="X672" s="225" t="s">
        <v>209</v>
      </c>
      <c r="Y672" s="225" t="s">
        <v>210</v>
      </c>
      <c r="Z672" s="215"/>
      <c r="AA672" s="215"/>
      <c r="AB672" s="215"/>
      <c r="AC672" s="215"/>
      <c r="AD672" s="215"/>
      <c r="AE672" s="215"/>
      <c r="AF672" s="215"/>
      <c r="AG672" s="215" t="s">
        <v>211</v>
      </c>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row>
    <row r="673" spans="1:60" outlineLevel="1">
      <c r="A673" s="243">
        <v>510</v>
      </c>
      <c r="B673" s="244" t="s">
        <v>1328</v>
      </c>
      <c r="C673" s="254" t="s">
        <v>1329</v>
      </c>
      <c r="D673" s="245" t="s">
        <v>277</v>
      </c>
      <c r="E673" s="246">
        <v>18</v>
      </c>
      <c r="F673" s="247"/>
      <c r="G673" s="248">
        <f>ROUND(E673*F673,2)</f>
        <v>0</v>
      </c>
      <c r="H673" s="247"/>
      <c r="I673" s="248">
        <f>ROUND(E673*H673,2)</f>
        <v>0</v>
      </c>
      <c r="J673" s="247"/>
      <c r="K673" s="248">
        <f>ROUND(E673*J673,2)</f>
        <v>0</v>
      </c>
      <c r="L673" s="248">
        <v>21</v>
      </c>
      <c r="M673" s="248">
        <f>G673*(1+L673/100)</f>
        <v>0</v>
      </c>
      <c r="N673" s="246">
        <v>0</v>
      </c>
      <c r="O673" s="246">
        <f>ROUND(E673*N673,2)</f>
        <v>0</v>
      </c>
      <c r="P673" s="246">
        <v>0</v>
      </c>
      <c r="Q673" s="246">
        <f>ROUND(E673*P673,2)</f>
        <v>0</v>
      </c>
      <c r="R673" s="248"/>
      <c r="S673" s="248" t="s">
        <v>366</v>
      </c>
      <c r="T673" s="249" t="s">
        <v>367</v>
      </c>
      <c r="U673" s="225">
        <v>0</v>
      </c>
      <c r="V673" s="225">
        <f>ROUND(E673*U673,2)</f>
        <v>0</v>
      </c>
      <c r="W673" s="225"/>
      <c r="X673" s="225" t="s">
        <v>209</v>
      </c>
      <c r="Y673" s="225" t="s">
        <v>210</v>
      </c>
      <c r="Z673" s="215"/>
      <c r="AA673" s="215"/>
      <c r="AB673" s="215"/>
      <c r="AC673" s="215"/>
      <c r="AD673" s="215"/>
      <c r="AE673" s="215"/>
      <c r="AF673" s="215"/>
      <c r="AG673" s="215" t="s">
        <v>211</v>
      </c>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c r="BG673" s="215"/>
      <c r="BH673" s="215"/>
    </row>
    <row r="674" spans="1:60" ht="22.5" outlineLevel="1">
      <c r="A674" s="243">
        <v>511</v>
      </c>
      <c r="B674" s="244" t="s">
        <v>1330</v>
      </c>
      <c r="C674" s="254" t="s">
        <v>1331</v>
      </c>
      <c r="D674" s="245" t="s">
        <v>277</v>
      </c>
      <c r="E674" s="246">
        <v>18</v>
      </c>
      <c r="F674" s="247"/>
      <c r="G674" s="248">
        <f>ROUND(E674*F674,2)</f>
        <v>0</v>
      </c>
      <c r="H674" s="247"/>
      <c r="I674" s="248">
        <f>ROUND(E674*H674,2)</f>
        <v>0</v>
      </c>
      <c r="J674" s="247"/>
      <c r="K674" s="248">
        <f>ROUND(E674*J674,2)</f>
        <v>0</v>
      </c>
      <c r="L674" s="248">
        <v>21</v>
      </c>
      <c r="M674" s="248">
        <f>G674*(1+L674/100)</f>
        <v>0</v>
      </c>
      <c r="N674" s="246">
        <v>0</v>
      </c>
      <c r="O674" s="246">
        <f>ROUND(E674*N674,2)</f>
        <v>0</v>
      </c>
      <c r="P674" s="246">
        <v>0</v>
      </c>
      <c r="Q674" s="246">
        <f>ROUND(E674*P674,2)</f>
        <v>0</v>
      </c>
      <c r="R674" s="248"/>
      <c r="S674" s="248" t="s">
        <v>366</v>
      </c>
      <c r="T674" s="249" t="s">
        <v>367</v>
      </c>
      <c r="U674" s="225">
        <v>0</v>
      </c>
      <c r="V674" s="225">
        <f>ROUND(E674*U674,2)</f>
        <v>0</v>
      </c>
      <c r="W674" s="225"/>
      <c r="X674" s="225" t="s">
        <v>209</v>
      </c>
      <c r="Y674" s="225" t="s">
        <v>210</v>
      </c>
      <c r="Z674" s="215"/>
      <c r="AA674" s="215"/>
      <c r="AB674" s="215"/>
      <c r="AC674" s="215"/>
      <c r="AD674" s="215"/>
      <c r="AE674" s="215"/>
      <c r="AF674" s="215"/>
      <c r="AG674" s="215" t="s">
        <v>211</v>
      </c>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row>
    <row r="675" spans="1:60" ht="22.5" outlineLevel="1">
      <c r="A675" s="243">
        <v>512</v>
      </c>
      <c r="B675" s="244" t="s">
        <v>1332</v>
      </c>
      <c r="C675" s="254" t="s">
        <v>1333</v>
      </c>
      <c r="D675" s="245" t="s">
        <v>277</v>
      </c>
      <c r="E675" s="246">
        <v>10</v>
      </c>
      <c r="F675" s="247"/>
      <c r="G675" s="248">
        <f>ROUND(E675*F675,2)</f>
        <v>0</v>
      </c>
      <c r="H675" s="247"/>
      <c r="I675" s="248">
        <f>ROUND(E675*H675,2)</f>
        <v>0</v>
      </c>
      <c r="J675" s="247"/>
      <c r="K675" s="248">
        <f>ROUND(E675*J675,2)</f>
        <v>0</v>
      </c>
      <c r="L675" s="248">
        <v>21</v>
      </c>
      <c r="M675" s="248">
        <f>G675*(1+L675/100)</f>
        <v>0</v>
      </c>
      <c r="N675" s="246">
        <v>0</v>
      </c>
      <c r="O675" s="246">
        <f>ROUND(E675*N675,2)</f>
        <v>0</v>
      </c>
      <c r="P675" s="246">
        <v>0</v>
      </c>
      <c r="Q675" s="246">
        <f>ROUND(E675*P675,2)</f>
        <v>0</v>
      </c>
      <c r="R675" s="248"/>
      <c r="S675" s="248" t="s">
        <v>366</v>
      </c>
      <c r="T675" s="249" t="s">
        <v>367</v>
      </c>
      <c r="U675" s="225">
        <v>0</v>
      </c>
      <c r="V675" s="225">
        <f>ROUND(E675*U675,2)</f>
        <v>0</v>
      </c>
      <c r="W675" s="225"/>
      <c r="X675" s="225" t="s">
        <v>209</v>
      </c>
      <c r="Y675" s="225" t="s">
        <v>210</v>
      </c>
      <c r="Z675" s="215"/>
      <c r="AA675" s="215"/>
      <c r="AB675" s="215"/>
      <c r="AC675" s="215"/>
      <c r="AD675" s="215"/>
      <c r="AE675" s="215"/>
      <c r="AF675" s="215"/>
      <c r="AG675" s="215" t="s">
        <v>211</v>
      </c>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row>
    <row r="676" spans="1:60" outlineLevel="1">
      <c r="A676" s="243">
        <v>513</v>
      </c>
      <c r="B676" s="244" t="s">
        <v>1334</v>
      </c>
      <c r="C676" s="254" t="s">
        <v>1335</v>
      </c>
      <c r="D676" s="245" t="s">
        <v>277</v>
      </c>
      <c r="E676" s="246">
        <v>60</v>
      </c>
      <c r="F676" s="247"/>
      <c r="G676" s="248">
        <f>ROUND(E676*F676,2)</f>
        <v>0</v>
      </c>
      <c r="H676" s="247"/>
      <c r="I676" s="248">
        <f>ROUND(E676*H676,2)</f>
        <v>0</v>
      </c>
      <c r="J676" s="247"/>
      <c r="K676" s="248">
        <f>ROUND(E676*J676,2)</f>
        <v>0</v>
      </c>
      <c r="L676" s="248">
        <v>21</v>
      </c>
      <c r="M676" s="248">
        <f>G676*(1+L676/100)</f>
        <v>0</v>
      </c>
      <c r="N676" s="246">
        <v>0</v>
      </c>
      <c r="O676" s="246">
        <f>ROUND(E676*N676,2)</f>
        <v>0</v>
      </c>
      <c r="P676" s="246">
        <v>0</v>
      </c>
      <c r="Q676" s="246">
        <f>ROUND(E676*P676,2)</f>
        <v>0</v>
      </c>
      <c r="R676" s="248"/>
      <c r="S676" s="248" t="s">
        <v>366</v>
      </c>
      <c r="T676" s="249" t="s">
        <v>367</v>
      </c>
      <c r="U676" s="225">
        <v>0</v>
      </c>
      <c r="V676" s="225">
        <f>ROUND(E676*U676,2)</f>
        <v>0</v>
      </c>
      <c r="W676" s="225"/>
      <c r="X676" s="225" t="s">
        <v>209</v>
      </c>
      <c r="Y676" s="225" t="s">
        <v>210</v>
      </c>
      <c r="Z676" s="215"/>
      <c r="AA676" s="215"/>
      <c r="AB676" s="215"/>
      <c r="AC676" s="215"/>
      <c r="AD676" s="215"/>
      <c r="AE676" s="215"/>
      <c r="AF676" s="215"/>
      <c r="AG676" s="215" t="s">
        <v>211</v>
      </c>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row>
    <row r="677" spans="1:60" ht="22.5" outlineLevel="1">
      <c r="A677" s="243">
        <v>514</v>
      </c>
      <c r="B677" s="244" t="s">
        <v>1336</v>
      </c>
      <c r="C677" s="254" t="s">
        <v>1337</v>
      </c>
      <c r="D677" s="245" t="s">
        <v>277</v>
      </c>
      <c r="E677" s="246">
        <v>2</v>
      </c>
      <c r="F677" s="247"/>
      <c r="G677" s="248">
        <f>ROUND(E677*F677,2)</f>
        <v>0</v>
      </c>
      <c r="H677" s="247"/>
      <c r="I677" s="248">
        <f>ROUND(E677*H677,2)</f>
        <v>0</v>
      </c>
      <c r="J677" s="247"/>
      <c r="K677" s="248">
        <f>ROUND(E677*J677,2)</f>
        <v>0</v>
      </c>
      <c r="L677" s="248">
        <v>21</v>
      </c>
      <c r="M677" s="248">
        <f>G677*(1+L677/100)</f>
        <v>0</v>
      </c>
      <c r="N677" s="246">
        <v>0</v>
      </c>
      <c r="O677" s="246">
        <f>ROUND(E677*N677,2)</f>
        <v>0</v>
      </c>
      <c r="P677" s="246">
        <v>0</v>
      </c>
      <c r="Q677" s="246">
        <f>ROUND(E677*P677,2)</f>
        <v>0</v>
      </c>
      <c r="R677" s="248"/>
      <c r="S677" s="248" t="s">
        <v>366</v>
      </c>
      <c r="T677" s="249" t="s">
        <v>367</v>
      </c>
      <c r="U677" s="225">
        <v>0</v>
      </c>
      <c r="V677" s="225">
        <f>ROUND(E677*U677,2)</f>
        <v>0</v>
      </c>
      <c r="W677" s="225"/>
      <c r="X677" s="225" t="s">
        <v>209</v>
      </c>
      <c r="Y677" s="225" t="s">
        <v>210</v>
      </c>
      <c r="Z677" s="215"/>
      <c r="AA677" s="215"/>
      <c r="AB677" s="215"/>
      <c r="AC677" s="215"/>
      <c r="AD677" s="215"/>
      <c r="AE677" s="215"/>
      <c r="AF677" s="215"/>
      <c r="AG677" s="215" t="s">
        <v>211</v>
      </c>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row>
    <row r="678" spans="1:60" outlineLevel="1">
      <c r="A678" s="243">
        <v>515</v>
      </c>
      <c r="B678" s="244" t="s">
        <v>1338</v>
      </c>
      <c r="C678" s="254" t="s">
        <v>1339</v>
      </c>
      <c r="D678" s="245" t="s">
        <v>277</v>
      </c>
      <c r="E678" s="246">
        <v>2</v>
      </c>
      <c r="F678" s="247"/>
      <c r="G678" s="248">
        <f>ROUND(E678*F678,2)</f>
        <v>0</v>
      </c>
      <c r="H678" s="247"/>
      <c r="I678" s="248">
        <f>ROUND(E678*H678,2)</f>
        <v>0</v>
      </c>
      <c r="J678" s="247"/>
      <c r="K678" s="248">
        <f>ROUND(E678*J678,2)</f>
        <v>0</v>
      </c>
      <c r="L678" s="248">
        <v>21</v>
      </c>
      <c r="M678" s="248">
        <f>G678*(1+L678/100)</f>
        <v>0</v>
      </c>
      <c r="N678" s="246">
        <v>0</v>
      </c>
      <c r="O678" s="246">
        <f>ROUND(E678*N678,2)</f>
        <v>0</v>
      </c>
      <c r="P678" s="246">
        <v>0</v>
      </c>
      <c r="Q678" s="246">
        <f>ROUND(E678*P678,2)</f>
        <v>0</v>
      </c>
      <c r="R678" s="248"/>
      <c r="S678" s="248" t="s">
        <v>366</v>
      </c>
      <c r="T678" s="249" t="s">
        <v>367</v>
      </c>
      <c r="U678" s="225">
        <v>0</v>
      </c>
      <c r="V678" s="225">
        <f>ROUND(E678*U678,2)</f>
        <v>0</v>
      </c>
      <c r="W678" s="225"/>
      <c r="X678" s="225" t="s">
        <v>209</v>
      </c>
      <c r="Y678" s="225" t="s">
        <v>210</v>
      </c>
      <c r="Z678" s="215"/>
      <c r="AA678" s="215"/>
      <c r="AB678" s="215"/>
      <c r="AC678" s="215"/>
      <c r="AD678" s="215"/>
      <c r="AE678" s="215"/>
      <c r="AF678" s="215"/>
      <c r="AG678" s="215" t="s">
        <v>211</v>
      </c>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row>
    <row r="679" spans="1:60" outlineLevel="1">
      <c r="A679" s="243">
        <v>516</v>
      </c>
      <c r="B679" s="244" t="s">
        <v>1340</v>
      </c>
      <c r="C679" s="254" t="s">
        <v>1341</v>
      </c>
      <c r="D679" s="245" t="s">
        <v>277</v>
      </c>
      <c r="E679" s="246">
        <v>2</v>
      </c>
      <c r="F679" s="247"/>
      <c r="G679" s="248">
        <f>ROUND(E679*F679,2)</f>
        <v>0</v>
      </c>
      <c r="H679" s="247"/>
      <c r="I679" s="248">
        <f>ROUND(E679*H679,2)</f>
        <v>0</v>
      </c>
      <c r="J679" s="247"/>
      <c r="K679" s="248">
        <f>ROUND(E679*J679,2)</f>
        <v>0</v>
      </c>
      <c r="L679" s="248">
        <v>21</v>
      </c>
      <c r="M679" s="248">
        <f>G679*(1+L679/100)</f>
        <v>0</v>
      </c>
      <c r="N679" s="246">
        <v>0</v>
      </c>
      <c r="O679" s="246">
        <f>ROUND(E679*N679,2)</f>
        <v>0</v>
      </c>
      <c r="P679" s="246">
        <v>0</v>
      </c>
      <c r="Q679" s="246">
        <f>ROUND(E679*P679,2)</f>
        <v>0</v>
      </c>
      <c r="R679" s="248"/>
      <c r="S679" s="248" t="s">
        <v>366</v>
      </c>
      <c r="T679" s="249" t="s">
        <v>367</v>
      </c>
      <c r="U679" s="225">
        <v>0</v>
      </c>
      <c r="V679" s="225">
        <f>ROUND(E679*U679,2)</f>
        <v>0</v>
      </c>
      <c r="W679" s="225"/>
      <c r="X679" s="225" t="s">
        <v>209</v>
      </c>
      <c r="Y679" s="225" t="s">
        <v>210</v>
      </c>
      <c r="Z679" s="215"/>
      <c r="AA679" s="215"/>
      <c r="AB679" s="215"/>
      <c r="AC679" s="215"/>
      <c r="AD679" s="215"/>
      <c r="AE679" s="215"/>
      <c r="AF679" s="215"/>
      <c r="AG679" s="215" t="s">
        <v>211</v>
      </c>
      <c r="AH679" s="215"/>
      <c r="AI679" s="215"/>
      <c r="AJ679" s="215"/>
      <c r="AK679" s="215"/>
      <c r="AL679" s="215"/>
      <c r="AM679" s="215"/>
      <c r="AN679" s="215"/>
      <c r="AO679" s="215"/>
      <c r="AP679" s="215"/>
      <c r="AQ679" s="215"/>
      <c r="AR679" s="215"/>
      <c r="AS679" s="215"/>
      <c r="AT679" s="215"/>
      <c r="AU679" s="215"/>
      <c r="AV679" s="215"/>
      <c r="AW679" s="215"/>
      <c r="AX679" s="215"/>
      <c r="AY679" s="215"/>
      <c r="AZ679" s="215"/>
      <c r="BA679" s="215"/>
      <c r="BB679" s="215"/>
      <c r="BC679" s="215"/>
      <c r="BD679" s="215"/>
      <c r="BE679" s="215"/>
      <c r="BF679" s="215"/>
      <c r="BG679" s="215"/>
      <c r="BH679" s="215"/>
    </row>
    <row r="680" spans="1:60" outlineLevel="1">
      <c r="A680" s="243">
        <v>517</v>
      </c>
      <c r="B680" s="244" t="s">
        <v>1342</v>
      </c>
      <c r="C680" s="254" t="s">
        <v>1343</v>
      </c>
      <c r="D680" s="245" t="s">
        <v>277</v>
      </c>
      <c r="E680" s="246">
        <v>2</v>
      </c>
      <c r="F680" s="247"/>
      <c r="G680" s="248">
        <f>ROUND(E680*F680,2)</f>
        <v>0</v>
      </c>
      <c r="H680" s="247"/>
      <c r="I680" s="248">
        <f>ROUND(E680*H680,2)</f>
        <v>0</v>
      </c>
      <c r="J680" s="247"/>
      <c r="K680" s="248">
        <f>ROUND(E680*J680,2)</f>
        <v>0</v>
      </c>
      <c r="L680" s="248">
        <v>21</v>
      </c>
      <c r="M680" s="248">
        <f>G680*(1+L680/100)</f>
        <v>0</v>
      </c>
      <c r="N680" s="246">
        <v>0</v>
      </c>
      <c r="O680" s="246">
        <f>ROUND(E680*N680,2)</f>
        <v>0</v>
      </c>
      <c r="P680" s="246">
        <v>0</v>
      </c>
      <c r="Q680" s="246">
        <f>ROUND(E680*P680,2)</f>
        <v>0</v>
      </c>
      <c r="R680" s="248"/>
      <c r="S680" s="248" t="s">
        <v>366</v>
      </c>
      <c r="T680" s="249" t="s">
        <v>367</v>
      </c>
      <c r="U680" s="225">
        <v>0</v>
      </c>
      <c r="V680" s="225">
        <f>ROUND(E680*U680,2)</f>
        <v>0</v>
      </c>
      <c r="W680" s="225"/>
      <c r="X680" s="225" t="s">
        <v>209</v>
      </c>
      <c r="Y680" s="225" t="s">
        <v>210</v>
      </c>
      <c r="Z680" s="215"/>
      <c r="AA680" s="215"/>
      <c r="AB680" s="215"/>
      <c r="AC680" s="215"/>
      <c r="AD680" s="215"/>
      <c r="AE680" s="215"/>
      <c r="AF680" s="215"/>
      <c r="AG680" s="215" t="s">
        <v>211</v>
      </c>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row>
    <row r="681" spans="1:60" ht="22.5" outlineLevel="1">
      <c r="A681" s="243">
        <v>518</v>
      </c>
      <c r="B681" s="244" t="s">
        <v>1344</v>
      </c>
      <c r="C681" s="254" t="s">
        <v>1345</v>
      </c>
      <c r="D681" s="245" t="s">
        <v>277</v>
      </c>
      <c r="E681" s="246">
        <v>2</v>
      </c>
      <c r="F681" s="247"/>
      <c r="G681" s="248">
        <f>ROUND(E681*F681,2)</f>
        <v>0</v>
      </c>
      <c r="H681" s="247"/>
      <c r="I681" s="248">
        <f>ROUND(E681*H681,2)</f>
        <v>0</v>
      </c>
      <c r="J681" s="247"/>
      <c r="K681" s="248">
        <f>ROUND(E681*J681,2)</f>
        <v>0</v>
      </c>
      <c r="L681" s="248">
        <v>21</v>
      </c>
      <c r="M681" s="248">
        <f>G681*(1+L681/100)</f>
        <v>0</v>
      </c>
      <c r="N681" s="246">
        <v>0</v>
      </c>
      <c r="O681" s="246">
        <f>ROUND(E681*N681,2)</f>
        <v>0</v>
      </c>
      <c r="P681" s="246">
        <v>0</v>
      </c>
      <c r="Q681" s="246">
        <f>ROUND(E681*P681,2)</f>
        <v>0</v>
      </c>
      <c r="R681" s="248"/>
      <c r="S681" s="248" t="s">
        <v>366</v>
      </c>
      <c r="T681" s="249" t="s">
        <v>367</v>
      </c>
      <c r="U681" s="225">
        <v>0</v>
      </c>
      <c r="V681" s="225">
        <f>ROUND(E681*U681,2)</f>
        <v>0</v>
      </c>
      <c r="W681" s="225"/>
      <c r="X681" s="225" t="s">
        <v>209</v>
      </c>
      <c r="Y681" s="225" t="s">
        <v>210</v>
      </c>
      <c r="Z681" s="215"/>
      <c r="AA681" s="215"/>
      <c r="AB681" s="215"/>
      <c r="AC681" s="215"/>
      <c r="AD681" s="215"/>
      <c r="AE681" s="215"/>
      <c r="AF681" s="215"/>
      <c r="AG681" s="215" t="s">
        <v>211</v>
      </c>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row>
    <row r="682" spans="1:60" outlineLevel="1">
      <c r="A682" s="243">
        <v>519</v>
      </c>
      <c r="B682" s="244" t="s">
        <v>1346</v>
      </c>
      <c r="C682" s="254" t="s">
        <v>1347</v>
      </c>
      <c r="D682" s="245" t="s">
        <v>277</v>
      </c>
      <c r="E682" s="246">
        <v>2</v>
      </c>
      <c r="F682" s="247"/>
      <c r="G682" s="248">
        <f>ROUND(E682*F682,2)</f>
        <v>0</v>
      </c>
      <c r="H682" s="247"/>
      <c r="I682" s="248">
        <f>ROUND(E682*H682,2)</f>
        <v>0</v>
      </c>
      <c r="J682" s="247"/>
      <c r="K682" s="248">
        <f>ROUND(E682*J682,2)</f>
        <v>0</v>
      </c>
      <c r="L682" s="248">
        <v>21</v>
      </c>
      <c r="M682" s="248">
        <f>G682*(1+L682/100)</f>
        <v>0</v>
      </c>
      <c r="N682" s="246">
        <v>0</v>
      </c>
      <c r="O682" s="246">
        <f>ROUND(E682*N682,2)</f>
        <v>0</v>
      </c>
      <c r="P682" s="246">
        <v>0</v>
      </c>
      <c r="Q682" s="246">
        <f>ROUND(E682*P682,2)</f>
        <v>0</v>
      </c>
      <c r="R682" s="248"/>
      <c r="S682" s="248" t="s">
        <v>366</v>
      </c>
      <c r="T682" s="249" t="s">
        <v>367</v>
      </c>
      <c r="U682" s="225">
        <v>0</v>
      </c>
      <c r="V682" s="225">
        <f>ROUND(E682*U682,2)</f>
        <v>0</v>
      </c>
      <c r="W682" s="225"/>
      <c r="X682" s="225" t="s">
        <v>209</v>
      </c>
      <c r="Y682" s="225" t="s">
        <v>210</v>
      </c>
      <c r="Z682" s="215"/>
      <c r="AA682" s="215"/>
      <c r="AB682" s="215"/>
      <c r="AC682" s="215"/>
      <c r="AD682" s="215"/>
      <c r="AE682" s="215"/>
      <c r="AF682" s="215"/>
      <c r="AG682" s="215" t="s">
        <v>211</v>
      </c>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c r="BG682" s="215"/>
      <c r="BH682" s="215"/>
    </row>
    <row r="683" spans="1:60" outlineLevel="1">
      <c r="A683" s="243">
        <v>520</v>
      </c>
      <c r="B683" s="244" t="s">
        <v>1348</v>
      </c>
      <c r="C683" s="254" t="s">
        <v>1349</v>
      </c>
      <c r="D683" s="245" t="s">
        <v>346</v>
      </c>
      <c r="E683" s="246">
        <v>35</v>
      </c>
      <c r="F683" s="247"/>
      <c r="G683" s="248">
        <f>ROUND(E683*F683,2)</f>
        <v>0</v>
      </c>
      <c r="H683" s="247"/>
      <c r="I683" s="248">
        <f>ROUND(E683*H683,2)</f>
        <v>0</v>
      </c>
      <c r="J683" s="247"/>
      <c r="K683" s="248">
        <f>ROUND(E683*J683,2)</f>
        <v>0</v>
      </c>
      <c r="L683" s="248">
        <v>21</v>
      </c>
      <c r="M683" s="248">
        <f>G683*(1+L683/100)</f>
        <v>0</v>
      </c>
      <c r="N683" s="246">
        <v>0</v>
      </c>
      <c r="O683" s="246">
        <f>ROUND(E683*N683,2)</f>
        <v>0</v>
      </c>
      <c r="P683" s="246">
        <v>0</v>
      </c>
      <c r="Q683" s="246">
        <f>ROUND(E683*P683,2)</f>
        <v>0</v>
      </c>
      <c r="R683" s="248"/>
      <c r="S683" s="248" t="s">
        <v>366</v>
      </c>
      <c r="T683" s="249" t="s">
        <v>367</v>
      </c>
      <c r="U683" s="225">
        <v>0</v>
      </c>
      <c r="V683" s="225">
        <f>ROUND(E683*U683,2)</f>
        <v>0</v>
      </c>
      <c r="W683" s="225"/>
      <c r="X683" s="225" t="s">
        <v>209</v>
      </c>
      <c r="Y683" s="225" t="s">
        <v>210</v>
      </c>
      <c r="Z683" s="215"/>
      <c r="AA683" s="215"/>
      <c r="AB683" s="215"/>
      <c r="AC683" s="215"/>
      <c r="AD683" s="215"/>
      <c r="AE683" s="215"/>
      <c r="AF683" s="215"/>
      <c r="AG683" s="215" t="s">
        <v>211</v>
      </c>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row>
    <row r="684" spans="1:60" ht="22.5" outlineLevel="1">
      <c r="A684" s="243">
        <v>521</v>
      </c>
      <c r="B684" s="244" t="s">
        <v>1350</v>
      </c>
      <c r="C684" s="254" t="s">
        <v>1351</v>
      </c>
      <c r="D684" s="245" t="s">
        <v>277</v>
      </c>
      <c r="E684" s="246">
        <v>2</v>
      </c>
      <c r="F684" s="247"/>
      <c r="G684" s="248">
        <f>ROUND(E684*F684,2)</f>
        <v>0</v>
      </c>
      <c r="H684" s="247"/>
      <c r="I684" s="248">
        <f>ROUND(E684*H684,2)</f>
        <v>0</v>
      </c>
      <c r="J684" s="247"/>
      <c r="K684" s="248">
        <f>ROUND(E684*J684,2)</f>
        <v>0</v>
      </c>
      <c r="L684" s="248">
        <v>21</v>
      </c>
      <c r="M684" s="248">
        <f>G684*(1+L684/100)</f>
        <v>0</v>
      </c>
      <c r="N684" s="246">
        <v>0</v>
      </c>
      <c r="O684" s="246">
        <f>ROUND(E684*N684,2)</f>
        <v>0</v>
      </c>
      <c r="P684" s="246">
        <v>0</v>
      </c>
      <c r="Q684" s="246">
        <f>ROUND(E684*P684,2)</f>
        <v>0</v>
      </c>
      <c r="R684" s="248"/>
      <c r="S684" s="248" t="s">
        <v>366</v>
      </c>
      <c r="T684" s="249" t="s">
        <v>367</v>
      </c>
      <c r="U684" s="225">
        <v>0</v>
      </c>
      <c r="V684" s="225">
        <f>ROUND(E684*U684,2)</f>
        <v>0</v>
      </c>
      <c r="W684" s="225"/>
      <c r="X684" s="225" t="s">
        <v>209</v>
      </c>
      <c r="Y684" s="225" t="s">
        <v>210</v>
      </c>
      <c r="Z684" s="215"/>
      <c r="AA684" s="215"/>
      <c r="AB684" s="215"/>
      <c r="AC684" s="215"/>
      <c r="AD684" s="215"/>
      <c r="AE684" s="215"/>
      <c r="AF684" s="215"/>
      <c r="AG684" s="215" t="s">
        <v>211</v>
      </c>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row>
    <row r="685" spans="1:60" ht="22.5" outlineLevel="1">
      <c r="A685" s="243">
        <v>522</v>
      </c>
      <c r="B685" s="244" t="s">
        <v>1352</v>
      </c>
      <c r="C685" s="254" t="s">
        <v>1353</v>
      </c>
      <c r="D685" s="245" t="s">
        <v>277</v>
      </c>
      <c r="E685" s="246">
        <v>2</v>
      </c>
      <c r="F685" s="247"/>
      <c r="G685" s="248">
        <f>ROUND(E685*F685,2)</f>
        <v>0</v>
      </c>
      <c r="H685" s="247"/>
      <c r="I685" s="248">
        <f>ROUND(E685*H685,2)</f>
        <v>0</v>
      </c>
      <c r="J685" s="247"/>
      <c r="K685" s="248">
        <f>ROUND(E685*J685,2)</f>
        <v>0</v>
      </c>
      <c r="L685" s="248">
        <v>21</v>
      </c>
      <c r="M685" s="248">
        <f>G685*(1+L685/100)</f>
        <v>0</v>
      </c>
      <c r="N685" s="246">
        <v>0</v>
      </c>
      <c r="O685" s="246">
        <f>ROUND(E685*N685,2)</f>
        <v>0</v>
      </c>
      <c r="P685" s="246">
        <v>0</v>
      </c>
      <c r="Q685" s="246">
        <f>ROUND(E685*P685,2)</f>
        <v>0</v>
      </c>
      <c r="R685" s="248"/>
      <c r="S685" s="248" t="s">
        <v>366</v>
      </c>
      <c r="T685" s="249" t="s">
        <v>367</v>
      </c>
      <c r="U685" s="225">
        <v>0</v>
      </c>
      <c r="V685" s="225">
        <f>ROUND(E685*U685,2)</f>
        <v>0</v>
      </c>
      <c r="W685" s="225"/>
      <c r="X685" s="225" t="s">
        <v>209</v>
      </c>
      <c r="Y685" s="225" t="s">
        <v>210</v>
      </c>
      <c r="Z685" s="215"/>
      <c r="AA685" s="215"/>
      <c r="AB685" s="215"/>
      <c r="AC685" s="215"/>
      <c r="AD685" s="215"/>
      <c r="AE685" s="215"/>
      <c r="AF685" s="215"/>
      <c r="AG685" s="215" t="s">
        <v>211</v>
      </c>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row>
    <row r="686" spans="1:60" outlineLevel="1">
      <c r="A686" s="243">
        <v>523</v>
      </c>
      <c r="B686" s="244" t="s">
        <v>1354</v>
      </c>
      <c r="C686" s="254" t="s">
        <v>1355</v>
      </c>
      <c r="D686" s="245" t="s">
        <v>277</v>
      </c>
      <c r="E686" s="246">
        <v>2</v>
      </c>
      <c r="F686" s="247"/>
      <c r="G686" s="248">
        <f>ROUND(E686*F686,2)</f>
        <v>0</v>
      </c>
      <c r="H686" s="247"/>
      <c r="I686" s="248">
        <f>ROUND(E686*H686,2)</f>
        <v>0</v>
      </c>
      <c r="J686" s="247"/>
      <c r="K686" s="248">
        <f>ROUND(E686*J686,2)</f>
        <v>0</v>
      </c>
      <c r="L686" s="248">
        <v>21</v>
      </c>
      <c r="M686" s="248">
        <f>G686*(1+L686/100)</f>
        <v>0</v>
      </c>
      <c r="N686" s="246">
        <v>0</v>
      </c>
      <c r="O686" s="246">
        <f>ROUND(E686*N686,2)</f>
        <v>0</v>
      </c>
      <c r="P686" s="246">
        <v>0</v>
      </c>
      <c r="Q686" s="246">
        <f>ROUND(E686*P686,2)</f>
        <v>0</v>
      </c>
      <c r="R686" s="248"/>
      <c r="S686" s="248" t="s">
        <v>366</v>
      </c>
      <c r="T686" s="249" t="s">
        <v>367</v>
      </c>
      <c r="U686" s="225">
        <v>0</v>
      </c>
      <c r="V686" s="225">
        <f>ROUND(E686*U686,2)</f>
        <v>0</v>
      </c>
      <c r="W686" s="225"/>
      <c r="X686" s="225" t="s">
        <v>209</v>
      </c>
      <c r="Y686" s="225" t="s">
        <v>210</v>
      </c>
      <c r="Z686" s="215"/>
      <c r="AA686" s="215"/>
      <c r="AB686" s="215"/>
      <c r="AC686" s="215"/>
      <c r="AD686" s="215"/>
      <c r="AE686" s="215"/>
      <c r="AF686" s="215"/>
      <c r="AG686" s="215" t="s">
        <v>211</v>
      </c>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row>
    <row r="687" spans="1:60" outlineLevel="1">
      <c r="A687" s="243">
        <v>524</v>
      </c>
      <c r="B687" s="244" t="s">
        <v>1356</v>
      </c>
      <c r="C687" s="254" t="s">
        <v>1357</v>
      </c>
      <c r="D687" s="245" t="s">
        <v>277</v>
      </c>
      <c r="E687" s="246">
        <v>2</v>
      </c>
      <c r="F687" s="247"/>
      <c r="G687" s="248">
        <f>ROUND(E687*F687,2)</f>
        <v>0</v>
      </c>
      <c r="H687" s="247"/>
      <c r="I687" s="248">
        <f>ROUND(E687*H687,2)</f>
        <v>0</v>
      </c>
      <c r="J687" s="247"/>
      <c r="K687" s="248">
        <f>ROUND(E687*J687,2)</f>
        <v>0</v>
      </c>
      <c r="L687" s="248">
        <v>21</v>
      </c>
      <c r="M687" s="248">
        <f>G687*(1+L687/100)</f>
        <v>0</v>
      </c>
      <c r="N687" s="246">
        <v>0</v>
      </c>
      <c r="O687" s="246">
        <f>ROUND(E687*N687,2)</f>
        <v>0</v>
      </c>
      <c r="P687" s="246">
        <v>0</v>
      </c>
      <c r="Q687" s="246">
        <f>ROUND(E687*P687,2)</f>
        <v>0</v>
      </c>
      <c r="R687" s="248"/>
      <c r="S687" s="248" t="s">
        <v>366</v>
      </c>
      <c r="T687" s="249" t="s">
        <v>367</v>
      </c>
      <c r="U687" s="225">
        <v>0</v>
      </c>
      <c r="V687" s="225">
        <f>ROUND(E687*U687,2)</f>
        <v>0</v>
      </c>
      <c r="W687" s="225"/>
      <c r="X687" s="225" t="s">
        <v>209</v>
      </c>
      <c r="Y687" s="225" t="s">
        <v>210</v>
      </c>
      <c r="Z687" s="215"/>
      <c r="AA687" s="215"/>
      <c r="AB687" s="215"/>
      <c r="AC687" s="215"/>
      <c r="AD687" s="215"/>
      <c r="AE687" s="215"/>
      <c r="AF687" s="215"/>
      <c r="AG687" s="215" t="s">
        <v>211</v>
      </c>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row>
    <row r="688" spans="1:60" ht="22.5" outlineLevel="1">
      <c r="A688" s="243">
        <v>525</v>
      </c>
      <c r="B688" s="244" t="s">
        <v>1358</v>
      </c>
      <c r="C688" s="254" t="s">
        <v>1359</v>
      </c>
      <c r="D688" s="245" t="s">
        <v>277</v>
      </c>
      <c r="E688" s="246">
        <v>2</v>
      </c>
      <c r="F688" s="247"/>
      <c r="G688" s="248">
        <f>ROUND(E688*F688,2)</f>
        <v>0</v>
      </c>
      <c r="H688" s="247"/>
      <c r="I688" s="248">
        <f>ROUND(E688*H688,2)</f>
        <v>0</v>
      </c>
      <c r="J688" s="247"/>
      <c r="K688" s="248">
        <f>ROUND(E688*J688,2)</f>
        <v>0</v>
      </c>
      <c r="L688" s="248">
        <v>21</v>
      </c>
      <c r="M688" s="248">
        <f>G688*(1+L688/100)</f>
        <v>0</v>
      </c>
      <c r="N688" s="246">
        <v>0</v>
      </c>
      <c r="O688" s="246">
        <f>ROUND(E688*N688,2)</f>
        <v>0</v>
      </c>
      <c r="P688" s="246">
        <v>0</v>
      </c>
      <c r="Q688" s="246">
        <f>ROUND(E688*P688,2)</f>
        <v>0</v>
      </c>
      <c r="R688" s="248"/>
      <c r="S688" s="248" t="s">
        <v>366</v>
      </c>
      <c r="T688" s="249" t="s">
        <v>367</v>
      </c>
      <c r="U688" s="225">
        <v>0</v>
      </c>
      <c r="V688" s="225">
        <f>ROUND(E688*U688,2)</f>
        <v>0</v>
      </c>
      <c r="W688" s="225"/>
      <c r="X688" s="225" t="s">
        <v>209</v>
      </c>
      <c r="Y688" s="225" t="s">
        <v>210</v>
      </c>
      <c r="Z688" s="215"/>
      <c r="AA688" s="215"/>
      <c r="AB688" s="215"/>
      <c r="AC688" s="215"/>
      <c r="AD688" s="215"/>
      <c r="AE688" s="215"/>
      <c r="AF688" s="215"/>
      <c r="AG688" s="215" t="s">
        <v>211</v>
      </c>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row>
    <row r="689" spans="1:60" outlineLevel="1">
      <c r="A689" s="243">
        <v>526</v>
      </c>
      <c r="B689" s="244" t="s">
        <v>1360</v>
      </c>
      <c r="C689" s="254" t="s">
        <v>1361</v>
      </c>
      <c r="D689" s="245" t="s">
        <v>277</v>
      </c>
      <c r="E689" s="246">
        <v>2</v>
      </c>
      <c r="F689" s="247"/>
      <c r="G689" s="248">
        <f>ROUND(E689*F689,2)</f>
        <v>0</v>
      </c>
      <c r="H689" s="247"/>
      <c r="I689" s="248">
        <f>ROUND(E689*H689,2)</f>
        <v>0</v>
      </c>
      <c r="J689" s="247"/>
      <c r="K689" s="248">
        <f>ROUND(E689*J689,2)</f>
        <v>0</v>
      </c>
      <c r="L689" s="248">
        <v>21</v>
      </c>
      <c r="M689" s="248">
        <f>G689*(1+L689/100)</f>
        <v>0</v>
      </c>
      <c r="N689" s="246">
        <v>0</v>
      </c>
      <c r="O689" s="246">
        <f>ROUND(E689*N689,2)</f>
        <v>0</v>
      </c>
      <c r="P689" s="246">
        <v>0</v>
      </c>
      <c r="Q689" s="246">
        <f>ROUND(E689*P689,2)</f>
        <v>0</v>
      </c>
      <c r="R689" s="248"/>
      <c r="S689" s="248" t="s">
        <v>366</v>
      </c>
      <c r="T689" s="249" t="s">
        <v>367</v>
      </c>
      <c r="U689" s="225">
        <v>0</v>
      </c>
      <c r="V689" s="225">
        <f>ROUND(E689*U689,2)</f>
        <v>0</v>
      </c>
      <c r="W689" s="225"/>
      <c r="X689" s="225" t="s">
        <v>209</v>
      </c>
      <c r="Y689" s="225" t="s">
        <v>210</v>
      </c>
      <c r="Z689" s="215"/>
      <c r="AA689" s="215"/>
      <c r="AB689" s="215"/>
      <c r="AC689" s="215"/>
      <c r="AD689" s="215"/>
      <c r="AE689" s="215"/>
      <c r="AF689" s="215"/>
      <c r="AG689" s="215" t="s">
        <v>211</v>
      </c>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row>
    <row r="690" spans="1:60" outlineLevel="1">
      <c r="A690" s="243">
        <v>527</v>
      </c>
      <c r="B690" s="244" t="s">
        <v>1362</v>
      </c>
      <c r="C690" s="254" t="s">
        <v>1363</v>
      </c>
      <c r="D690" s="245" t="s">
        <v>277</v>
      </c>
      <c r="E690" s="246">
        <v>2</v>
      </c>
      <c r="F690" s="247"/>
      <c r="G690" s="248">
        <f>ROUND(E690*F690,2)</f>
        <v>0</v>
      </c>
      <c r="H690" s="247"/>
      <c r="I690" s="248">
        <f>ROUND(E690*H690,2)</f>
        <v>0</v>
      </c>
      <c r="J690" s="247"/>
      <c r="K690" s="248">
        <f>ROUND(E690*J690,2)</f>
        <v>0</v>
      </c>
      <c r="L690" s="248">
        <v>21</v>
      </c>
      <c r="M690" s="248">
        <f>G690*(1+L690/100)</f>
        <v>0</v>
      </c>
      <c r="N690" s="246">
        <v>0</v>
      </c>
      <c r="O690" s="246">
        <f>ROUND(E690*N690,2)</f>
        <v>0</v>
      </c>
      <c r="P690" s="246">
        <v>0</v>
      </c>
      <c r="Q690" s="246">
        <f>ROUND(E690*P690,2)</f>
        <v>0</v>
      </c>
      <c r="R690" s="248"/>
      <c r="S690" s="248" t="s">
        <v>366</v>
      </c>
      <c r="T690" s="249" t="s">
        <v>367</v>
      </c>
      <c r="U690" s="225">
        <v>0</v>
      </c>
      <c r="V690" s="225">
        <f>ROUND(E690*U690,2)</f>
        <v>0</v>
      </c>
      <c r="W690" s="225"/>
      <c r="X690" s="225" t="s">
        <v>209</v>
      </c>
      <c r="Y690" s="225" t="s">
        <v>210</v>
      </c>
      <c r="Z690" s="215"/>
      <c r="AA690" s="215"/>
      <c r="AB690" s="215"/>
      <c r="AC690" s="215"/>
      <c r="AD690" s="215"/>
      <c r="AE690" s="215"/>
      <c r="AF690" s="215"/>
      <c r="AG690" s="215" t="s">
        <v>211</v>
      </c>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row>
    <row r="691" spans="1:60" outlineLevel="1">
      <c r="A691" s="243">
        <v>528</v>
      </c>
      <c r="B691" s="244" t="s">
        <v>1364</v>
      </c>
      <c r="C691" s="254" t="s">
        <v>1365</v>
      </c>
      <c r="D691" s="245" t="s">
        <v>277</v>
      </c>
      <c r="E691" s="246">
        <v>12</v>
      </c>
      <c r="F691" s="247"/>
      <c r="G691" s="248">
        <f>ROUND(E691*F691,2)</f>
        <v>0</v>
      </c>
      <c r="H691" s="247"/>
      <c r="I691" s="248">
        <f>ROUND(E691*H691,2)</f>
        <v>0</v>
      </c>
      <c r="J691" s="247"/>
      <c r="K691" s="248">
        <f>ROUND(E691*J691,2)</f>
        <v>0</v>
      </c>
      <c r="L691" s="248">
        <v>21</v>
      </c>
      <c r="M691" s="248">
        <f>G691*(1+L691/100)</f>
        <v>0</v>
      </c>
      <c r="N691" s="246">
        <v>0</v>
      </c>
      <c r="O691" s="246">
        <f>ROUND(E691*N691,2)</f>
        <v>0</v>
      </c>
      <c r="P691" s="246">
        <v>0</v>
      </c>
      <c r="Q691" s="246">
        <f>ROUND(E691*P691,2)</f>
        <v>0</v>
      </c>
      <c r="R691" s="248"/>
      <c r="S691" s="248" t="s">
        <v>366</v>
      </c>
      <c r="T691" s="249" t="s">
        <v>367</v>
      </c>
      <c r="U691" s="225">
        <v>0</v>
      </c>
      <c r="V691" s="225">
        <f>ROUND(E691*U691,2)</f>
        <v>0</v>
      </c>
      <c r="W691" s="225"/>
      <c r="X691" s="225" t="s">
        <v>209</v>
      </c>
      <c r="Y691" s="225" t="s">
        <v>210</v>
      </c>
      <c r="Z691" s="215"/>
      <c r="AA691" s="215"/>
      <c r="AB691" s="215"/>
      <c r="AC691" s="215"/>
      <c r="AD691" s="215"/>
      <c r="AE691" s="215"/>
      <c r="AF691" s="215"/>
      <c r="AG691" s="215" t="s">
        <v>211</v>
      </c>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row>
    <row r="692" spans="1:60" outlineLevel="1">
      <c r="A692" s="243">
        <v>529</v>
      </c>
      <c r="B692" s="244" t="s">
        <v>1366</v>
      </c>
      <c r="C692" s="254" t="s">
        <v>1367</v>
      </c>
      <c r="D692" s="245" t="s">
        <v>277</v>
      </c>
      <c r="E692" s="246">
        <v>1</v>
      </c>
      <c r="F692" s="247"/>
      <c r="G692" s="248">
        <f>ROUND(E692*F692,2)</f>
        <v>0</v>
      </c>
      <c r="H692" s="247"/>
      <c r="I692" s="248">
        <f>ROUND(E692*H692,2)</f>
        <v>0</v>
      </c>
      <c r="J692" s="247"/>
      <c r="K692" s="248">
        <f>ROUND(E692*J692,2)</f>
        <v>0</v>
      </c>
      <c r="L692" s="248">
        <v>21</v>
      </c>
      <c r="M692" s="248">
        <f>G692*(1+L692/100)</f>
        <v>0</v>
      </c>
      <c r="N692" s="246">
        <v>0</v>
      </c>
      <c r="O692" s="246">
        <f>ROUND(E692*N692,2)</f>
        <v>0</v>
      </c>
      <c r="P692" s="246">
        <v>0</v>
      </c>
      <c r="Q692" s="246">
        <f>ROUND(E692*P692,2)</f>
        <v>0</v>
      </c>
      <c r="R692" s="248"/>
      <c r="S692" s="248" t="s">
        <v>366</v>
      </c>
      <c r="T692" s="249" t="s">
        <v>367</v>
      </c>
      <c r="U692" s="225">
        <v>0</v>
      </c>
      <c r="V692" s="225">
        <f>ROUND(E692*U692,2)</f>
        <v>0</v>
      </c>
      <c r="W692" s="225"/>
      <c r="X692" s="225" t="s">
        <v>209</v>
      </c>
      <c r="Y692" s="225" t="s">
        <v>210</v>
      </c>
      <c r="Z692" s="215"/>
      <c r="AA692" s="215"/>
      <c r="AB692" s="215"/>
      <c r="AC692" s="215"/>
      <c r="AD692" s="215"/>
      <c r="AE692" s="215"/>
      <c r="AF692" s="215"/>
      <c r="AG692" s="215" t="s">
        <v>211</v>
      </c>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row>
    <row r="693" spans="1:60" outlineLevel="1">
      <c r="A693" s="243">
        <v>530</v>
      </c>
      <c r="B693" s="244" t="s">
        <v>1368</v>
      </c>
      <c r="C693" s="254" t="s">
        <v>1369</v>
      </c>
      <c r="D693" s="245" t="s">
        <v>277</v>
      </c>
      <c r="E693" s="246">
        <v>1</v>
      </c>
      <c r="F693" s="247"/>
      <c r="G693" s="248">
        <f>ROUND(E693*F693,2)</f>
        <v>0</v>
      </c>
      <c r="H693" s="247"/>
      <c r="I693" s="248">
        <f>ROUND(E693*H693,2)</f>
        <v>0</v>
      </c>
      <c r="J693" s="247"/>
      <c r="K693" s="248">
        <f>ROUND(E693*J693,2)</f>
        <v>0</v>
      </c>
      <c r="L693" s="248">
        <v>21</v>
      </c>
      <c r="M693" s="248">
        <f>G693*(1+L693/100)</f>
        <v>0</v>
      </c>
      <c r="N693" s="246">
        <v>0</v>
      </c>
      <c r="O693" s="246">
        <f>ROUND(E693*N693,2)</f>
        <v>0</v>
      </c>
      <c r="P693" s="246">
        <v>0</v>
      </c>
      <c r="Q693" s="246">
        <f>ROUND(E693*P693,2)</f>
        <v>0</v>
      </c>
      <c r="R693" s="248"/>
      <c r="S693" s="248" t="s">
        <v>366</v>
      </c>
      <c r="T693" s="249" t="s">
        <v>367</v>
      </c>
      <c r="U693" s="225">
        <v>0</v>
      </c>
      <c r="V693" s="225">
        <f>ROUND(E693*U693,2)</f>
        <v>0</v>
      </c>
      <c r="W693" s="225"/>
      <c r="X693" s="225" t="s">
        <v>209</v>
      </c>
      <c r="Y693" s="225" t="s">
        <v>210</v>
      </c>
      <c r="Z693" s="215"/>
      <c r="AA693" s="215"/>
      <c r="AB693" s="215"/>
      <c r="AC693" s="215"/>
      <c r="AD693" s="215"/>
      <c r="AE693" s="215"/>
      <c r="AF693" s="215"/>
      <c r="AG693" s="215" t="s">
        <v>211</v>
      </c>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row>
    <row r="694" spans="1:60" ht="22.5" outlineLevel="1">
      <c r="A694" s="243">
        <v>531</v>
      </c>
      <c r="B694" s="244" t="s">
        <v>1370</v>
      </c>
      <c r="C694" s="254" t="s">
        <v>1371</v>
      </c>
      <c r="D694" s="245" t="s">
        <v>277</v>
      </c>
      <c r="E694" s="246">
        <v>2</v>
      </c>
      <c r="F694" s="247"/>
      <c r="G694" s="248">
        <f>ROUND(E694*F694,2)</f>
        <v>0</v>
      </c>
      <c r="H694" s="247"/>
      <c r="I694" s="248">
        <f>ROUND(E694*H694,2)</f>
        <v>0</v>
      </c>
      <c r="J694" s="247"/>
      <c r="K694" s="248">
        <f>ROUND(E694*J694,2)</f>
        <v>0</v>
      </c>
      <c r="L694" s="248">
        <v>21</v>
      </c>
      <c r="M694" s="248">
        <f>G694*(1+L694/100)</f>
        <v>0</v>
      </c>
      <c r="N694" s="246">
        <v>0</v>
      </c>
      <c r="O694" s="246">
        <f>ROUND(E694*N694,2)</f>
        <v>0</v>
      </c>
      <c r="P694" s="246">
        <v>0</v>
      </c>
      <c r="Q694" s="246">
        <f>ROUND(E694*P694,2)</f>
        <v>0</v>
      </c>
      <c r="R694" s="248"/>
      <c r="S694" s="248" t="s">
        <v>366</v>
      </c>
      <c r="T694" s="249" t="s">
        <v>367</v>
      </c>
      <c r="U694" s="225">
        <v>0</v>
      </c>
      <c r="V694" s="225">
        <f>ROUND(E694*U694,2)</f>
        <v>0</v>
      </c>
      <c r="W694" s="225"/>
      <c r="X694" s="225" t="s">
        <v>209</v>
      </c>
      <c r="Y694" s="225" t="s">
        <v>210</v>
      </c>
      <c r="Z694" s="215"/>
      <c r="AA694" s="215"/>
      <c r="AB694" s="215"/>
      <c r="AC694" s="215"/>
      <c r="AD694" s="215"/>
      <c r="AE694" s="215"/>
      <c r="AF694" s="215"/>
      <c r="AG694" s="215" t="s">
        <v>211</v>
      </c>
      <c r="AH694" s="215"/>
      <c r="AI694" s="215"/>
      <c r="AJ694" s="215"/>
      <c r="AK694" s="215"/>
      <c r="AL694" s="215"/>
      <c r="AM694" s="215"/>
      <c r="AN694" s="215"/>
      <c r="AO694" s="215"/>
      <c r="AP694" s="215"/>
      <c r="AQ694" s="215"/>
      <c r="AR694" s="215"/>
      <c r="AS694" s="215"/>
      <c r="AT694" s="215"/>
      <c r="AU694" s="215"/>
      <c r="AV694" s="215"/>
      <c r="AW694" s="215"/>
      <c r="AX694" s="215"/>
      <c r="AY694" s="215"/>
      <c r="AZ694" s="215"/>
      <c r="BA694" s="215"/>
      <c r="BB694" s="215"/>
      <c r="BC694" s="215"/>
      <c r="BD694" s="215"/>
      <c r="BE694" s="215"/>
      <c r="BF694" s="215"/>
      <c r="BG694" s="215"/>
      <c r="BH694" s="215"/>
    </row>
    <row r="695" spans="1:60" outlineLevel="1">
      <c r="A695" s="243">
        <v>532</v>
      </c>
      <c r="B695" s="244" t="s">
        <v>1372</v>
      </c>
      <c r="C695" s="254" t="s">
        <v>1373</v>
      </c>
      <c r="D695" s="245" t="s">
        <v>277</v>
      </c>
      <c r="E695" s="246">
        <v>1</v>
      </c>
      <c r="F695" s="247"/>
      <c r="G695" s="248">
        <f>ROUND(E695*F695,2)</f>
        <v>0</v>
      </c>
      <c r="H695" s="247"/>
      <c r="I695" s="248">
        <f>ROUND(E695*H695,2)</f>
        <v>0</v>
      </c>
      <c r="J695" s="247"/>
      <c r="K695" s="248">
        <f>ROUND(E695*J695,2)</f>
        <v>0</v>
      </c>
      <c r="L695" s="248">
        <v>21</v>
      </c>
      <c r="M695" s="248">
        <f>G695*(1+L695/100)</f>
        <v>0</v>
      </c>
      <c r="N695" s="246">
        <v>0</v>
      </c>
      <c r="O695" s="246">
        <f>ROUND(E695*N695,2)</f>
        <v>0</v>
      </c>
      <c r="P695" s="246">
        <v>0</v>
      </c>
      <c r="Q695" s="246">
        <f>ROUND(E695*P695,2)</f>
        <v>0</v>
      </c>
      <c r="R695" s="248"/>
      <c r="S695" s="248" t="s">
        <v>366</v>
      </c>
      <c r="T695" s="249" t="s">
        <v>367</v>
      </c>
      <c r="U695" s="225">
        <v>0</v>
      </c>
      <c r="V695" s="225">
        <f>ROUND(E695*U695,2)</f>
        <v>0</v>
      </c>
      <c r="W695" s="225"/>
      <c r="X695" s="225" t="s">
        <v>209</v>
      </c>
      <c r="Y695" s="225" t="s">
        <v>210</v>
      </c>
      <c r="Z695" s="215"/>
      <c r="AA695" s="215"/>
      <c r="AB695" s="215"/>
      <c r="AC695" s="215"/>
      <c r="AD695" s="215"/>
      <c r="AE695" s="215"/>
      <c r="AF695" s="215"/>
      <c r="AG695" s="215" t="s">
        <v>211</v>
      </c>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row>
    <row r="696" spans="1:60" outlineLevel="1">
      <c r="A696" s="243">
        <v>533</v>
      </c>
      <c r="B696" s="244" t="s">
        <v>1374</v>
      </c>
      <c r="C696" s="254" t="s">
        <v>1375</v>
      </c>
      <c r="D696" s="245" t="s">
        <v>277</v>
      </c>
      <c r="E696" s="246">
        <v>1</v>
      </c>
      <c r="F696" s="247"/>
      <c r="G696" s="248">
        <f>ROUND(E696*F696,2)</f>
        <v>0</v>
      </c>
      <c r="H696" s="247"/>
      <c r="I696" s="248">
        <f>ROUND(E696*H696,2)</f>
        <v>0</v>
      </c>
      <c r="J696" s="247"/>
      <c r="K696" s="248">
        <f>ROUND(E696*J696,2)</f>
        <v>0</v>
      </c>
      <c r="L696" s="248">
        <v>21</v>
      </c>
      <c r="M696" s="248">
        <f>G696*(1+L696/100)</f>
        <v>0</v>
      </c>
      <c r="N696" s="246">
        <v>0</v>
      </c>
      <c r="O696" s="246">
        <f>ROUND(E696*N696,2)</f>
        <v>0</v>
      </c>
      <c r="P696" s="246">
        <v>0</v>
      </c>
      <c r="Q696" s="246">
        <f>ROUND(E696*P696,2)</f>
        <v>0</v>
      </c>
      <c r="R696" s="248"/>
      <c r="S696" s="248" t="s">
        <v>366</v>
      </c>
      <c r="T696" s="249" t="s">
        <v>367</v>
      </c>
      <c r="U696" s="225">
        <v>0</v>
      </c>
      <c r="V696" s="225">
        <f>ROUND(E696*U696,2)</f>
        <v>0</v>
      </c>
      <c r="W696" s="225"/>
      <c r="X696" s="225" t="s">
        <v>209</v>
      </c>
      <c r="Y696" s="225" t="s">
        <v>210</v>
      </c>
      <c r="Z696" s="215"/>
      <c r="AA696" s="215"/>
      <c r="AB696" s="215"/>
      <c r="AC696" s="215"/>
      <c r="AD696" s="215"/>
      <c r="AE696" s="215"/>
      <c r="AF696" s="215"/>
      <c r="AG696" s="215" t="s">
        <v>211</v>
      </c>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row>
    <row r="697" spans="1:60" outlineLevel="1">
      <c r="A697" s="243">
        <v>534</v>
      </c>
      <c r="B697" s="244" t="s">
        <v>1376</v>
      </c>
      <c r="C697" s="254" t="s">
        <v>1377</v>
      </c>
      <c r="D697" s="245" t="s">
        <v>277</v>
      </c>
      <c r="E697" s="246">
        <v>10</v>
      </c>
      <c r="F697" s="247"/>
      <c r="G697" s="248">
        <f>ROUND(E697*F697,2)</f>
        <v>0</v>
      </c>
      <c r="H697" s="247"/>
      <c r="I697" s="248">
        <f>ROUND(E697*H697,2)</f>
        <v>0</v>
      </c>
      <c r="J697" s="247"/>
      <c r="K697" s="248">
        <f>ROUND(E697*J697,2)</f>
        <v>0</v>
      </c>
      <c r="L697" s="248">
        <v>21</v>
      </c>
      <c r="M697" s="248">
        <f>G697*(1+L697/100)</f>
        <v>0</v>
      </c>
      <c r="N697" s="246">
        <v>0</v>
      </c>
      <c r="O697" s="246">
        <f>ROUND(E697*N697,2)</f>
        <v>0</v>
      </c>
      <c r="P697" s="246">
        <v>0</v>
      </c>
      <c r="Q697" s="246">
        <f>ROUND(E697*P697,2)</f>
        <v>0</v>
      </c>
      <c r="R697" s="248"/>
      <c r="S697" s="248" t="s">
        <v>366</v>
      </c>
      <c r="T697" s="249" t="s">
        <v>367</v>
      </c>
      <c r="U697" s="225">
        <v>0</v>
      </c>
      <c r="V697" s="225">
        <f>ROUND(E697*U697,2)</f>
        <v>0</v>
      </c>
      <c r="W697" s="225"/>
      <c r="X697" s="225" t="s">
        <v>209</v>
      </c>
      <c r="Y697" s="225" t="s">
        <v>210</v>
      </c>
      <c r="Z697" s="215"/>
      <c r="AA697" s="215"/>
      <c r="AB697" s="215"/>
      <c r="AC697" s="215"/>
      <c r="AD697" s="215"/>
      <c r="AE697" s="215"/>
      <c r="AF697" s="215"/>
      <c r="AG697" s="215" t="s">
        <v>211</v>
      </c>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row>
    <row r="698" spans="1:60" ht="22.5" outlineLevel="1">
      <c r="A698" s="243">
        <v>535</v>
      </c>
      <c r="B698" s="244" t="s">
        <v>1378</v>
      </c>
      <c r="C698" s="254" t="s">
        <v>1379</v>
      </c>
      <c r="D698" s="245" t="s">
        <v>277</v>
      </c>
      <c r="E698" s="246">
        <v>1</v>
      </c>
      <c r="F698" s="247"/>
      <c r="G698" s="248">
        <f>ROUND(E698*F698,2)</f>
        <v>0</v>
      </c>
      <c r="H698" s="247"/>
      <c r="I698" s="248">
        <f>ROUND(E698*H698,2)</f>
        <v>0</v>
      </c>
      <c r="J698" s="247"/>
      <c r="K698" s="248">
        <f>ROUND(E698*J698,2)</f>
        <v>0</v>
      </c>
      <c r="L698" s="248">
        <v>21</v>
      </c>
      <c r="M698" s="248">
        <f>G698*(1+L698/100)</f>
        <v>0</v>
      </c>
      <c r="N698" s="246">
        <v>0</v>
      </c>
      <c r="O698" s="246">
        <f>ROUND(E698*N698,2)</f>
        <v>0</v>
      </c>
      <c r="P698" s="246">
        <v>0</v>
      </c>
      <c r="Q698" s="246">
        <f>ROUND(E698*P698,2)</f>
        <v>0</v>
      </c>
      <c r="R698" s="248"/>
      <c r="S698" s="248" t="s">
        <v>366</v>
      </c>
      <c r="T698" s="249" t="s">
        <v>367</v>
      </c>
      <c r="U698" s="225">
        <v>0</v>
      </c>
      <c r="V698" s="225">
        <f>ROUND(E698*U698,2)</f>
        <v>0</v>
      </c>
      <c r="W698" s="225"/>
      <c r="X698" s="225" t="s">
        <v>209</v>
      </c>
      <c r="Y698" s="225" t="s">
        <v>210</v>
      </c>
      <c r="Z698" s="215"/>
      <c r="AA698" s="215"/>
      <c r="AB698" s="215"/>
      <c r="AC698" s="215"/>
      <c r="AD698" s="215"/>
      <c r="AE698" s="215"/>
      <c r="AF698" s="215"/>
      <c r="AG698" s="215" t="s">
        <v>211</v>
      </c>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row>
    <row r="699" spans="1:60" outlineLevel="1">
      <c r="A699" s="243">
        <v>536</v>
      </c>
      <c r="B699" s="244" t="s">
        <v>1380</v>
      </c>
      <c r="C699" s="254" t="s">
        <v>1381</v>
      </c>
      <c r="D699" s="245" t="s">
        <v>277</v>
      </c>
      <c r="E699" s="246">
        <v>1</v>
      </c>
      <c r="F699" s="247"/>
      <c r="G699" s="248">
        <f>ROUND(E699*F699,2)</f>
        <v>0</v>
      </c>
      <c r="H699" s="247"/>
      <c r="I699" s="248">
        <f>ROUND(E699*H699,2)</f>
        <v>0</v>
      </c>
      <c r="J699" s="247"/>
      <c r="K699" s="248">
        <f>ROUND(E699*J699,2)</f>
        <v>0</v>
      </c>
      <c r="L699" s="248">
        <v>21</v>
      </c>
      <c r="M699" s="248">
        <f>G699*(1+L699/100)</f>
        <v>0</v>
      </c>
      <c r="N699" s="246">
        <v>0</v>
      </c>
      <c r="O699" s="246">
        <f>ROUND(E699*N699,2)</f>
        <v>0</v>
      </c>
      <c r="P699" s="246">
        <v>0</v>
      </c>
      <c r="Q699" s="246">
        <f>ROUND(E699*P699,2)</f>
        <v>0</v>
      </c>
      <c r="R699" s="248"/>
      <c r="S699" s="248" t="s">
        <v>366</v>
      </c>
      <c r="T699" s="249" t="s">
        <v>367</v>
      </c>
      <c r="U699" s="225">
        <v>0</v>
      </c>
      <c r="V699" s="225">
        <f>ROUND(E699*U699,2)</f>
        <v>0</v>
      </c>
      <c r="W699" s="225"/>
      <c r="X699" s="225" t="s">
        <v>209</v>
      </c>
      <c r="Y699" s="225" t="s">
        <v>210</v>
      </c>
      <c r="Z699" s="215"/>
      <c r="AA699" s="215"/>
      <c r="AB699" s="215"/>
      <c r="AC699" s="215"/>
      <c r="AD699" s="215"/>
      <c r="AE699" s="215"/>
      <c r="AF699" s="215"/>
      <c r="AG699" s="215" t="s">
        <v>211</v>
      </c>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c r="BG699" s="215"/>
      <c r="BH699" s="215"/>
    </row>
    <row r="700" spans="1:60" outlineLevel="1">
      <c r="A700" s="243">
        <v>537</v>
      </c>
      <c r="B700" s="244" t="s">
        <v>1382</v>
      </c>
      <c r="C700" s="254" t="s">
        <v>1383</v>
      </c>
      <c r="D700" s="245" t="s">
        <v>277</v>
      </c>
      <c r="E700" s="246">
        <v>9</v>
      </c>
      <c r="F700" s="247"/>
      <c r="G700" s="248">
        <f>ROUND(E700*F700,2)</f>
        <v>0</v>
      </c>
      <c r="H700" s="247"/>
      <c r="I700" s="248">
        <f>ROUND(E700*H700,2)</f>
        <v>0</v>
      </c>
      <c r="J700" s="247"/>
      <c r="K700" s="248">
        <f>ROUND(E700*J700,2)</f>
        <v>0</v>
      </c>
      <c r="L700" s="248">
        <v>21</v>
      </c>
      <c r="M700" s="248">
        <f>G700*(1+L700/100)</f>
        <v>0</v>
      </c>
      <c r="N700" s="246">
        <v>0</v>
      </c>
      <c r="O700" s="246">
        <f>ROUND(E700*N700,2)</f>
        <v>0</v>
      </c>
      <c r="P700" s="246">
        <v>0</v>
      </c>
      <c r="Q700" s="246">
        <f>ROUND(E700*P700,2)</f>
        <v>0</v>
      </c>
      <c r="R700" s="248"/>
      <c r="S700" s="248" t="s">
        <v>366</v>
      </c>
      <c r="T700" s="249" t="s">
        <v>367</v>
      </c>
      <c r="U700" s="225">
        <v>0</v>
      </c>
      <c r="V700" s="225">
        <f>ROUND(E700*U700,2)</f>
        <v>0</v>
      </c>
      <c r="W700" s="225"/>
      <c r="X700" s="225" t="s">
        <v>209</v>
      </c>
      <c r="Y700" s="225" t="s">
        <v>210</v>
      </c>
      <c r="Z700" s="215"/>
      <c r="AA700" s="215"/>
      <c r="AB700" s="215"/>
      <c r="AC700" s="215"/>
      <c r="AD700" s="215"/>
      <c r="AE700" s="215"/>
      <c r="AF700" s="215"/>
      <c r="AG700" s="215" t="s">
        <v>211</v>
      </c>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c r="BG700" s="215"/>
      <c r="BH700" s="215"/>
    </row>
    <row r="701" spans="1:60" outlineLevel="1">
      <c r="A701" s="243">
        <v>538</v>
      </c>
      <c r="B701" s="244" t="s">
        <v>1384</v>
      </c>
      <c r="C701" s="254" t="s">
        <v>1385</v>
      </c>
      <c r="D701" s="245" t="s">
        <v>277</v>
      </c>
      <c r="E701" s="246">
        <v>5</v>
      </c>
      <c r="F701" s="247"/>
      <c r="G701" s="248">
        <f>ROUND(E701*F701,2)</f>
        <v>0</v>
      </c>
      <c r="H701" s="247"/>
      <c r="I701" s="248">
        <f>ROUND(E701*H701,2)</f>
        <v>0</v>
      </c>
      <c r="J701" s="247"/>
      <c r="K701" s="248">
        <f>ROUND(E701*J701,2)</f>
        <v>0</v>
      </c>
      <c r="L701" s="248">
        <v>21</v>
      </c>
      <c r="M701" s="248">
        <f>G701*(1+L701/100)</f>
        <v>0</v>
      </c>
      <c r="N701" s="246">
        <v>0</v>
      </c>
      <c r="O701" s="246">
        <f>ROUND(E701*N701,2)</f>
        <v>0</v>
      </c>
      <c r="P701" s="246">
        <v>0</v>
      </c>
      <c r="Q701" s="246">
        <f>ROUND(E701*P701,2)</f>
        <v>0</v>
      </c>
      <c r="R701" s="248"/>
      <c r="S701" s="248" t="s">
        <v>366</v>
      </c>
      <c r="T701" s="249" t="s">
        <v>367</v>
      </c>
      <c r="U701" s="225">
        <v>0</v>
      </c>
      <c r="V701" s="225">
        <f>ROUND(E701*U701,2)</f>
        <v>0</v>
      </c>
      <c r="W701" s="225"/>
      <c r="X701" s="225" t="s">
        <v>209</v>
      </c>
      <c r="Y701" s="225" t="s">
        <v>210</v>
      </c>
      <c r="Z701" s="215"/>
      <c r="AA701" s="215"/>
      <c r="AB701" s="215"/>
      <c r="AC701" s="215"/>
      <c r="AD701" s="215"/>
      <c r="AE701" s="215"/>
      <c r="AF701" s="215"/>
      <c r="AG701" s="215" t="s">
        <v>211</v>
      </c>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row>
    <row r="702" spans="1:60" outlineLevel="1">
      <c r="A702" s="243">
        <v>539</v>
      </c>
      <c r="B702" s="244" t="s">
        <v>1386</v>
      </c>
      <c r="C702" s="254" t="s">
        <v>1387</v>
      </c>
      <c r="D702" s="245" t="s">
        <v>277</v>
      </c>
      <c r="E702" s="246">
        <v>2</v>
      </c>
      <c r="F702" s="247"/>
      <c r="G702" s="248">
        <f>ROUND(E702*F702,2)</f>
        <v>0</v>
      </c>
      <c r="H702" s="247"/>
      <c r="I702" s="248">
        <f>ROUND(E702*H702,2)</f>
        <v>0</v>
      </c>
      <c r="J702" s="247"/>
      <c r="K702" s="248">
        <f>ROUND(E702*J702,2)</f>
        <v>0</v>
      </c>
      <c r="L702" s="248">
        <v>21</v>
      </c>
      <c r="M702" s="248">
        <f>G702*(1+L702/100)</f>
        <v>0</v>
      </c>
      <c r="N702" s="246">
        <v>0</v>
      </c>
      <c r="O702" s="246">
        <f>ROUND(E702*N702,2)</f>
        <v>0</v>
      </c>
      <c r="P702" s="246">
        <v>0</v>
      </c>
      <c r="Q702" s="246">
        <f>ROUND(E702*P702,2)</f>
        <v>0</v>
      </c>
      <c r="R702" s="248"/>
      <c r="S702" s="248" t="s">
        <v>366</v>
      </c>
      <c r="T702" s="249" t="s">
        <v>367</v>
      </c>
      <c r="U702" s="225">
        <v>0</v>
      </c>
      <c r="V702" s="225">
        <f>ROUND(E702*U702,2)</f>
        <v>0</v>
      </c>
      <c r="W702" s="225"/>
      <c r="X702" s="225" t="s">
        <v>209</v>
      </c>
      <c r="Y702" s="225" t="s">
        <v>210</v>
      </c>
      <c r="Z702" s="215"/>
      <c r="AA702" s="215"/>
      <c r="AB702" s="215"/>
      <c r="AC702" s="215"/>
      <c r="AD702" s="215"/>
      <c r="AE702" s="215"/>
      <c r="AF702" s="215"/>
      <c r="AG702" s="215" t="s">
        <v>211</v>
      </c>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row>
    <row r="703" spans="1:60" outlineLevel="1">
      <c r="A703" s="243">
        <v>540</v>
      </c>
      <c r="B703" s="244" t="s">
        <v>1388</v>
      </c>
      <c r="C703" s="254" t="s">
        <v>1389</v>
      </c>
      <c r="D703" s="245" t="s">
        <v>277</v>
      </c>
      <c r="E703" s="246">
        <v>2</v>
      </c>
      <c r="F703" s="247"/>
      <c r="G703" s="248">
        <f>ROUND(E703*F703,2)</f>
        <v>0</v>
      </c>
      <c r="H703" s="247"/>
      <c r="I703" s="248">
        <f>ROUND(E703*H703,2)</f>
        <v>0</v>
      </c>
      <c r="J703" s="247"/>
      <c r="K703" s="248">
        <f>ROUND(E703*J703,2)</f>
        <v>0</v>
      </c>
      <c r="L703" s="248">
        <v>21</v>
      </c>
      <c r="M703" s="248">
        <f>G703*(1+L703/100)</f>
        <v>0</v>
      </c>
      <c r="N703" s="246">
        <v>0</v>
      </c>
      <c r="O703" s="246">
        <f>ROUND(E703*N703,2)</f>
        <v>0</v>
      </c>
      <c r="P703" s="246">
        <v>0</v>
      </c>
      <c r="Q703" s="246">
        <f>ROUND(E703*P703,2)</f>
        <v>0</v>
      </c>
      <c r="R703" s="248"/>
      <c r="S703" s="248" t="s">
        <v>366</v>
      </c>
      <c r="T703" s="249" t="s">
        <v>367</v>
      </c>
      <c r="U703" s="225">
        <v>0</v>
      </c>
      <c r="V703" s="225">
        <f>ROUND(E703*U703,2)</f>
        <v>0</v>
      </c>
      <c r="W703" s="225"/>
      <c r="X703" s="225" t="s">
        <v>209</v>
      </c>
      <c r="Y703" s="225" t="s">
        <v>210</v>
      </c>
      <c r="Z703" s="215"/>
      <c r="AA703" s="215"/>
      <c r="AB703" s="215"/>
      <c r="AC703" s="215"/>
      <c r="AD703" s="215"/>
      <c r="AE703" s="215"/>
      <c r="AF703" s="215"/>
      <c r="AG703" s="215" t="s">
        <v>211</v>
      </c>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row>
    <row r="704" spans="1:60" outlineLevel="1">
      <c r="A704" s="243">
        <v>541</v>
      </c>
      <c r="B704" s="244" t="s">
        <v>1390</v>
      </c>
      <c r="C704" s="254" t="s">
        <v>1391</v>
      </c>
      <c r="D704" s="245" t="s">
        <v>277</v>
      </c>
      <c r="E704" s="246">
        <v>1</v>
      </c>
      <c r="F704" s="247"/>
      <c r="G704" s="248">
        <f>ROUND(E704*F704,2)</f>
        <v>0</v>
      </c>
      <c r="H704" s="247"/>
      <c r="I704" s="248">
        <f>ROUND(E704*H704,2)</f>
        <v>0</v>
      </c>
      <c r="J704" s="247"/>
      <c r="K704" s="248">
        <f>ROUND(E704*J704,2)</f>
        <v>0</v>
      </c>
      <c r="L704" s="248">
        <v>21</v>
      </c>
      <c r="M704" s="248">
        <f>G704*(1+L704/100)</f>
        <v>0</v>
      </c>
      <c r="N704" s="246">
        <v>0</v>
      </c>
      <c r="O704" s="246">
        <f>ROUND(E704*N704,2)</f>
        <v>0</v>
      </c>
      <c r="P704" s="246">
        <v>0</v>
      </c>
      <c r="Q704" s="246">
        <f>ROUND(E704*P704,2)</f>
        <v>0</v>
      </c>
      <c r="R704" s="248"/>
      <c r="S704" s="248" t="s">
        <v>366</v>
      </c>
      <c r="T704" s="249" t="s">
        <v>367</v>
      </c>
      <c r="U704" s="225">
        <v>0</v>
      </c>
      <c r="V704" s="225">
        <f>ROUND(E704*U704,2)</f>
        <v>0</v>
      </c>
      <c r="W704" s="225"/>
      <c r="X704" s="225" t="s">
        <v>209</v>
      </c>
      <c r="Y704" s="225" t="s">
        <v>210</v>
      </c>
      <c r="Z704" s="215"/>
      <c r="AA704" s="215"/>
      <c r="AB704" s="215"/>
      <c r="AC704" s="215"/>
      <c r="AD704" s="215"/>
      <c r="AE704" s="215"/>
      <c r="AF704" s="215"/>
      <c r="AG704" s="215" t="s">
        <v>211</v>
      </c>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row>
    <row r="705" spans="1:60" outlineLevel="1">
      <c r="A705" s="243">
        <v>542</v>
      </c>
      <c r="B705" s="244" t="s">
        <v>1392</v>
      </c>
      <c r="C705" s="254" t="s">
        <v>1393</v>
      </c>
      <c r="D705" s="245" t="s">
        <v>277</v>
      </c>
      <c r="E705" s="246">
        <v>1</v>
      </c>
      <c r="F705" s="247"/>
      <c r="G705" s="248">
        <f>ROUND(E705*F705,2)</f>
        <v>0</v>
      </c>
      <c r="H705" s="247"/>
      <c r="I705" s="248">
        <f>ROUND(E705*H705,2)</f>
        <v>0</v>
      </c>
      <c r="J705" s="247"/>
      <c r="K705" s="248">
        <f>ROUND(E705*J705,2)</f>
        <v>0</v>
      </c>
      <c r="L705" s="248">
        <v>21</v>
      </c>
      <c r="M705" s="248">
        <f>G705*(1+L705/100)</f>
        <v>0</v>
      </c>
      <c r="N705" s="246">
        <v>0</v>
      </c>
      <c r="O705" s="246">
        <f>ROUND(E705*N705,2)</f>
        <v>0</v>
      </c>
      <c r="P705" s="246">
        <v>0</v>
      </c>
      <c r="Q705" s="246">
        <f>ROUND(E705*P705,2)</f>
        <v>0</v>
      </c>
      <c r="R705" s="248"/>
      <c r="S705" s="248" t="s">
        <v>366</v>
      </c>
      <c r="T705" s="249" t="s">
        <v>367</v>
      </c>
      <c r="U705" s="225">
        <v>0</v>
      </c>
      <c r="V705" s="225">
        <f>ROUND(E705*U705,2)</f>
        <v>0</v>
      </c>
      <c r="W705" s="225"/>
      <c r="X705" s="225" t="s">
        <v>209</v>
      </c>
      <c r="Y705" s="225" t="s">
        <v>210</v>
      </c>
      <c r="Z705" s="215"/>
      <c r="AA705" s="215"/>
      <c r="AB705" s="215"/>
      <c r="AC705" s="215"/>
      <c r="AD705" s="215"/>
      <c r="AE705" s="215"/>
      <c r="AF705" s="215"/>
      <c r="AG705" s="215" t="s">
        <v>211</v>
      </c>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row>
    <row r="706" spans="1:60" ht="22.5" outlineLevel="1">
      <c r="A706" s="243">
        <v>543</v>
      </c>
      <c r="B706" s="244" t="s">
        <v>1394</v>
      </c>
      <c r="C706" s="254" t="s">
        <v>1395</v>
      </c>
      <c r="D706" s="245" t="s">
        <v>1396</v>
      </c>
      <c r="E706" s="246">
        <v>2</v>
      </c>
      <c r="F706" s="247"/>
      <c r="G706" s="248">
        <f>ROUND(E706*F706,2)</f>
        <v>0</v>
      </c>
      <c r="H706" s="247"/>
      <c r="I706" s="248">
        <f>ROUND(E706*H706,2)</f>
        <v>0</v>
      </c>
      <c r="J706" s="247"/>
      <c r="K706" s="248">
        <f>ROUND(E706*J706,2)</f>
        <v>0</v>
      </c>
      <c r="L706" s="248">
        <v>21</v>
      </c>
      <c r="M706" s="248">
        <f>G706*(1+L706/100)</f>
        <v>0</v>
      </c>
      <c r="N706" s="246">
        <v>0</v>
      </c>
      <c r="O706" s="246">
        <f>ROUND(E706*N706,2)</f>
        <v>0</v>
      </c>
      <c r="P706" s="246">
        <v>0</v>
      </c>
      <c r="Q706" s="246">
        <f>ROUND(E706*P706,2)</f>
        <v>0</v>
      </c>
      <c r="R706" s="248"/>
      <c r="S706" s="248" t="s">
        <v>366</v>
      </c>
      <c r="T706" s="249" t="s">
        <v>367</v>
      </c>
      <c r="U706" s="225">
        <v>0</v>
      </c>
      <c r="V706" s="225">
        <f>ROUND(E706*U706,2)</f>
        <v>0</v>
      </c>
      <c r="W706" s="225"/>
      <c r="X706" s="225" t="s">
        <v>209</v>
      </c>
      <c r="Y706" s="225" t="s">
        <v>210</v>
      </c>
      <c r="Z706" s="215"/>
      <c r="AA706" s="215"/>
      <c r="AB706" s="215"/>
      <c r="AC706" s="215"/>
      <c r="AD706" s="215"/>
      <c r="AE706" s="215"/>
      <c r="AF706" s="215"/>
      <c r="AG706" s="215" t="s">
        <v>211</v>
      </c>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row>
    <row r="707" spans="1:60" outlineLevel="1">
      <c r="A707" s="243">
        <v>544</v>
      </c>
      <c r="B707" s="244" t="s">
        <v>1397</v>
      </c>
      <c r="C707" s="254" t="s">
        <v>1398</v>
      </c>
      <c r="D707" s="245" t="s">
        <v>1396</v>
      </c>
      <c r="E707" s="246">
        <v>1</v>
      </c>
      <c r="F707" s="247"/>
      <c r="G707" s="248">
        <f>ROUND(E707*F707,2)</f>
        <v>0</v>
      </c>
      <c r="H707" s="247"/>
      <c r="I707" s="248">
        <f>ROUND(E707*H707,2)</f>
        <v>0</v>
      </c>
      <c r="J707" s="247"/>
      <c r="K707" s="248">
        <f>ROUND(E707*J707,2)</f>
        <v>0</v>
      </c>
      <c r="L707" s="248">
        <v>21</v>
      </c>
      <c r="M707" s="248">
        <f>G707*(1+L707/100)</f>
        <v>0</v>
      </c>
      <c r="N707" s="246">
        <v>0</v>
      </c>
      <c r="O707" s="246">
        <f>ROUND(E707*N707,2)</f>
        <v>0</v>
      </c>
      <c r="P707" s="246">
        <v>0</v>
      </c>
      <c r="Q707" s="246">
        <f>ROUND(E707*P707,2)</f>
        <v>0</v>
      </c>
      <c r="R707" s="248"/>
      <c r="S707" s="248" t="s">
        <v>366</v>
      </c>
      <c r="T707" s="249" t="s">
        <v>367</v>
      </c>
      <c r="U707" s="225">
        <v>0</v>
      </c>
      <c r="V707" s="225">
        <f>ROUND(E707*U707,2)</f>
        <v>0</v>
      </c>
      <c r="W707" s="225"/>
      <c r="X707" s="225" t="s">
        <v>209</v>
      </c>
      <c r="Y707" s="225" t="s">
        <v>210</v>
      </c>
      <c r="Z707" s="215"/>
      <c r="AA707" s="215"/>
      <c r="AB707" s="215"/>
      <c r="AC707" s="215"/>
      <c r="AD707" s="215"/>
      <c r="AE707" s="215"/>
      <c r="AF707" s="215"/>
      <c r="AG707" s="215" t="s">
        <v>211</v>
      </c>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row>
    <row r="708" spans="1:60" outlineLevel="1">
      <c r="A708" s="243">
        <v>545</v>
      </c>
      <c r="B708" s="244" t="s">
        <v>1399</v>
      </c>
      <c r="C708" s="254" t="s">
        <v>1400</v>
      </c>
      <c r="D708" s="245" t="s">
        <v>277</v>
      </c>
      <c r="E708" s="246">
        <v>1</v>
      </c>
      <c r="F708" s="247"/>
      <c r="G708" s="248">
        <f>ROUND(E708*F708,2)</f>
        <v>0</v>
      </c>
      <c r="H708" s="247"/>
      <c r="I708" s="248">
        <f>ROUND(E708*H708,2)</f>
        <v>0</v>
      </c>
      <c r="J708" s="247"/>
      <c r="K708" s="248">
        <f>ROUND(E708*J708,2)</f>
        <v>0</v>
      </c>
      <c r="L708" s="248">
        <v>21</v>
      </c>
      <c r="M708" s="248">
        <f>G708*(1+L708/100)</f>
        <v>0</v>
      </c>
      <c r="N708" s="246">
        <v>0</v>
      </c>
      <c r="O708" s="246">
        <f>ROUND(E708*N708,2)</f>
        <v>0</v>
      </c>
      <c r="P708" s="246">
        <v>0</v>
      </c>
      <c r="Q708" s="246">
        <f>ROUND(E708*P708,2)</f>
        <v>0</v>
      </c>
      <c r="R708" s="248"/>
      <c r="S708" s="248" t="s">
        <v>366</v>
      </c>
      <c r="T708" s="249" t="s">
        <v>367</v>
      </c>
      <c r="U708" s="225">
        <v>0</v>
      </c>
      <c r="V708" s="225">
        <f>ROUND(E708*U708,2)</f>
        <v>0</v>
      </c>
      <c r="W708" s="225"/>
      <c r="X708" s="225" t="s">
        <v>209</v>
      </c>
      <c r="Y708" s="225" t="s">
        <v>210</v>
      </c>
      <c r="Z708" s="215"/>
      <c r="AA708" s="215"/>
      <c r="AB708" s="215"/>
      <c r="AC708" s="215"/>
      <c r="AD708" s="215"/>
      <c r="AE708" s="215"/>
      <c r="AF708" s="215"/>
      <c r="AG708" s="215" t="s">
        <v>211</v>
      </c>
      <c r="AH708" s="215"/>
      <c r="AI708" s="215"/>
      <c r="AJ708" s="215"/>
      <c r="AK708" s="215"/>
      <c r="AL708" s="215"/>
      <c r="AM708" s="215"/>
      <c r="AN708" s="215"/>
      <c r="AO708" s="215"/>
      <c r="AP708" s="215"/>
      <c r="AQ708" s="215"/>
      <c r="AR708" s="215"/>
      <c r="AS708" s="215"/>
      <c r="AT708" s="215"/>
      <c r="AU708" s="215"/>
      <c r="AV708" s="215"/>
      <c r="AW708" s="215"/>
      <c r="AX708" s="215"/>
      <c r="AY708" s="215"/>
      <c r="AZ708" s="215"/>
      <c r="BA708" s="215"/>
      <c r="BB708" s="215"/>
      <c r="BC708" s="215"/>
      <c r="BD708" s="215"/>
      <c r="BE708" s="215"/>
      <c r="BF708" s="215"/>
      <c r="BG708" s="215"/>
      <c r="BH708" s="215"/>
    </row>
    <row r="709" spans="1:60" outlineLevel="1">
      <c r="A709" s="243">
        <v>546</v>
      </c>
      <c r="B709" s="244" t="s">
        <v>1401</v>
      </c>
      <c r="C709" s="254" t="s">
        <v>1402</v>
      </c>
      <c r="D709" s="245" t="s">
        <v>277</v>
      </c>
      <c r="E709" s="246">
        <v>2</v>
      </c>
      <c r="F709" s="247"/>
      <c r="G709" s="248">
        <f>ROUND(E709*F709,2)</f>
        <v>0</v>
      </c>
      <c r="H709" s="247"/>
      <c r="I709" s="248">
        <f>ROUND(E709*H709,2)</f>
        <v>0</v>
      </c>
      <c r="J709" s="247"/>
      <c r="K709" s="248">
        <f>ROUND(E709*J709,2)</f>
        <v>0</v>
      </c>
      <c r="L709" s="248">
        <v>21</v>
      </c>
      <c r="M709" s="248">
        <f>G709*(1+L709/100)</f>
        <v>0</v>
      </c>
      <c r="N709" s="246">
        <v>0</v>
      </c>
      <c r="O709" s="246">
        <f>ROUND(E709*N709,2)</f>
        <v>0</v>
      </c>
      <c r="P709" s="246">
        <v>0</v>
      </c>
      <c r="Q709" s="246">
        <f>ROUND(E709*P709,2)</f>
        <v>0</v>
      </c>
      <c r="R709" s="248"/>
      <c r="S709" s="248" t="s">
        <v>366</v>
      </c>
      <c r="T709" s="249" t="s">
        <v>367</v>
      </c>
      <c r="U709" s="225">
        <v>0</v>
      </c>
      <c r="V709" s="225">
        <f>ROUND(E709*U709,2)</f>
        <v>0</v>
      </c>
      <c r="W709" s="225"/>
      <c r="X709" s="225" t="s">
        <v>209</v>
      </c>
      <c r="Y709" s="225" t="s">
        <v>210</v>
      </c>
      <c r="Z709" s="215"/>
      <c r="AA709" s="215"/>
      <c r="AB709" s="215"/>
      <c r="AC709" s="215"/>
      <c r="AD709" s="215"/>
      <c r="AE709" s="215"/>
      <c r="AF709" s="215"/>
      <c r="AG709" s="215" t="s">
        <v>211</v>
      </c>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row>
    <row r="710" spans="1:60" outlineLevel="1">
      <c r="A710" s="243">
        <v>547</v>
      </c>
      <c r="B710" s="244" t="s">
        <v>1403</v>
      </c>
      <c r="C710" s="254" t="s">
        <v>1404</v>
      </c>
      <c r="D710" s="245" t="s">
        <v>228</v>
      </c>
      <c r="E710" s="246">
        <v>8.7162000000000006</v>
      </c>
      <c r="F710" s="247"/>
      <c r="G710" s="248">
        <f>ROUND(E710*F710,2)</f>
        <v>0</v>
      </c>
      <c r="H710" s="247"/>
      <c r="I710" s="248">
        <f>ROUND(E710*H710,2)</f>
        <v>0</v>
      </c>
      <c r="J710" s="247"/>
      <c r="K710" s="248">
        <f>ROUND(E710*J710,2)</f>
        <v>0</v>
      </c>
      <c r="L710" s="248">
        <v>21</v>
      </c>
      <c r="M710" s="248">
        <f>G710*(1+L710/100)</f>
        <v>0</v>
      </c>
      <c r="N710" s="246">
        <v>0</v>
      </c>
      <c r="O710" s="246">
        <f>ROUND(E710*N710,2)</f>
        <v>0</v>
      </c>
      <c r="P710" s="246">
        <v>0</v>
      </c>
      <c r="Q710" s="246">
        <f>ROUND(E710*P710,2)</f>
        <v>0</v>
      </c>
      <c r="R710" s="248"/>
      <c r="S710" s="248" t="s">
        <v>366</v>
      </c>
      <c r="T710" s="249" t="s">
        <v>367</v>
      </c>
      <c r="U710" s="225">
        <v>0</v>
      </c>
      <c r="V710" s="225">
        <f>ROUND(E710*U710,2)</f>
        <v>0</v>
      </c>
      <c r="W710" s="225"/>
      <c r="X710" s="225" t="s">
        <v>209</v>
      </c>
      <c r="Y710" s="225" t="s">
        <v>210</v>
      </c>
      <c r="Z710" s="215"/>
      <c r="AA710" s="215"/>
      <c r="AB710" s="215"/>
      <c r="AC710" s="215"/>
      <c r="AD710" s="215"/>
      <c r="AE710" s="215"/>
      <c r="AF710" s="215"/>
      <c r="AG710" s="215" t="s">
        <v>211</v>
      </c>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row>
    <row r="711" spans="1:60" outlineLevel="1">
      <c r="A711" s="243">
        <v>548</v>
      </c>
      <c r="B711" s="244" t="s">
        <v>1405</v>
      </c>
      <c r="C711" s="254" t="s">
        <v>1406</v>
      </c>
      <c r="D711" s="245" t="s">
        <v>228</v>
      </c>
      <c r="E711" s="246">
        <v>9.9250000000000007</v>
      </c>
      <c r="F711" s="247"/>
      <c r="G711" s="248">
        <f>ROUND(E711*F711,2)</f>
        <v>0</v>
      </c>
      <c r="H711" s="247"/>
      <c r="I711" s="248">
        <f>ROUND(E711*H711,2)</f>
        <v>0</v>
      </c>
      <c r="J711" s="247"/>
      <c r="K711" s="248">
        <f>ROUND(E711*J711,2)</f>
        <v>0</v>
      </c>
      <c r="L711" s="248">
        <v>21</v>
      </c>
      <c r="M711" s="248">
        <f>G711*(1+L711/100)</f>
        <v>0</v>
      </c>
      <c r="N711" s="246">
        <v>0</v>
      </c>
      <c r="O711" s="246">
        <f>ROUND(E711*N711,2)</f>
        <v>0</v>
      </c>
      <c r="P711" s="246">
        <v>0</v>
      </c>
      <c r="Q711" s="246">
        <f>ROUND(E711*P711,2)</f>
        <v>0</v>
      </c>
      <c r="R711" s="248"/>
      <c r="S711" s="248" t="s">
        <v>366</v>
      </c>
      <c r="T711" s="249" t="s">
        <v>367</v>
      </c>
      <c r="U711" s="225">
        <v>0</v>
      </c>
      <c r="V711" s="225">
        <f>ROUND(E711*U711,2)</f>
        <v>0</v>
      </c>
      <c r="W711" s="225"/>
      <c r="X711" s="225" t="s">
        <v>209</v>
      </c>
      <c r="Y711" s="225" t="s">
        <v>210</v>
      </c>
      <c r="Z711" s="215"/>
      <c r="AA711" s="215"/>
      <c r="AB711" s="215"/>
      <c r="AC711" s="215"/>
      <c r="AD711" s="215"/>
      <c r="AE711" s="215"/>
      <c r="AF711" s="215"/>
      <c r="AG711" s="215" t="s">
        <v>211</v>
      </c>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row>
    <row r="712" spans="1:60" ht="22.5" outlineLevel="1">
      <c r="A712" s="243">
        <v>549</v>
      </c>
      <c r="B712" s="244" t="s">
        <v>1407</v>
      </c>
      <c r="C712" s="254" t="s">
        <v>1408</v>
      </c>
      <c r="D712" s="245" t="s">
        <v>277</v>
      </c>
      <c r="E712" s="246">
        <v>2</v>
      </c>
      <c r="F712" s="247"/>
      <c r="G712" s="248">
        <f>ROUND(E712*F712,2)</f>
        <v>0</v>
      </c>
      <c r="H712" s="247"/>
      <c r="I712" s="248">
        <f>ROUND(E712*H712,2)</f>
        <v>0</v>
      </c>
      <c r="J712" s="247"/>
      <c r="K712" s="248">
        <f>ROUND(E712*J712,2)</f>
        <v>0</v>
      </c>
      <c r="L712" s="248">
        <v>21</v>
      </c>
      <c r="M712" s="248">
        <f>G712*(1+L712/100)</f>
        <v>0</v>
      </c>
      <c r="N712" s="246">
        <v>0</v>
      </c>
      <c r="O712" s="246">
        <f>ROUND(E712*N712,2)</f>
        <v>0</v>
      </c>
      <c r="P712" s="246">
        <v>0</v>
      </c>
      <c r="Q712" s="246">
        <f>ROUND(E712*P712,2)</f>
        <v>0</v>
      </c>
      <c r="R712" s="248"/>
      <c r="S712" s="248" t="s">
        <v>366</v>
      </c>
      <c r="T712" s="249" t="s">
        <v>367</v>
      </c>
      <c r="U712" s="225">
        <v>0</v>
      </c>
      <c r="V712" s="225">
        <f>ROUND(E712*U712,2)</f>
        <v>0</v>
      </c>
      <c r="W712" s="225"/>
      <c r="X712" s="225" t="s">
        <v>209</v>
      </c>
      <c r="Y712" s="225" t="s">
        <v>210</v>
      </c>
      <c r="Z712" s="215"/>
      <c r="AA712" s="215"/>
      <c r="AB712" s="215"/>
      <c r="AC712" s="215"/>
      <c r="AD712" s="215"/>
      <c r="AE712" s="215"/>
      <c r="AF712" s="215"/>
      <c r="AG712" s="215" t="s">
        <v>211</v>
      </c>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row>
    <row r="713" spans="1:60" outlineLevel="1">
      <c r="A713" s="243">
        <v>550</v>
      </c>
      <c r="B713" s="244" t="s">
        <v>1409</v>
      </c>
      <c r="C713" s="254" t="s">
        <v>1410</v>
      </c>
      <c r="D713" s="245" t="s">
        <v>277</v>
      </c>
      <c r="E713" s="246">
        <v>4</v>
      </c>
      <c r="F713" s="247"/>
      <c r="G713" s="248">
        <f>ROUND(E713*F713,2)</f>
        <v>0</v>
      </c>
      <c r="H713" s="247"/>
      <c r="I713" s="248">
        <f>ROUND(E713*H713,2)</f>
        <v>0</v>
      </c>
      <c r="J713" s="247"/>
      <c r="K713" s="248">
        <f>ROUND(E713*J713,2)</f>
        <v>0</v>
      </c>
      <c r="L713" s="248">
        <v>21</v>
      </c>
      <c r="M713" s="248">
        <f>G713*(1+L713/100)</f>
        <v>0</v>
      </c>
      <c r="N713" s="246">
        <v>0</v>
      </c>
      <c r="O713" s="246">
        <f>ROUND(E713*N713,2)</f>
        <v>0</v>
      </c>
      <c r="P713" s="246">
        <v>0</v>
      </c>
      <c r="Q713" s="246">
        <f>ROUND(E713*P713,2)</f>
        <v>0</v>
      </c>
      <c r="R713" s="248"/>
      <c r="S713" s="248" t="s">
        <v>366</v>
      </c>
      <c r="T713" s="249" t="s">
        <v>367</v>
      </c>
      <c r="U713" s="225">
        <v>0</v>
      </c>
      <c r="V713" s="225">
        <f>ROUND(E713*U713,2)</f>
        <v>0</v>
      </c>
      <c r="W713" s="225"/>
      <c r="X713" s="225" t="s">
        <v>209</v>
      </c>
      <c r="Y713" s="225" t="s">
        <v>210</v>
      </c>
      <c r="Z713" s="215"/>
      <c r="AA713" s="215"/>
      <c r="AB713" s="215"/>
      <c r="AC713" s="215"/>
      <c r="AD713" s="215"/>
      <c r="AE713" s="215"/>
      <c r="AF713" s="215"/>
      <c r="AG713" s="215" t="s">
        <v>211</v>
      </c>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row>
    <row r="714" spans="1:60">
      <c r="A714" s="227" t="s">
        <v>202</v>
      </c>
      <c r="B714" s="228" t="s">
        <v>165</v>
      </c>
      <c r="C714" s="251" t="s">
        <v>166</v>
      </c>
      <c r="D714" s="229"/>
      <c r="E714" s="230"/>
      <c r="F714" s="231"/>
      <c r="G714" s="231">
        <f>SUMIF(AG715:AG796,"&lt;&gt;NOR",G715:G796)</f>
        <v>0</v>
      </c>
      <c r="H714" s="231"/>
      <c r="I714" s="231">
        <f>SUM(I715:I796)</f>
        <v>0</v>
      </c>
      <c r="J714" s="231"/>
      <c r="K714" s="231">
        <f>SUM(K715:K796)</f>
        <v>0</v>
      </c>
      <c r="L714" s="231"/>
      <c r="M714" s="231">
        <f>SUM(M715:M796)</f>
        <v>0</v>
      </c>
      <c r="N714" s="230"/>
      <c r="O714" s="230">
        <f>SUM(O715:O796)</f>
        <v>0.95000000000000029</v>
      </c>
      <c r="P714" s="230"/>
      <c r="Q714" s="230">
        <f>SUM(Q715:Q796)</f>
        <v>0</v>
      </c>
      <c r="R714" s="231"/>
      <c r="S714" s="231"/>
      <c r="T714" s="232"/>
      <c r="U714" s="226"/>
      <c r="V714" s="226">
        <f>SUM(V715:V796)</f>
        <v>538.06000000000006</v>
      </c>
      <c r="W714" s="226"/>
      <c r="X714" s="226"/>
      <c r="Y714" s="226"/>
      <c r="AG714" t="s">
        <v>203</v>
      </c>
    </row>
    <row r="715" spans="1:60" ht="22.5" outlineLevel="1">
      <c r="A715" s="243">
        <v>551</v>
      </c>
      <c r="B715" s="244" t="s">
        <v>1411</v>
      </c>
      <c r="C715" s="254" t="s">
        <v>1412</v>
      </c>
      <c r="D715" s="245" t="s">
        <v>346</v>
      </c>
      <c r="E715" s="246">
        <v>68</v>
      </c>
      <c r="F715" s="247"/>
      <c r="G715" s="248">
        <f>ROUND(E715*F715,2)</f>
        <v>0</v>
      </c>
      <c r="H715" s="247"/>
      <c r="I715" s="248">
        <f>ROUND(E715*H715,2)</f>
        <v>0</v>
      </c>
      <c r="J715" s="247"/>
      <c r="K715" s="248">
        <f>ROUND(E715*J715,2)</f>
        <v>0</v>
      </c>
      <c r="L715" s="248">
        <v>21</v>
      </c>
      <c r="M715" s="248">
        <f>G715*(1+L715/100)</f>
        <v>0</v>
      </c>
      <c r="N715" s="246">
        <v>1.7000000000000001E-4</v>
      </c>
      <c r="O715" s="246">
        <f>ROUND(E715*N715,2)</f>
        <v>0.01</v>
      </c>
      <c r="P715" s="246">
        <v>0</v>
      </c>
      <c r="Q715" s="246">
        <f>ROUND(E715*P715,2)</f>
        <v>0</v>
      </c>
      <c r="R715" s="248" t="s">
        <v>165</v>
      </c>
      <c r="S715" s="248" t="s">
        <v>208</v>
      </c>
      <c r="T715" s="249" t="s">
        <v>208</v>
      </c>
      <c r="U715" s="225">
        <v>8.6499999999999994E-2</v>
      </c>
      <c r="V715" s="225">
        <f>ROUND(E715*U715,2)</f>
        <v>5.88</v>
      </c>
      <c r="W715" s="225"/>
      <c r="X715" s="225" t="s">
        <v>209</v>
      </c>
      <c r="Y715" s="225" t="s">
        <v>210</v>
      </c>
      <c r="Z715" s="215"/>
      <c r="AA715" s="215"/>
      <c r="AB715" s="215"/>
      <c r="AC715" s="215"/>
      <c r="AD715" s="215"/>
      <c r="AE715" s="215"/>
      <c r="AF715" s="215"/>
      <c r="AG715" s="215" t="s">
        <v>211</v>
      </c>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row>
    <row r="716" spans="1:60" outlineLevel="1">
      <c r="A716" s="243">
        <v>552</v>
      </c>
      <c r="B716" s="244" t="s">
        <v>1413</v>
      </c>
      <c r="C716" s="254" t="s">
        <v>1414</v>
      </c>
      <c r="D716" s="245" t="s">
        <v>346</v>
      </c>
      <c r="E716" s="246">
        <v>178</v>
      </c>
      <c r="F716" s="247"/>
      <c r="G716" s="248">
        <f>ROUND(E716*F716,2)</f>
        <v>0</v>
      </c>
      <c r="H716" s="247"/>
      <c r="I716" s="248">
        <f>ROUND(E716*H716,2)</f>
        <v>0</v>
      </c>
      <c r="J716" s="247"/>
      <c r="K716" s="248">
        <f>ROUND(E716*J716,2)</f>
        <v>0</v>
      </c>
      <c r="L716" s="248">
        <v>21</v>
      </c>
      <c r="M716" s="248">
        <f>G716*(1+L716/100)</f>
        <v>0</v>
      </c>
      <c r="N716" s="246">
        <v>0</v>
      </c>
      <c r="O716" s="246">
        <f>ROUND(E716*N716,2)</f>
        <v>0</v>
      </c>
      <c r="P716" s="246">
        <v>0</v>
      </c>
      <c r="Q716" s="246">
        <f>ROUND(E716*P716,2)</f>
        <v>0</v>
      </c>
      <c r="R716" s="248" t="s">
        <v>165</v>
      </c>
      <c r="S716" s="248" t="s">
        <v>208</v>
      </c>
      <c r="T716" s="249" t="s">
        <v>208</v>
      </c>
      <c r="U716" s="225">
        <v>0.17083000000000001</v>
      </c>
      <c r="V716" s="225">
        <f>ROUND(E716*U716,2)</f>
        <v>30.41</v>
      </c>
      <c r="W716" s="225"/>
      <c r="X716" s="225" t="s">
        <v>209</v>
      </c>
      <c r="Y716" s="225" t="s">
        <v>210</v>
      </c>
      <c r="Z716" s="215"/>
      <c r="AA716" s="215"/>
      <c r="AB716" s="215"/>
      <c r="AC716" s="215"/>
      <c r="AD716" s="215"/>
      <c r="AE716" s="215"/>
      <c r="AF716" s="215"/>
      <c r="AG716" s="215" t="s">
        <v>211</v>
      </c>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row>
    <row r="717" spans="1:60" ht="22.5" outlineLevel="1">
      <c r="A717" s="243">
        <v>553</v>
      </c>
      <c r="B717" s="244" t="s">
        <v>1415</v>
      </c>
      <c r="C717" s="254" t="s">
        <v>1416</v>
      </c>
      <c r="D717" s="245" t="s">
        <v>277</v>
      </c>
      <c r="E717" s="246">
        <v>178</v>
      </c>
      <c r="F717" s="247"/>
      <c r="G717" s="248">
        <f>ROUND(E717*F717,2)</f>
        <v>0</v>
      </c>
      <c r="H717" s="247"/>
      <c r="I717" s="248">
        <f>ROUND(E717*H717,2)</f>
        <v>0</v>
      </c>
      <c r="J717" s="247"/>
      <c r="K717" s="248">
        <f>ROUND(E717*J717,2)</f>
        <v>0</v>
      </c>
      <c r="L717" s="248">
        <v>21</v>
      </c>
      <c r="M717" s="248">
        <f>G717*(1+L717/100)</f>
        <v>0</v>
      </c>
      <c r="N717" s="246">
        <v>2.0000000000000002E-5</v>
      </c>
      <c r="O717" s="246">
        <f>ROUND(E717*N717,2)</f>
        <v>0</v>
      </c>
      <c r="P717" s="246">
        <v>0</v>
      </c>
      <c r="Q717" s="246">
        <f>ROUND(E717*P717,2)</f>
        <v>0</v>
      </c>
      <c r="R717" s="248" t="s">
        <v>165</v>
      </c>
      <c r="S717" s="248" t="s">
        <v>208</v>
      </c>
      <c r="T717" s="249" t="s">
        <v>208</v>
      </c>
      <c r="U717" s="225">
        <v>0.14130000000000001</v>
      </c>
      <c r="V717" s="225">
        <f>ROUND(E717*U717,2)</f>
        <v>25.15</v>
      </c>
      <c r="W717" s="225"/>
      <c r="X717" s="225" t="s">
        <v>209</v>
      </c>
      <c r="Y717" s="225" t="s">
        <v>210</v>
      </c>
      <c r="Z717" s="215"/>
      <c r="AA717" s="215"/>
      <c r="AB717" s="215"/>
      <c r="AC717" s="215"/>
      <c r="AD717" s="215"/>
      <c r="AE717" s="215"/>
      <c r="AF717" s="215"/>
      <c r="AG717" s="215" t="s">
        <v>211</v>
      </c>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row>
    <row r="718" spans="1:60" ht="22.5" outlineLevel="1">
      <c r="A718" s="243">
        <v>554</v>
      </c>
      <c r="B718" s="244" t="s">
        <v>1417</v>
      </c>
      <c r="C718" s="254" t="s">
        <v>1418</v>
      </c>
      <c r="D718" s="245" t="s">
        <v>277</v>
      </c>
      <c r="E718" s="246">
        <v>72</v>
      </c>
      <c r="F718" s="247"/>
      <c r="G718" s="248">
        <f>ROUND(E718*F718,2)</f>
        <v>0</v>
      </c>
      <c r="H718" s="247"/>
      <c r="I718" s="248">
        <f>ROUND(E718*H718,2)</f>
        <v>0</v>
      </c>
      <c r="J718" s="247"/>
      <c r="K718" s="248">
        <f>ROUND(E718*J718,2)</f>
        <v>0</v>
      </c>
      <c r="L718" s="248">
        <v>21</v>
      </c>
      <c r="M718" s="248">
        <f>G718*(1+L718/100)</f>
        <v>0</v>
      </c>
      <c r="N718" s="246">
        <v>9.0000000000000006E-5</v>
      </c>
      <c r="O718" s="246">
        <f>ROUND(E718*N718,2)</f>
        <v>0.01</v>
      </c>
      <c r="P718" s="246">
        <v>0</v>
      </c>
      <c r="Q718" s="246">
        <f>ROUND(E718*P718,2)</f>
        <v>0</v>
      </c>
      <c r="R718" s="248" t="s">
        <v>165</v>
      </c>
      <c r="S718" s="248" t="s">
        <v>208</v>
      </c>
      <c r="T718" s="249" t="s">
        <v>208</v>
      </c>
      <c r="U718" s="225">
        <v>0.39017000000000002</v>
      </c>
      <c r="V718" s="225">
        <f>ROUND(E718*U718,2)</f>
        <v>28.09</v>
      </c>
      <c r="W718" s="225"/>
      <c r="X718" s="225" t="s">
        <v>209</v>
      </c>
      <c r="Y718" s="225" t="s">
        <v>210</v>
      </c>
      <c r="Z718" s="215"/>
      <c r="AA718" s="215"/>
      <c r="AB718" s="215"/>
      <c r="AC718" s="215"/>
      <c r="AD718" s="215"/>
      <c r="AE718" s="215"/>
      <c r="AF718" s="215"/>
      <c r="AG718" s="215" t="s">
        <v>211</v>
      </c>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row>
    <row r="719" spans="1:60" outlineLevel="1">
      <c r="A719" s="243">
        <v>555</v>
      </c>
      <c r="B719" s="244" t="s">
        <v>1419</v>
      </c>
      <c r="C719" s="254" t="s">
        <v>1420</v>
      </c>
      <c r="D719" s="245" t="s">
        <v>277</v>
      </c>
      <c r="E719" s="246">
        <v>6</v>
      </c>
      <c r="F719" s="247"/>
      <c r="G719" s="248">
        <f>ROUND(E719*F719,2)</f>
        <v>0</v>
      </c>
      <c r="H719" s="247"/>
      <c r="I719" s="248">
        <f>ROUND(E719*H719,2)</f>
        <v>0</v>
      </c>
      <c r="J719" s="247"/>
      <c r="K719" s="248">
        <f>ROUND(E719*J719,2)</f>
        <v>0</v>
      </c>
      <c r="L719" s="248">
        <v>21</v>
      </c>
      <c r="M719" s="248">
        <f>G719*(1+L719/100)</f>
        <v>0</v>
      </c>
      <c r="N719" s="246">
        <v>0</v>
      </c>
      <c r="O719" s="246">
        <f>ROUND(E719*N719,2)</f>
        <v>0</v>
      </c>
      <c r="P719" s="246">
        <v>0</v>
      </c>
      <c r="Q719" s="246">
        <f>ROUND(E719*P719,2)</f>
        <v>0</v>
      </c>
      <c r="R719" s="248" t="s">
        <v>165</v>
      </c>
      <c r="S719" s="248" t="s">
        <v>208</v>
      </c>
      <c r="T719" s="249" t="s">
        <v>208</v>
      </c>
      <c r="U719" s="225">
        <v>0.05</v>
      </c>
      <c r="V719" s="225">
        <f>ROUND(E719*U719,2)</f>
        <v>0.3</v>
      </c>
      <c r="W719" s="225"/>
      <c r="X719" s="225" t="s">
        <v>209</v>
      </c>
      <c r="Y719" s="225" t="s">
        <v>210</v>
      </c>
      <c r="Z719" s="215"/>
      <c r="AA719" s="215"/>
      <c r="AB719" s="215"/>
      <c r="AC719" s="215"/>
      <c r="AD719" s="215"/>
      <c r="AE719" s="215"/>
      <c r="AF719" s="215"/>
      <c r="AG719" s="215" t="s">
        <v>211</v>
      </c>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row>
    <row r="720" spans="1:60" ht="22.5" outlineLevel="1">
      <c r="A720" s="243">
        <v>556</v>
      </c>
      <c r="B720" s="244" t="s">
        <v>1421</v>
      </c>
      <c r="C720" s="254" t="s">
        <v>1422</v>
      </c>
      <c r="D720" s="245" t="s">
        <v>277</v>
      </c>
      <c r="E720" s="246">
        <v>14</v>
      </c>
      <c r="F720" s="247"/>
      <c r="G720" s="248">
        <f>ROUND(E720*F720,2)</f>
        <v>0</v>
      </c>
      <c r="H720" s="247"/>
      <c r="I720" s="248">
        <f>ROUND(E720*H720,2)</f>
        <v>0</v>
      </c>
      <c r="J720" s="247"/>
      <c r="K720" s="248">
        <f>ROUND(E720*J720,2)</f>
        <v>0</v>
      </c>
      <c r="L720" s="248">
        <v>21</v>
      </c>
      <c r="M720" s="248">
        <f>G720*(1+L720/100)</f>
        <v>0</v>
      </c>
      <c r="N720" s="246">
        <v>0</v>
      </c>
      <c r="O720" s="246">
        <f>ROUND(E720*N720,2)</f>
        <v>0</v>
      </c>
      <c r="P720" s="246">
        <v>0</v>
      </c>
      <c r="Q720" s="246">
        <f>ROUND(E720*P720,2)</f>
        <v>0</v>
      </c>
      <c r="R720" s="248" t="s">
        <v>165</v>
      </c>
      <c r="S720" s="248" t="s">
        <v>208</v>
      </c>
      <c r="T720" s="249" t="s">
        <v>208</v>
      </c>
      <c r="U720" s="225">
        <v>8.2170000000000007E-2</v>
      </c>
      <c r="V720" s="225">
        <f>ROUND(E720*U720,2)</f>
        <v>1.1499999999999999</v>
      </c>
      <c r="W720" s="225"/>
      <c r="X720" s="225" t="s">
        <v>209</v>
      </c>
      <c r="Y720" s="225" t="s">
        <v>210</v>
      </c>
      <c r="Z720" s="215"/>
      <c r="AA720" s="215"/>
      <c r="AB720" s="215"/>
      <c r="AC720" s="215"/>
      <c r="AD720" s="215"/>
      <c r="AE720" s="215"/>
      <c r="AF720" s="215"/>
      <c r="AG720" s="215" t="s">
        <v>211</v>
      </c>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row>
    <row r="721" spans="1:60" ht="22.5" outlineLevel="1">
      <c r="A721" s="243">
        <v>557</v>
      </c>
      <c r="B721" s="244" t="s">
        <v>1423</v>
      </c>
      <c r="C721" s="254" t="s">
        <v>1424</v>
      </c>
      <c r="D721" s="245" t="s">
        <v>277</v>
      </c>
      <c r="E721" s="246">
        <v>6</v>
      </c>
      <c r="F721" s="247"/>
      <c r="G721" s="248">
        <f>ROUND(E721*F721,2)</f>
        <v>0</v>
      </c>
      <c r="H721" s="247"/>
      <c r="I721" s="248">
        <f>ROUND(E721*H721,2)</f>
        <v>0</v>
      </c>
      <c r="J721" s="247"/>
      <c r="K721" s="248">
        <f>ROUND(E721*J721,2)</f>
        <v>0</v>
      </c>
      <c r="L721" s="248">
        <v>21</v>
      </c>
      <c r="M721" s="248">
        <f>G721*(1+L721/100)</f>
        <v>0</v>
      </c>
      <c r="N721" s="246">
        <v>0</v>
      </c>
      <c r="O721" s="246">
        <f>ROUND(E721*N721,2)</f>
        <v>0</v>
      </c>
      <c r="P721" s="246">
        <v>0</v>
      </c>
      <c r="Q721" s="246">
        <f>ROUND(E721*P721,2)</f>
        <v>0</v>
      </c>
      <c r="R721" s="248" t="s">
        <v>165</v>
      </c>
      <c r="S721" s="248" t="s">
        <v>208</v>
      </c>
      <c r="T721" s="249" t="s">
        <v>208</v>
      </c>
      <c r="U721" s="225">
        <v>0.17917</v>
      </c>
      <c r="V721" s="225">
        <f>ROUND(E721*U721,2)</f>
        <v>1.08</v>
      </c>
      <c r="W721" s="225"/>
      <c r="X721" s="225" t="s">
        <v>209</v>
      </c>
      <c r="Y721" s="225" t="s">
        <v>210</v>
      </c>
      <c r="Z721" s="215"/>
      <c r="AA721" s="215"/>
      <c r="AB721" s="215"/>
      <c r="AC721" s="215"/>
      <c r="AD721" s="215"/>
      <c r="AE721" s="215"/>
      <c r="AF721" s="215"/>
      <c r="AG721" s="215" t="s">
        <v>211</v>
      </c>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row>
    <row r="722" spans="1:60" outlineLevel="1">
      <c r="A722" s="243">
        <v>558</v>
      </c>
      <c r="B722" s="244" t="s">
        <v>1425</v>
      </c>
      <c r="C722" s="254" t="s">
        <v>1426</v>
      </c>
      <c r="D722" s="245" t="s">
        <v>277</v>
      </c>
      <c r="E722" s="246">
        <v>6</v>
      </c>
      <c r="F722" s="247"/>
      <c r="G722" s="248">
        <f>ROUND(E722*F722,2)</f>
        <v>0</v>
      </c>
      <c r="H722" s="247"/>
      <c r="I722" s="248">
        <f>ROUND(E722*H722,2)</f>
        <v>0</v>
      </c>
      <c r="J722" s="247"/>
      <c r="K722" s="248">
        <f>ROUND(E722*J722,2)</f>
        <v>0</v>
      </c>
      <c r="L722" s="248">
        <v>21</v>
      </c>
      <c r="M722" s="248">
        <f>G722*(1+L722/100)</f>
        <v>0</v>
      </c>
      <c r="N722" s="246">
        <v>0</v>
      </c>
      <c r="O722" s="246">
        <f>ROUND(E722*N722,2)</f>
        <v>0</v>
      </c>
      <c r="P722" s="246">
        <v>0</v>
      </c>
      <c r="Q722" s="246">
        <f>ROUND(E722*P722,2)</f>
        <v>0</v>
      </c>
      <c r="R722" s="248" t="s">
        <v>165</v>
      </c>
      <c r="S722" s="248" t="s">
        <v>208</v>
      </c>
      <c r="T722" s="249" t="s">
        <v>208</v>
      </c>
      <c r="U722" s="225">
        <v>0.23183000000000001</v>
      </c>
      <c r="V722" s="225">
        <f>ROUND(E722*U722,2)</f>
        <v>1.39</v>
      </c>
      <c r="W722" s="225"/>
      <c r="X722" s="225" t="s">
        <v>209</v>
      </c>
      <c r="Y722" s="225" t="s">
        <v>210</v>
      </c>
      <c r="Z722" s="215"/>
      <c r="AA722" s="215"/>
      <c r="AB722" s="215"/>
      <c r="AC722" s="215"/>
      <c r="AD722" s="215"/>
      <c r="AE722" s="215"/>
      <c r="AF722" s="215"/>
      <c r="AG722" s="215" t="s">
        <v>211</v>
      </c>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row>
    <row r="723" spans="1:60" outlineLevel="1">
      <c r="A723" s="243">
        <v>559</v>
      </c>
      <c r="B723" s="244" t="s">
        <v>1427</v>
      </c>
      <c r="C723" s="254" t="s">
        <v>1428</v>
      </c>
      <c r="D723" s="245" t="s">
        <v>277</v>
      </c>
      <c r="E723" s="246">
        <v>4</v>
      </c>
      <c r="F723" s="247"/>
      <c r="G723" s="248">
        <f>ROUND(E723*F723,2)</f>
        <v>0</v>
      </c>
      <c r="H723" s="247"/>
      <c r="I723" s="248">
        <f>ROUND(E723*H723,2)</f>
        <v>0</v>
      </c>
      <c r="J723" s="247"/>
      <c r="K723" s="248">
        <f>ROUND(E723*J723,2)</f>
        <v>0</v>
      </c>
      <c r="L723" s="248">
        <v>21</v>
      </c>
      <c r="M723" s="248">
        <f>G723*(1+L723/100)</f>
        <v>0</v>
      </c>
      <c r="N723" s="246">
        <v>0</v>
      </c>
      <c r="O723" s="246">
        <f>ROUND(E723*N723,2)</f>
        <v>0</v>
      </c>
      <c r="P723" s="246">
        <v>0</v>
      </c>
      <c r="Q723" s="246">
        <f>ROUND(E723*P723,2)</f>
        <v>0</v>
      </c>
      <c r="R723" s="248" t="s">
        <v>165</v>
      </c>
      <c r="S723" s="248" t="s">
        <v>208</v>
      </c>
      <c r="T723" s="249" t="s">
        <v>208</v>
      </c>
      <c r="U723" s="225">
        <v>0.39</v>
      </c>
      <c r="V723" s="225">
        <f>ROUND(E723*U723,2)</f>
        <v>1.56</v>
      </c>
      <c r="W723" s="225"/>
      <c r="X723" s="225" t="s">
        <v>209</v>
      </c>
      <c r="Y723" s="225" t="s">
        <v>210</v>
      </c>
      <c r="Z723" s="215"/>
      <c r="AA723" s="215"/>
      <c r="AB723" s="215"/>
      <c r="AC723" s="215"/>
      <c r="AD723" s="215"/>
      <c r="AE723" s="215"/>
      <c r="AF723" s="215"/>
      <c r="AG723" s="215" t="s">
        <v>211</v>
      </c>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row>
    <row r="724" spans="1:60" ht="22.5" outlineLevel="1">
      <c r="A724" s="243">
        <v>560</v>
      </c>
      <c r="B724" s="244" t="s">
        <v>1429</v>
      </c>
      <c r="C724" s="254" t="s">
        <v>1430</v>
      </c>
      <c r="D724" s="245" t="s">
        <v>277</v>
      </c>
      <c r="E724" s="246">
        <v>2</v>
      </c>
      <c r="F724" s="247"/>
      <c r="G724" s="248">
        <f>ROUND(E724*F724,2)</f>
        <v>0</v>
      </c>
      <c r="H724" s="247"/>
      <c r="I724" s="248">
        <f>ROUND(E724*H724,2)</f>
        <v>0</v>
      </c>
      <c r="J724" s="247"/>
      <c r="K724" s="248">
        <f>ROUND(E724*J724,2)</f>
        <v>0</v>
      </c>
      <c r="L724" s="248">
        <v>21</v>
      </c>
      <c r="M724" s="248">
        <f>G724*(1+L724/100)</f>
        <v>0</v>
      </c>
      <c r="N724" s="246">
        <v>0</v>
      </c>
      <c r="O724" s="246">
        <f>ROUND(E724*N724,2)</f>
        <v>0</v>
      </c>
      <c r="P724" s="246">
        <v>0</v>
      </c>
      <c r="Q724" s="246">
        <f>ROUND(E724*P724,2)</f>
        <v>0</v>
      </c>
      <c r="R724" s="248" t="s">
        <v>165</v>
      </c>
      <c r="S724" s="248" t="s">
        <v>208</v>
      </c>
      <c r="T724" s="249" t="s">
        <v>208</v>
      </c>
      <c r="U724" s="225">
        <v>0.4955</v>
      </c>
      <c r="V724" s="225">
        <f>ROUND(E724*U724,2)</f>
        <v>0.99</v>
      </c>
      <c r="W724" s="225"/>
      <c r="X724" s="225" t="s">
        <v>209</v>
      </c>
      <c r="Y724" s="225" t="s">
        <v>210</v>
      </c>
      <c r="Z724" s="215"/>
      <c r="AA724" s="215"/>
      <c r="AB724" s="215"/>
      <c r="AC724" s="215"/>
      <c r="AD724" s="215"/>
      <c r="AE724" s="215"/>
      <c r="AF724" s="215"/>
      <c r="AG724" s="215" t="s">
        <v>211</v>
      </c>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row>
    <row r="725" spans="1:60" ht="22.5" outlineLevel="1">
      <c r="A725" s="243">
        <v>561</v>
      </c>
      <c r="B725" s="244" t="s">
        <v>1431</v>
      </c>
      <c r="C725" s="254" t="s">
        <v>1432</v>
      </c>
      <c r="D725" s="245" t="s">
        <v>277</v>
      </c>
      <c r="E725" s="246">
        <v>90</v>
      </c>
      <c r="F725" s="247"/>
      <c r="G725" s="248">
        <f>ROUND(E725*F725,2)</f>
        <v>0</v>
      </c>
      <c r="H725" s="247"/>
      <c r="I725" s="248">
        <f>ROUND(E725*H725,2)</f>
        <v>0</v>
      </c>
      <c r="J725" s="247"/>
      <c r="K725" s="248">
        <f>ROUND(E725*J725,2)</f>
        <v>0</v>
      </c>
      <c r="L725" s="248">
        <v>21</v>
      </c>
      <c r="M725" s="248">
        <f>G725*(1+L725/100)</f>
        <v>0</v>
      </c>
      <c r="N725" s="246">
        <v>0</v>
      </c>
      <c r="O725" s="246">
        <f>ROUND(E725*N725,2)</f>
        <v>0</v>
      </c>
      <c r="P725" s="246">
        <v>0</v>
      </c>
      <c r="Q725" s="246">
        <f>ROUND(E725*P725,2)</f>
        <v>0</v>
      </c>
      <c r="R725" s="248" t="s">
        <v>165</v>
      </c>
      <c r="S725" s="248" t="s">
        <v>208</v>
      </c>
      <c r="T725" s="249" t="s">
        <v>208</v>
      </c>
      <c r="U725" s="225">
        <v>0.34799999999999998</v>
      </c>
      <c r="V725" s="225">
        <f>ROUND(E725*U725,2)</f>
        <v>31.32</v>
      </c>
      <c r="W725" s="225"/>
      <c r="X725" s="225" t="s">
        <v>209</v>
      </c>
      <c r="Y725" s="225" t="s">
        <v>210</v>
      </c>
      <c r="Z725" s="215"/>
      <c r="AA725" s="215"/>
      <c r="AB725" s="215"/>
      <c r="AC725" s="215"/>
      <c r="AD725" s="215"/>
      <c r="AE725" s="215"/>
      <c r="AF725" s="215"/>
      <c r="AG725" s="215" t="s">
        <v>211</v>
      </c>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row>
    <row r="726" spans="1:60" ht="22.5" outlineLevel="1">
      <c r="A726" s="243">
        <v>562</v>
      </c>
      <c r="B726" s="244" t="s">
        <v>1433</v>
      </c>
      <c r="C726" s="254" t="s">
        <v>1434</v>
      </c>
      <c r="D726" s="245" t="s">
        <v>277</v>
      </c>
      <c r="E726" s="246">
        <v>10</v>
      </c>
      <c r="F726" s="247"/>
      <c r="G726" s="248">
        <f>ROUND(E726*F726,2)</f>
        <v>0</v>
      </c>
      <c r="H726" s="247"/>
      <c r="I726" s="248">
        <f>ROUND(E726*H726,2)</f>
        <v>0</v>
      </c>
      <c r="J726" s="247"/>
      <c r="K726" s="248">
        <f>ROUND(E726*J726,2)</f>
        <v>0</v>
      </c>
      <c r="L726" s="248">
        <v>21</v>
      </c>
      <c r="M726" s="248">
        <f>G726*(1+L726/100)</f>
        <v>0</v>
      </c>
      <c r="N726" s="246">
        <v>1.1E-4</v>
      </c>
      <c r="O726" s="246">
        <f>ROUND(E726*N726,2)</f>
        <v>0</v>
      </c>
      <c r="P726" s="246">
        <v>0</v>
      </c>
      <c r="Q726" s="246">
        <f>ROUND(E726*P726,2)</f>
        <v>0</v>
      </c>
      <c r="R726" s="248" t="s">
        <v>165</v>
      </c>
      <c r="S726" s="248" t="s">
        <v>208</v>
      </c>
      <c r="T726" s="249" t="s">
        <v>208</v>
      </c>
      <c r="U726" s="225">
        <v>0.13</v>
      </c>
      <c r="V726" s="225">
        <f>ROUND(E726*U726,2)</f>
        <v>1.3</v>
      </c>
      <c r="W726" s="225"/>
      <c r="X726" s="225" t="s">
        <v>209</v>
      </c>
      <c r="Y726" s="225" t="s">
        <v>210</v>
      </c>
      <c r="Z726" s="215"/>
      <c r="AA726" s="215"/>
      <c r="AB726" s="215"/>
      <c r="AC726" s="215"/>
      <c r="AD726" s="215"/>
      <c r="AE726" s="215"/>
      <c r="AF726" s="215"/>
      <c r="AG726" s="215" t="s">
        <v>211</v>
      </c>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row>
    <row r="727" spans="1:60" ht="22.5" outlineLevel="1">
      <c r="A727" s="243">
        <v>563</v>
      </c>
      <c r="B727" s="244" t="s">
        <v>1435</v>
      </c>
      <c r="C727" s="254" t="s">
        <v>1436</v>
      </c>
      <c r="D727" s="245" t="s">
        <v>277</v>
      </c>
      <c r="E727" s="246">
        <v>5</v>
      </c>
      <c r="F727" s="247"/>
      <c r="G727" s="248">
        <f>ROUND(E727*F727,2)</f>
        <v>0</v>
      </c>
      <c r="H727" s="247"/>
      <c r="I727" s="248">
        <f>ROUND(E727*H727,2)</f>
        <v>0</v>
      </c>
      <c r="J727" s="247"/>
      <c r="K727" s="248">
        <f>ROUND(E727*J727,2)</f>
        <v>0</v>
      </c>
      <c r="L727" s="248">
        <v>21</v>
      </c>
      <c r="M727" s="248">
        <f>G727*(1+L727/100)</f>
        <v>0</v>
      </c>
      <c r="N727" s="246">
        <v>1.1E-4</v>
      </c>
      <c r="O727" s="246">
        <f>ROUND(E727*N727,2)</f>
        <v>0</v>
      </c>
      <c r="P727" s="246">
        <v>0</v>
      </c>
      <c r="Q727" s="246">
        <f>ROUND(E727*P727,2)</f>
        <v>0</v>
      </c>
      <c r="R727" s="248" t="s">
        <v>165</v>
      </c>
      <c r="S727" s="248" t="s">
        <v>208</v>
      </c>
      <c r="T727" s="249" t="s">
        <v>208</v>
      </c>
      <c r="U727" s="225">
        <v>0.15620000000000001</v>
      </c>
      <c r="V727" s="225">
        <f>ROUND(E727*U727,2)</f>
        <v>0.78</v>
      </c>
      <c r="W727" s="225"/>
      <c r="X727" s="225" t="s">
        <v>209</v>
      </c>
      <c r="Y727" s="225" t="s">
        <v>210</v>
      </c>
      <c r="Z727" s="215"/>
      <c r="AA727" s="215"/>
      <c r="AB727" s="215"/>
      <c r="AC727" s="215"/>
      <c r="AD727" s="215"/>
      <c r="AE727" s="215"/>
      <c r="AF727" s="215"/>
      <c r="AG727" s="215" t="s">
        <v>211</v>
      </c>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row>
    <row r="728" spans="1:60" ht="22.5" outlineLevel="1">
      <c r="A728" s="243">
        <v>564</v>
      </c>
      <c r="B728" s="244" t="s">
        <v>1437</v>
      </c>
      <c r="C728" s="254" t="s">
        <v>1438</v>
      </c>
      <c r="D728" s="245" t="s">
        <v>277</v>
      </c>
      <c r="E728" s="246">
        <v>14</v>
      </c>
      <c r="F728" s="247"/>
      <c r="G728" s="248">
        <f>ROUND(E728*F728,2)</f>
        <v>0</v>
      </c>
      <c r="H728" s="247"/>
      <c r="I728" s="248">
        <f>ROUND(E728*H728,2)</f>
        <v>0</v>
      </c>
      <c r="J728" s="247"/>
      <c r="K728" s="248">
        <f>ROUND(E728*J728,2)</f>
        <v>0</v>
      </c>
      <c r="L728" s="248">
        <v>21</v>
      </c>
      <c r="M728" s="248">
        <f>G728*(1+L728/100)</f>
        <v>0</v>
      </c>
      <c r="N728" s="246">
        <v>1.1E-4</v>
      </c>
      <c r="O728" s="246">
        <f>ROUND(E728*N728,2)</f>
        <v>0</v>
      </c>
      <c r="P728" s="246">
        <v>0</v>
      </c>
      <c r="Q728" s="246">
        <f>ROUND(E728*P728,2)</f>
        <v>0</v>
      </c>
      <c r="R728" s="248" t="s">
        <v>165</v>
      </c>
      <c r="S728" s="248" t="s">
        <v>208</v>
      </c>
      <c r="T728" s="249" t="s">
        <v>208</v>
      </c>
      <c r="U728" s="225">
        <v>0.15620000000000001</v>
      </c>
      <c r="V728" s="225">
        <f>ROUND(E728*U728,2)</f>
        <v>2.19</v>
      </c>
      <c r="W728" s="225"/>
      <c r="X728" s="225" t="s">
        <v>209</v>
      </c>
      <c r="Y728" s="225" t="s">
        <v>210</v>
      </c>
      <c r="Z728" s="215"/>
      <c r="AA728" s="215"/>
      <c r="AB728" s="215"/>
      <c r="AC728" s="215"/>
      <c r="AD728" s="215"/>
      <c r="AE728" s="215"/>
      <c r="AF728" s="215"/>
      <c r="AG728" s="215" t="s">
        <v>211</v>
      </c>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row>
    <row r="729" spans="1:60" ht="22.5" outlineLevel="1">
      <c r="A729" s="243">
        <v>565</v>
      </c>
      <c r="B729" s="244" t="s">
        <v>1439</v>
      </c>
      <c r="C729" s="254" t="s">
        <v>1440</v>
      </c>
      <c r="D729" s="245" t="s">
        <v>277</v>
      </c>
      <c r="E729" s="246">
        <v>5</v>
      </c>
      <c r="F729" s="247"/>
      <c r="G729" s="248">
        <f>ROUND(E729*F729,2)</f>
        <v>0</v>
      </c>
      <c r="H729" s="247"/>
      <c r="I729" s="248">
        <f>ROUND(E729*H729,2)</f>
        <v>0</v>
      </c>
      <c r="J729" s="247"/>
      <c r="K729" s="248">
        <f>ROUND(E729*J729,2)</f>
        <v>0</v>
      </c>
      <c r="L729" s="248">
        <v>21</v>
      </c>
      <c r="M729" s="248">
        <f>G729*(1+L729/100)</f>
        <v>0</v>
      </c>
      <c r="N729" s="246">
        <v>1.1E-4</v>
      </c>
      <c r="O729" s="246">
        <f>ROUND(E729*N729,2)</f>
        <v>0</v>
      </c>
      <c r="P729" s="246">
        <v>0</v>
      </c>
      <c r="Q729" s="246">
        <f>ROUND(E729*P729,2)</f>
        <v>0</v>
      </c>
      <c r="R729" s="248" t="s">
        <v>165</v>
      </c>
      <c r="S729" s="248" t="s">
        <v>208</v>
      </c>
      <c r="T729" s="249" t="s">
        <v>208</v>
      </c>
      <c r="U729" s="225">
        <v>0.1772</v>
      </c>
      <c r="V729" s="225">
        <f>ROUND(E729*U729,2)</f>
        <v>0.89</v>
      </c>
      <c r="W729" s="225"/>
      <c r="X729" s="225" t="s">
        <v>209</v>
      </c>
      <c r="Y729" s="225" t="s">
        <v>210</v>
      </c>
      <c r="Z729" s="215"/>
      <c r="AA729" s="215"/>
      <c r="AB729" s="215"/>
      <c r="AC729" s="215"/>
      <c r="AD729" s="215"/>
      <c r="AE729" s="215"/>
      <c r="AF729" s="215"/>
      <c r="AG729" s="215" t="s">
        <v>211</v>
      </c>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row>
    <row r="730" spans="1:60" ht="22.5" outlineLevel="1">
      <c r="A730" s="243">
        <v>566</v>
      </c>
      <c r="B730" s="244" t="s">
        <v>1441</v>
      </c>
      <c r="C730" s="254" t="s">
        <v>1442</v>
      </c>
      <c r="D730" s="245" t="s">
        <v>277</v>
      </c>
      <c r="E730" s="246">
        <v>3</v>
      </c>
      <c r="F730" s="247"/>
      <c r="G730" s="248">
        <f>ROUND(E730*F730,2)</f>
        <v>0</v>
      </c>
      <c r="H730" s="247"/>
      <c r="I730" s="248">
        <f>ROUND(E730*H730,2)</f>
        <v>0</v>
      </c>
      <c r="J730" s="247"/>
      <c r="K730" s="248">
        <f>ROUND(E730*J730,2)</f>
        <v>0</v>
      </c>
      <c r="L730" s="248">
        <v>21</v>
      </c>
      <c r="M730" s="248">
        <f>G730*(1+L730/100)</f>
        <v>0</v>
      </c>
      <c r="N730" s="246">
        <v>6.0000000000000002E-5</v>
      </c>
      <c r="O730" s="246">
        <f>ROUND(E730*N730,2)</f>
        <v>0</v>
      </c>
      <c r="P730" s="246">
        <v>0</v>
      </c>
      <c r="Q730" s="246">
        <f>ROUND(E730*P730,2)</f>
        <v>0</v>
      </c>
      <c r="R730" s="248" t="s">
        <v>165</v>
      </c>
      <c r="S730" s="248" t="s">
        <v>208</v>
      </c>
      <c r="T730" s="249" t="s">
        <v>208</v>
      </c>
      <c r="U730" s="225">
        <v>0.14749999999999999</v>
      </c>
      <c r="V730" s="225">
        <f>ROUND(E730*U730,2)</f>
        <v>0.44</v>
      </c>
      <c r="W730" s="225"/>
      <c r="X730" s="225" t="s">
        <v>209</v>
      </c>
      <c r="Y730" s="225" t="s">
        <v>210</v>
      </c>
      <c r="Z730" s="215"/>
      <c r="AA730" s="215"/>
      <c r="AB730" s="215"/>
      <c r="AC730" s="215"/>
      <c r="AD730" s="215"/>
      <c r="AE730" s="215"/>
      <c r="AF730" s="215"/>
      <c r="AG730" s="215" t="s">
        <v>211</v>
      </c>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row>
    <row r="731" spans="1:60" ht="22.5" outlineLevel="1">
      <c r="A731" s="243">
        <v>567</v>
      </c>
      <c r="B731" s="244" t="s">
        <v>1443</v>
      </c>
      <c r="C731" s="254" t="s">
        <v>1444</v>
      </c>
      <c r="D731" s="245" t="s">
        <v>277</v>
      </c>
      <c r="E731" s="246">
        <v>13</v>
      </c>
      <c r="F731" s="247"/>
      <c r="G731" s="248">
        <f>ROUND(E731*F731,2)</f>
        <v>0</v>
      </c>
      <c r="H731" s="247"/>
      <c r="I731" s="248">
        <f>ROUND(E731*H731,2)</f>
        <v>0</v>
      </c>
      <c r="J731" s="247"/>
      <c r="K731" s="248">
        <f>ROUND(E731*J731,2)</f>
        <v>0</v>
      </c>
      <c r="L731" s="248">
        <v>21</v>
      </c>
      <c r="M731" s="248">
        <f>G731*(1+L731/100)</f>
        <v>0</v>
      </c>
      <c r="N731" s="246">
        <v>1.1E-4</v>
      </c>
      <c r="O731" s="246">
        <f>ROUND(E731*N731,2)</f>
        <v>0</v>
      </c>
      <c r="P731" s="246">
        <v>0</v>
      </c>
      <c r="Q731" s="246">
        <f>ROUND(E731*P731,2)</f>
        <v>0</v>
      </c>
      <c r="R731" s="248" t="s">
        <v>165</v>
      </c>
      <c r="S731" s="248" t="s">
        <v>208</v>
      </c>
      <c r="T731" s="249" t="s">
        <v>208</v>
      </c>
      <c r="U731" s="225">
        <v>0.16</v>
      </c>
      <c r="V731" s="225">
        <f>ROUND(E731*U731,2)</f>
        <v>2.08</v>
      </c>
      <c r="W731" s="225"/>
      <c r="X731" s="225" t="s">
        <v>209</v>
      </c>
      <c r="Y731" s="225" t="s">
        <v>210</v>
      </c>
      <c r="Z731" s="215"/>
      <c r="AA731" s="215"/>
      <c r="AB731" s="215"/>
      <c r="AC731" s="215"/>
      <c r="AD731" s="215"/>
      <c r="AE731" s="215"/>
      <c r="AF731" s="215"/>
      <c r="AG731" s="215" t="s">
        <v>211</v>
      </c>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row>
    <row r="732" spans="1:60" outlineLevel="1">
      <c r="A732" s="243">
        <v>568</v>
      </c>
      <c r="B732" s="244" t="s">
        <v>1445</v>
      </c>
      <c r="C732" s="254" t="s">
        <v>1446</v>
      </c>
      <c r="D732" s="245" t="s">
        <v>277</v>
      </c>
      <c r="E732" s="246">
        <v>6</v>
      </c>
      <c r="F732" s="247"/>
      <c r="G732" s="248">
        <f>ROUND(E732*F732,2)</f>
        <v>0</v>
      </c>
      <c r="H732" s="247"/>
      <c r="I732" s="248">
        <f>ROUND(E732*H732,2)</f>
        <v>0</v>
      </c>
      <c r="J732" s="247"/>
      <c r="K732" s="248">
        <f>ROUND(E732*J732,2)</f>
        <v>0</v>
      </c>
      <c r="L732" s="248">
        <v>21</v>
      </c>
      <c r="M732" s="248">
        <f>G732*(1+L732/100)</f>
        <v>0</v>
      </c>
      <c r="N732" s="246">
        <v>3.8999999999999999E-4</v>
      </c>
      <c r="O732" s="246">
        <f>ROUND(E732*N732,2)</f>
        <v>0</v>
      </c>
      <c r="P732" s="246">
        <v>0</v>
      </c>
      <c r="Q732" s="246">
        <f>ROUND(E732*P732,2)</f>
        <v>0</v>
      </c>
      <c r="R732" s="248" t="s">
        <v>165</v>
      </c>
      <c r="S732" s="248" t="s">
        <v>208</v>
      </c>
      <c r="T732" s="249" t="s">
        <v>208</v>
      </c>
      <c r="U732" s="225">
        <v>0.40050000000000002</v>
      </c>
      <c r="V732" s="225">
        <f>ROUND(E732*U732,2)</f>
        <v>2.4</v>
      </c>
      <c r="W732" s="225"/>
      <c r="X732" s="225" t="s">
        <v>209</v>
      </c>
      <c r="Y732" s="225" t="s">
        <v>210</v>
      </c>
      <c r="Z732" s="215"/>
      <c r="AA732" s="215"/>
      <c r="AB732" s="215"/>
      <c r="AC732" s="215"/>
      <c r="AD732" s="215"/>
      <c r="AE732" s="215"/>
      <c r="AF732" s="215"/>
      <c r="AG732" s="215" t="s">
        <v>211</v>
      </c>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row>
    <row r="733" spans="1:60" ht="22.5" outlineLevel="1">
      <c r="A733" s="243">
        <v>569</v>
      </c>
      <c r="B733" s="244" t="s">
        <v>1447</v>
      </c>
      <c r="C733" s="254" t="s">
        <v>1448</v>
      </c>
      <c r="D733" s="245" t="s">
        <v>277</v>
      </c>
      <c r="E733" s="246">
        <v>65</v>
      </c>
      <c r="F733" s="247"/>
      <c r="G733" s="248">
        <f>ROUND(E733*F733,2)</f>
        <v>0</v>
      </c>
      <c r="H733" s="247"/>
      <c r="I733" s="248">
        <f>ROUND(E733*H733,2)</f>
        <v>0</v>
      </c>
      <c r="J733" s="247"/>
      <c r="K733" s="248">
        <f>ROUND(E733*J733,2)</f>
        <v>0</v>
      </c>
      <c r="L733" s="248">
        <v>21</v>
      </c>
      <c r="M733" s="248">
        <f>G733*(1+L733/100)</f>
        <v>0</v>
      </c>
      <c r="N733" s="246">
        <v>9.0000000000000006E-5</v>
      </c>
      <c r="O733" s="246">
        <f>ROUND(E733*N733,2)</f>
        <v>0.01</v>
      </c>
      <c r="P733" s="246">
        <v>0</v>
      </c>
      <c r="Q733" s="246">
        <f>ROUND(E733*P733,2)</f>
        <v>0</v>
      </c>
      <c r="R733" s="248" t="s">
        <v>165</v>
      </c>
      <c r="S733" s="248" t="s">
        <v>208</v>
      </c>
      <c r="T733" s="249" t="s">
        <v>208</v>
      </c>
      <c r="U733" s="225">
        <v>0.2475</v>
      </c>
      <c r="V733" s="225">
        <f>ROUND(E733*U733,2)</f>
        <v>16.09</v>
      </c>
      <c r="W733" s="225"/>
      <c r="X733" s="225" t="s">
        <v>209</v>
      </c>
      <c r="Y733" s="225" t="s">
        <v>210</v>
      </c>
      <c r="Z733" s="215"/>
      <c r="AA733" s="215"/>
      <c r="AB733" s="215"/>
      <c r="AC733" s="215"/>
      <c r="AD733" s="215"/>
      <c r="AE733" s="215"/>
      <c r="AF733" s="215"/>
      <c r="AG733" s="215" t="s">
        <v>211</v>
      </c>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row>
    <row r="734" spans="1:60" ht="22.5" outlineLevel="1">
      <c r="A734" s="243">
        <v>570</v>
      </c>
      <c r="B734" s="244" t="s">
        <v>1449</v>
      </c>
      <c r="C734" s="254" t="s">
        <v>1450</v>
      </c>
      <c r="D734" s="245" t="s">
        <v>346</v>
      </c>
      <c r="E734" s="246">
        <v>90</v>
      </c>
      <c r="F734" s="247"/>
      <c r="G734" s="248">
        <f>ROUND(E734*F734,2)</f>
        <v>0</v>
      </c>
      <c r="H734" s="247"/>
      <c r="I734" s="248">
        <f>ROUND(E734*H734,2)</f>
        <v>0</v>
      </c>
      <c r="J734" s="247"/>
      <c r="K734" s="248">
        <f>ROUND(E734*J734,2)</f>
        <v>0</v>
      </c>
      <c r="L734" s="248">
        <v>21</v>
      </c>
      <c r="M734" s="248">
        <f>G734*(1+L734/100)</f>
        <v>0</v>
      </c>
      <c r="N734" s="246">
        <v>9.8999999999999999E-4</v>
      </c>
      <c r="O734" s="246">
        <f>ROUND(E734*N734,2)</f>
        <v>0.09</v>
      </c>
      <c r="P734" s="246">
        <v>0</v>
      </c>
      <c r="Q734" s="246">
        <f>ROUND(E734*P734,2)</f>
        <v>0</v>
      </c>
      <c r="R734" s="248" t="s">
        <v>165</v>
      </c>
      <c r="S734" s="248" t="s">
        <v>208</v>
      </c>
      <c r="T734" s="249" t="s">
        <v>208</v>
      </c>
      <c r="U734" s="225">
        <v>0.13</v>
      </c>
      <c r="V734" s="225">
        <f>ROUND(E734*U734,2)</f>
        <v>11.7</v>
      </c>
      <c r="W734" s="225"/>
      <c r="X734" s="225" t="s">
        <v>209</v>
      </c>
      <c r="Y734" s="225" t="s">
        <v>210</v>
      </c>
      <c r="Z734" s="215"/>
      <c r="AA734" s="215"/>
      <c r="AB734" s="215"/>
      <c r="AC734" s="215"/>
      <c r="AD734" s="215"/>
      <c r="AE734" s="215"/>
      <c r="AF734" s="215"/>
      <c r="AG734" s="215" t="s">
        <v>211</v>
      </c>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row>
    <row r="735" spans="1:60" ht="22.5" outlineLevel="1">
      <c r="A735" s="243">
        <v>571</v>
      </c>
      <c r="B735" s="244" t="s">
        <v>1451</v>
      </c>
      <c r="C735" s="254" t="s">
        <v>1452</v>
      </c>
      <c r="D735" s="245" t="s">
        <v>346</v>
      </c>
      <c r="E735" s="246">
        <v>38</v>
      </c>
      <c r="F735" s="247"/>
      <c r="G735" s="248">
        <f>ROUND(E735*F735,2)</f>
        <v>0</v>
      </c>
      <c r="H735" s="247"/>
      <c r="I735" s="248">
        <f>ROUND(E735*H735,2)</f>
        <v>0</v>
      </c>
      <c r="J735" s="247"/>
      <c r="K735" s="248">
        <f>ROUND(E735*J735,2)</f>
        <v>0</v>
      </c>
      <c r="L735" s="248">
        <v>21</v>
      </c>
      <c r="M735" s="248">
        <f>G735*(1+L735/100)</f>
        <v>0</v>
      </c>
      <c r="N735" s="246">
        <v>1.0499999999999999E-3</v>
      </c>
      <c r="O735" s="246">
        <f>ROUND(E735*N735,2)</f>
        <v>0.04</v>
      </c>
      <c r="P735" s="246">
        <v>0</v>
      </c>
      <c r="Q735" s="246">
        <f>ROUND(E735*P735,2)</f>
        <v>0</v>
      </c>
      <c r="R735" s="248" t="s">
        <v>165</v>
      </c>
      <c r="S735" s="248" t="s">
        <v>208</v>
      </c>
      <c r="T735" s="249" t="s">
        <v>208</v>
      </c>
      <c r="U735" s="225">
        <v>0.16</v>
      </c>
      <c r="V735" s="225">
        <f>ROUND(E735*U735,2)</f>
        <v>6.08</v>
      </c>
      <c r="W735" s="225"/>
      <c r="X735" s="225" t="s">
        <v>209</v>
      </c>
      <c r="Y735" s="225" t="s">
        <v>210</v>
      </c>
      <c r="Z735" s="215"/>
      <c r="AA735" s="215"/>
      <c r="AB735" s="215"/>
      <c r="AC735" s="215"/>
      <c r="AD735" s="215"/>
      <c r="AE735" s="215"/>
      <c r="AF735" s="215"/>
      <c r="AG735" s="215" t="s">
        <v>211</v>
      </c>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row>
    <row r="736" spans="1:60" outlineLevel="1">
      <c r="A736" s="243">
        <v>572</v>
      </c>
      <c r="B736" s="244" t="s">
        <v>1453</v>
      </c>
      <c r="C736" s="254" t="s">
        <v>1454</v>
      </c>
      <c r="D736" s="245" t="s">
        <v>346</v>
      </c>
      <c r="E736" s="246">
        <v>140</v>
      </c>
      <c r="F736" s="247"/>
      <c r="G736" s="248">
        <f>ROUND(E736*F736,2)</f>
        <v>0</v>
      </c>
      <c r="H736" s="247"/>
      <c r="I736" s="248">
        <f>ROUND(E736*H736,2)</f>
        <v>0</v>
      </c>
      <c r="J736" s="247"/>
      <c r="K736" s="248">
        <f>ROUND(E736*J736,2)</f>
        <v>0</v>
      </c>
      <c r="L736" s="248">
        <v>21</v>
      </c>
      <c r="M736" s="248">
        <f>G736*(1+L736/100)</f>
        <v>0</v>
      </c>
      <c r="N736" s="246">
        <v>1.3999999999999999E-4</v>
      </c>
      <c r="O736" s="246">
        <f>ROUND(E736*N736,2)</f>
        <v>0.02</v>
      </c>
      <c r="P736" s="246">
        <v>0</v>
      </c>
      <c r="Q736" s="246">
        <f>ROUND(E736*P736,2)</f>
        <v>0</v>
      </c>
      <c r="R736" s="248" t="s">
        <v>165</v>
      </c>
      <c r="S736" s="248" t="s">
        <v>208</v>
      </c>
      <c r="T736" s="249" t="s">
        <v>208</v>
      </c>
      <c r="U736" s="225">
        <v>0.49717</v>
      </c>
      <c r="V736" s="225">
        <f>ROUND(E736*U736,2)</f>
        <v>69.599999999999994</v>
      </c>
      <c r="W736" s="225"/>
      <c r="X736" s="225" t="s">
        <v>209</v>
      </c>
      <c r="Y736" s="225" t="s">
        <v>210</v>
      </c>
      <c r="Z736" s="215"/>
      <c r="AA736" s="215"/>
      <c r="AB736" s="215"/>
      <c r="AC736" s="215"/>
      <c r="AD736" s="215"/>
      <c r="AE736" s="215"/>
      <c r="AF736" s="215"/>
      <c r="AG736" s="215" t="s">
        <v>211</v>
      </c>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row>
    <row r="737" spans="1:60" outlineLevel="1">
      <c r="A737" s="243">
        <v>573</v>
      </c>
      <c r="B737" s="244" t="s">
        <v>1455</v>
      </c>
      <c r="C737" s="254" t="s">
        <v>1456</v>
      </c>
      <c r="D737" s="245" t="s">
        <v>277</v>
      </c>
      <c r="E737" s="246">
        <v>48</v>
      </c>
      <c r="F737" s="247"/>
      <c r="G737" s="248">
        <f>ROUND(E737*F737,2)</f>
        <v>0</v>
      </c>
      <c r="H737" s="247"/>
      <c r="I737" s="248">
        <f>ROUND(E737*H737,2)</f>
        <v>0</v>
      </c>
      <c r="J737" s="247"/>
      <c r="K737" s="248">
        <f>ROUND(E737*J737,2)</f>
        <v>0</v>
      </c>
      <c r="L737" s="248">
        <v>21</v>
      </c>
      <c r="M737" s="248">
        <f>G737*(1+L737/100)</f>
        <v>0</v>
      </c>
      <c r="N737" s="246">
        <v>1.1E-4</v>
      </c>
      <c r="O737" s="246">
        <f>ROUND(E737*N737,2)</f>
        <v>0.01</v>
      </c>
      <c r="P737" s="246">
        <v>0</v>
      </c>
      <c r="Q737" s="246">
        <f>ROUND(E737*P737,2)</f>
        <v>0</v>
      </c>
      <c r="R737" s="248" t="s">
        <v>165</v>
      </c>
      <c r="S737" s="248" t="s">
        <v>208</v>
      </c>
      <c r="T737" s="249" t="s">
        <v>208</v>
      </c>
      <c r="U737" s="225">
        <v>0.24399999999999999</v>
      </c>
      <c r="V737" s="225">
        <f>ROUND(E737*U737,2)</f>
        <v>11.71</v>
      </c>
      <c r="W737" s="225"/>
      <c r="X737" s="225" t="s">
        <v>209</v>
      </c>
      <c r="Y737" s="225" t="s">
        <v>210</v>
      </c>
      <c r="Z737" s="215"/>
      <c r="AA737" s="215"/>
      <c r="AB737" s="215"/>
      <c r="AC737" s="215"/>
      <c r="AD737" s="215"/>
      <c r="AE737" s="215"/>
      <c r="AF737" s="215"/>
      <c r="AG737" s="215" t="s">
        <v>211</v>
      </c>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row>
    <row r="738" spans="1:60" outlineLevel="1">
      <c r="A738" s="243">
        <v>574</v>
      </c>
      <c r="B738" s="244" t="s">
        <v>1457</v>
      </c>
      <c r="C738" s="254" t="s">
        <v>1458</v>
      </c>
      <c r="D738" s="245" t="s">
        <v>277</v>
      </c>
      <c r="E738" s="246">
        <v>6</v>
      </c>
      <c r="F738" s="247"/>
      <c r="G738" s="248">
        <f>ROUND(E738*F738,2)</f>
        <v>0</v>
      </c>
      <c r="H738" s="247"/>
      <c r="I738" s="248">
        <f>ROUND(E738*H738,2)</f>
        <v>0</v>
      </c>
      <c r="J738" s="247"/>
      <c r="K738" s="248">
        <f>ROUND(E738*J738,2)</f>
        <v>0</v>
      </c>
      <c r="L738" s="248">
        <v>21</v>
      </c>
      <c r="M738" s="248">
        <f>G738*(1+L738/100)</f>
        <v>0</v>
      </c>
      <c r="N738" s="246">
        <v>2.0000000000000001E-4</v>
      </c>
      <c r="O738" s="246">
        <f>ROUND(E738*N738,2)</f>
        <v>0</v>
      </c>
      <c r="P738" s="246">
        <v>0</v>
      </c>
      <c r="Q738" s="246">
        <f>ROUND(E738*P738,2)</f>
        <v>0</v>
      </c>
      <c r="R738" s="248" t="s">
        <v>165</v>
      </c>
      <c r="S738" s="248" t="s">
        <v>208</v>
      </c>
      <c r="T738" s="249" t="s">
        <v>208</v>
      </c>
      <c r="U738" s="225">
        <v>0.24399999999999999</v>
      </c>
      <c r="V738" s="225">
        <f>ROUND(E738*U738,2)</f>
        <v>1.46</v>
      </c>
      <c r="W738" s="225"/>
      <c r="X738" s="225" t="s">
        <v>209</v>
      </c>
      <c r="Y738" s="225" t="s">
        <v>210</v>
      </c>
      <c r="Z738" s="215"/>
      <c r="AA738" s="215"/>
      <c r="AB738" s="215"/>
      <c r="AC738" s="215"/>
      <c r="AD738" s="215"/>
      <c r="AE738" s="215"/>
      <c r="AF738" s="215"/>
      <c r="AG738" s="215" t="s">
        <v>211</v>
      </c>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row>
    <row r="739" spans="1:60" outlineLevel="1">
      <c r="A739" s="243">
        <v>575</v>
      </c>
      <c r="B739" s="244" t="s">
        <v>1459</v>
      </c>
      <c r="C739" s="254" t="s">
        <v>1460</v>
      </c>
      <c r="D739" s="245" t="s">
        <v>277</v>
      </c>
      <c r="E739" s="246">
        <v>4</v>
      </c>
      <c r="F739" s="247"/>
      <c r="G739" s="248">
        <f>ROUND(E739*F739,2)</f>
        <v>0</v>
      </c>
      <c r="H739" s="247"/>
      <c r="I739" s="248">
        <f>ROUND(E739*H739,2)</f>
        <v>0</v>
      </c>
      <c r="J739" s="247"/>
      <c r="K739" s="248">
        <f>ROUND(E739*J739,2)</f>
        <v>0</v>
      </c>
      <c r="L739" s="248">
        <v>21</v>
      </c>
      <c r="M739" s="248">
        <f>G739*(1+L739/100)</f>
        <v>0</v>
      </c>
      <c r="N739" s="246">
        <v>2.1000000000000001E-4</v>
      </c>
      <c r="O739" s="246">
        <f>ROUND(E739*N739,2)</f>
        <v>0</v>
      </c>
      <c r="P739" s="246">
        <v>0</v>
      </c>
      <c r="Q739" s="246">
        <f>ROUND(E739*P739,2)</f>
        <v>0</v>
      </c>
      <c r="R739" s="248" t="s">
        <v>165</v>
      </c>
      <c r="S739" s="248" t="s">
        <v>208</v>
      </c>
      <c r="T739" s="249" t="s">
        <v>208</v>
      </c>
      <c r="U739" s="225">
        <v>0.35216999999999998</v>
      </c>
      <c r="V739" s="225">
        <f>ROUND(E739*U739,2)</f>
        <v>1.41</v>
      </c>
      <c r="W739" s="225"/>
      <c r="X739" s="225" t="s">
        <v>209</v>
      </c>
      <c r="Y739" s="225" t="s">
        <v>210</v>
      </c>
      <c r="Z739" s="215"/>
      <c r="AA739" s="215"/>
      <c r="AB739" s="215"/>
      <c r="AC739" s="215"/>
      <c r="AD739" s="215"/>
      <c r="AE739" s="215"/>
      <c r="AF739" s="215"/>
      <c r="AG739" s="215" t="s">
        <v>211</v>
      </c>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row>
    <row r="740" spans="1:60" outlineLevel="1">
      <c r="A740" s="243">
        <v>576</v>
      </c>
      <c r="B740" s="244" t="s">
        <v>1461</v>
      </c>
      <c r="C740" s="254" t="s">
        <v>1462</v>
      </c>
      <c r="D740" s="245" t="s">
        <v>277</v>
      </c>
      <c r="E740" s="246">
        <v>18</v>
      </c>
      <c r="F740" s="247"/>
      <c r="G740" s="248">
        <f>ROUND(E740*F740,2)</f>
        <v>0</v>
      </c>
      <c r="H740" s="247"/>
      <c r="I740" s="248">
        <f>ROUND(E740*H740,2)</f>
        <v>0</v>
      </c>
      <c r="J740" s="247"/>
      <c r="K740" s="248">
        <f>ROUND(E740*J740,2)</f>
        <v>0</v>
      </c>
      <c r="L740" s="248">
        <v>21</v>
      </c>
      <c r="M740" s="248">
        <f>G740*(1+L740/100)</f>
        <v>0</v>
      </c>
      <c r="N740" s="246">
        <v>2.9999999999999997E-4</v>
      </c>
      <c r="O740" s="246">
        <f>ROUND(E740*N740,2)</f>
        <v>0.01</v>
      </c>
      <c r="P740" s="246">
        <v>0</v>
      </c>
      <c r="Q740" s="246">
        <f>ROUND(E740*P740,2)</f>
        <v>0</v>
      </c>
      <c r="R740" s="248" t="s">
        <v>165</v>
      </c>
      <c r="S740" s="248" t="s">
        <v>208</v>
      </c>
      <c r="T740" s="249" t="s">
        <v>208</v>
      </c>
      <c r="U740" s="225">
        <v>0.35216999999999998</v>
      </c>
      <c r="V740" s="225">
        <f>ROUND(E740*U740,2)</f>
        <v>6.34</v>
      </c>
      <c r="W740" s="225"/>
      <c r="X740" s="225" t="s">
        <v>209</v>
      </c>
      <c r="Y740" s="225" t="s">
        <v>210</v>
      </c>
      <c r="Z740" s="215"/>
      <c r="AA740" s="215"/>
      <c r="AB740" s="215"/>
      <c r="AC740" s="215"/>
      <c r="AD740" s="215"/>
      <c r="AE740" s="215"/>
      <c r="AF740" s="215"/>
      <c r="AG740" s="215" t="s">
        <v>211</v>
      </c>
      <c r="AH740" s="215"/>
      <c r="AI740" s="215"/>
      <c r="AJ740" s="215"/>
      <c r="AK740" s="215"/>
      <c r="AL740" s="215"/>
      <c r="AM740" s="215"/>
      <c r="AN740" s="215"/>
      <c r="AO740" s="215"/>
      <c r="AP740" s="215"/>
      <c r="AQ740" s="215"/>
      <c r="AR740" s="215"/>
      <c r="AS740" s="215"/>
      <c r="AT740" s="215"/>
      <c r="AU740" s="215"/>
      <c r="AV740" s="215"/>
      <c r="AW740" s="215"/>
      <c r="AX740" s="215"/>
      <c r="AY740" s="215"/>
      <c r="AZ740" s="215"/>
      <c r="BA740" s="215"/>
      <c r="BB740" s="215"/>
      <c r="BC740" s="215"/>
      <c r="BD740" s="215"/>
      <c r="BE740" s="215"/>
      <c r="BF740" s="215"/>
      <c r="BG740" s="215"/>
      <c r="BH740" s="215"/>
    </row>
    <row r="741" spans="1:60" outlineLevel="1">
      <c r="A741" s="243">
        <v>577</v>
      </c>
      <c r="B741" s="244" t="s">
        <v>1463</v>
      </c>
      <c r="C741" s="254" t="s">
        <v>1464</v>
      </c>
      <c r="D741" s="245" t="s">
        <v>277</v>
      </c>
      <c r="E741" s="246">
        <v>2</v>
      </c>
      <c r="F741" s="247"/>
      <c r="G741" s="248">
        <f>ROUND(E741*F741,2)</f>
        <v>0</v>
      </c>
      <c r="H741" s="247"/>
      <c r="I741" s="248">
        <f>ROUND(E741*H741,2)</f>
        <v>0</v>
      </c>
      <c r="J741" s="247"/>
      <c r="K741" s="248">
        <f>ROUND(E741*J741,2)</f>
        <v>0</v>
      </c>
      <c r="L741" s="248">
        <v>21</v>
      </c>
      <c r="M741" s="248">
        <f>G741*(1+L741/100)</f>
        <v>0</v>
      </c>
      <c r="N741" s="246">
        <v>2.2000000000000001E-4</v>
      </c>
      <c r="O741" s="246">
        <f>ROUND(E741*N741,2)</f>
        <v>0</v>
      </c>
      <c r="P741" s="246">
        <v>0</v>
      </c>
      <c r="Q741" s="246">
        <f>ROUND(E741*P741,2)</f>
        <v>0</v>
      </c>
      <c r="R741" s="248" t="s">
        <v>165</v>
      </c>
      <c r="S741" s="248" t="s">
        <v>208</v>
      </c>
      <c r="T741" s="249" t="s">
        <v>208</v>
      </c>
      <c r="U741" s="225">
        <v>0.35216999999999998</v>
      </c>
      <c r="V741" s="225">
        <f>ROUND(E741*U741,2)</f>
        <v>0.7</v>
      </c>
      <c r="W741" s="225"/>
      <c r="X741" s="225" t="s">
        <v>209</v>
      </c>
      <c r="Y741" s="225" t="s">
        <v>210</v>
      </c>
      <c r="Z741" s="215"/>
      <c r="AA741" s="215"/>
      <c r="AB741" s="215"/>
      <c r="AC741" s="215"/>
      <c r="AD741" s="215"/>
      <c r="AE741" s="215"/>
      <c r="AF741" s="215"/>
      <c r="AG741" s="215" t="s">
        <v>211</v>
      </c>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row>
    <row r="742" spans="1:60" outlineLevel="1">
      <c r="A742" s="243">
        <v>578</v>
      </c>
      <c r="B742" s="244" t="s">
        <v>1465</v>
      </c>
      <c r="C742" s="254" t="s">
        <v>1466</v>
      </c>
      <c r="D742" s="245" t="s">
        <v>277</v>
      </c>
      <c r="E742" s="246">
        <v>8</v>
      </c>
      <c r="F742" s="247"/>
      <c r="G742" s="248">
        <f>ROUND(E742*F742,2)</f>
        <v>0</v>
      </c>
      <c r="H742" s="247"/>
      <c r="I742" s="248">
        <f>ROUND(E742*H742,2)</f>
        <v>0</v>
      </c>
      <c r="J742" s="247"/>
      <c r="K742" s="248">
        <f>ROUND(E742*J742,2)</f>
        <v>0</v>
      </c>
      <c r="L742" s="248">
        <v>21</v>
      </c>
      <c r="M742" s="248">
        <f>G742*(1+L742/100)</f>
        <v>0</v>
      </c>
      <c r="N742" s="246">
        <v>0</v>
      </c>
      <c r="O742" s="246">
        <f>ROUND(E742*N742,2)</f>
        <v>0</v>
      </c>
      <c r="P742" s="246">
        <v>0</v>
      </c>
      <c r="Q742" s="246">
        <f>ROUND(E742*P742,2)</f>
        <v>0</v>
      </c>
      <c r="R742" s="248" t="s">
        <v>165</v>
      </c>
      <c r="S742" s="248" t="s">
        <v>208</v>
      </c>
      <c r="T742" s="249" t="s">
        <v>208</v>
      </c>
      <c r="U742" s="225">
        <v>0.11</v>
      </c>
      <c r="V742" s="225">
        <f>ROUND(E742*U742,2)</f>
        <v>0.88</v>
      </c>
      <c r="W742" s="225"/>
      <c r="X742" s="225" t="s">
        <v>209</v>
      </c>
      <c r="Y742" s="225" t="s">
        <v>210</v>
      </c>
      <c r="Z742" s="215"/>
      <c r="AA742" s="215"/>
      <c r="AB742" s="215"/>
      <c r="AC742" s="215"/>
      <c r="AD742" s="215"/>
      <c r="AE742" s="215"/>
      <c r="AF742" s="215"/>
      <c r="AG742" s="215" t="s">
        <v>211</v>
      </c>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row>
    <row r="743" spans="1:60" outlineLevel="1">
      <c r="A743" s="243">
        <v>579</v>
      </c>
      <c r="B743" s="244" t="s">
        <v>1467</v>
      </c>
      <c r="C743" s="254" t="s">
        <v>1468</v>
      </c>
      <c r="D743" s="245" t="s">
        <v>346</v>
      </c>
      <c r="E743" s="246">
        <v>112</v>
      </c>
      <c r="F743" s="247"/>
      <c r="G743" s="248">
        <f>ROUND(E743*F743,2)</f>
        <v>0</v>
      </c>
      <c r="H743" s="247"/>
      <c r="I743" s="248">
        <f>ROUND(E743*H743,2)</f>
        <v>0</v>
      </c>
      <c r="J743" s="247"/>
      <c r="K743" s="248">
        <f>ROUND(E743*J743,2)</f>
        <v>0</v>
      </c>
      <c r="L743" s="248">
        <v>21</v>
      </c>
      <c r="M743" s="248">
        <f>G743*(1+L743/100)</f>
        <v>0</v>
      </c>
      <c r="N743" s="246">
        <v>4.0000000000000003E-5</v>
      </c>
      <c r="O743" s="246">
        <f>ROUND(E743*N743,2)</f>
        <v>0</v>
      </c>
      <c r="P743" s="246">
        <v>0</v>
      </c>
      <c r="Q743" s="246">
        <f>ROUND(E743*P743,2)</f>
        <v>0</v>
      </c>
      <c r="R743" s="248" t="s">
        <v>165</v>
      </c>
      <c r="S743" s="248" t="s">
        <v>208</v>
      </c>
      <c r="T743" s="249" t="s">
        <v>208</v>
      </c>
      <c r="U743" s="225">
        <v>9.0499999999999997E-2</v>
      </c>
      <c r="V743" s="225">
        <f>ROUND(E743*U743,2)</f>
        <v>10.14</v>
      </c>
      <c r="W743" s="225"/>
      <c r="X743" s="225" t="s">
        <v>209</v>
      </c>
      <c r="Y743" s="225" t="s">
        <v>210</v>
      </c>
      <c r="Z743" s="215"/>
      <c r="AA743" s="215"/>
      <c r="AB743" s="215"/>
      <c r="AC743" s="215"/>
      <c r="AD743" s="215"/>
      <c r="AE743" s="215"/>
      <c r="AF743" s="215"/>
      <c r="AG743" s="215" t="s">
        <v>211</v>
      </c>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row>
    <row r="744" spans="1:60" outlineLevel="1">
      <c r="A744" s="243">
        <v>580</v>
      </c>
      <c r="B744" s="244" t="s">
        <v>1469</v>
      </c>
      <c r="C744" s="254" t="s">
        <v>1470</v>
      </c>
      <c r="D744" s="245" t="s">
        <v>346</v>
      </c>
      <c r="E744" s="246">
        <v>12</v>
      </c>
      <c r="F744" s="247"/>
      <c r="G744" s="248">
        <f>ROUND(E744*F744,2)</f>
        <v>0</v>
      </c>
      <c r="H744" s="247"/>
      <c r="I744" s="248">
        <f>ROUND(E744*H744,2)</f>
        <v>0</v>
      </c>
      <c r="J744" s="247"/>
      <c r="K744" s="248">
        <f>ROUND(E744*J744,2)</f>
        <v>0</v>
      </c>
      <c r="L744" s="248">
        <v>21</v>
      </c>
      <c r="M744" s="248">
        <f>G744*(1+L744/100)</f>
        <v>0</v>
      </c>
      <c r="N744" s="246">
        <v>6.0000000000000002E-5</v>
      </c>
      <c r="O744" s="246">
        <f>ROUND(E744*N744,2)</f>
        <v>0</v>
      </c>
      <c r="P744" s="246">
        <v>0</v>
      </c>
      <c r="Q744" s="246">
        <f>ROUND(E744*P744,2)</f>
        <v>0</v>
      </c>
      <c r="R744" s="248" t="s">
        <v>165</v>
      </c>
      <c r="S744" s="248" t="s">
        <v>208</v>
      </c>
      <c r="T744" s="249" t="s">
        <v>208</v>
      </c>
      <c r="U744" s="225">
        <v>9.0499999999999997E-2</v>
      </c>
      <c r="V744" s="225">
        <f>ROUND(E744*U744,2)</f>
        <v>1.0900000000000001</v>
      </c>
      <c r="W744" s="225"/>
      <c r="X744" s="225" t="s">
        <v>209</v>
      </c>
      <c r="Y744" s="225" t="s">
        <v>210</v>
      </c>
      <c r="Z744" s="215"/>
      <c r="AA744" s="215"/>
      <c r="AB744" s="215"/>
      <c r="AC744" s="215"/>
      <c r="AD744" s="215"/>
      <c r="AE744" s="215"/>
      <c r="AF744" s="215"/>
      <c r="AG744" s="215" t="s">
        <v>211</v>
      </c>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row>
    <row r="745" spans="1:60" outlineLevel="1">
      <c r="A745" s="243">
        <v>581</v>
      </c>
      <c r="B745" s="244" t="s">
        <v>1471</v>
      </c>
      <c r="C745" s="254" t="s">
        <v>1472</v>
      </c>
      <c r="D745" s="245" t="s">
        <v>346</v>
      </c>
      <c r="E745" s="246">
        <v>66</v>
      </c>
      <c r="F745" s="247"/>
      <c r="G745" s="248">
        <f>ROUND(E745*F745,2)</f>
        <v>0</v>
      </c>
      <c r="H745" s="247"/>
      <c r="I745" s="248">
        <f>ROUND(E745*H745,2)</f>
        <v>0</v>
      </c>
      <c r="J745" s="247"/>
      <c r="K745" s="248">
        <f>ROUND(E745*J745,2)</f>
        <v>0</v>
      </c>
      <c r="L745" s="248">
        <v>21</v>
      </c>
      <c r="M745" s="248">
        <f>G745*(1+L745/100)</f>
        <v>0</v>
      </c>
      <c r="N745" s="246">
        <v>1.2E-4</v>
      </c>
      <c r="O745" s="246">
        <f>ROUND(E745*N745,2)</f>
        <v>0.01</v>
      </c>
      <c r="P745" s="246">
        <v>0</v>
      </c>
      <c r="Q745" s="246">
        <f>ROUND(E745*P745,2)</f>
        <v>0</v>
      </c>
      <c r="R745" s="248" t="s">
        <v>165</v>
      </c>
      <c r="S745" s="248" t="s">
        <v>208</v>
      </c>
      <c r="T745" s="249" t="s">
        <v>208</v>
      </c>
      <c r="U745" s="225">
        <v>9.0499999999999997E-2</v>
      </c>
      <c r="V745" s="225">
        <f>ROUND(E745*U745,2)</f>
        <v>5.97</v>
      </c>
      <c r="W745" s="225"/>
      <c r="X745" s="225" t="s">
        <v>209</v>
      </c>
      <c r="Y745" s="225" t="s">
        <v>210</v>
      </c>
      <c r="Z745" s="215"/>
      <c r="AA745" s="215"/>
      <c r="AB745" s="215"/>
      <c r="AC745" s="215"/>
      <c r="AD745" s="215"/>
      <c r="AE745" s="215"/>
      <c r="AF745" s="215"/>
      <c r="AG745" s="215" t="s">
        <v>211</v>
      </c>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row>
    <row r="746" spans="1:60" outlineLevel="1">
      <c r="A746" s="243">
        <v>582</v>
      </c>
      <c r="B746" s="244" t="s">
        <v>1473</v>
      </c>
      <c r="C746" s="254" t="s">
        <v>1474</v>
      </c>
      <c r="D746" s="245" t="s">
        <v>346</v>
      </c>
      <c r="E746" s="246">
        <v>18</v>
      </c>
      <c r="F746" s="247"/>
      <c r="G746" s="248">
        <f>ROUND(E746*F746,2)</f>
        <v>0</v>
      </c>
      <c r="H746" s="247"/>
      <c r="I746" s="248">
        <f>ROUND(E746*H746,2)</f>
        <v>0</v>
      </c>
      <c r="J746" s="247"/>
      <c r="K746" s="248">
        <f>ROUND(E746*J746,2)</f>
        <v>0</v>
      </c>
      <c r="L746" s="248">
        <v>21</v>
      </c>
      <c r="M746" s="248">
        <f>G746*(1+L746/100)</f>
        <v>0</v>
      </c>
      <c r="N746" s="246">
        <v>2.9E-4</v>
      </c>
      <c r="O746" s="246">
        <f>ROUND(E746*N746,2)</f>
        <v>0.01</v>
      </c>
      <c r="P746" s="246">
        <v>0</v>
      </c>
      <c r="Q746" s="246">
        <f>ROUND(E746*P746,2)</f>
        <v>0</v>
      </c>
      <c r="R746" s="248" t="s">
        <v>165</v>
      </c>
      <c r="S746" s="248" t="s">
        <v>208</v>
      </c>
      <c r="T746" s="249" t="s">
        <v>208</v>
      </c>
      <c r="U746" s="225">
        <v>9.1219999999999996E-2</v>
      </c>
      <c r="V746" s="225">
        <f>ROUND(E746*U746,2)</f>
        <v>1.64</v>
      </c>
      <c r="W746" s="225"/>
      <c r="X746" s="225" t="s">
        <v>209</v>
      </c>
      <c r="Y746" s="225" t="s">
        <v>210</v>
      </c>
      <c r="Z746" s="215"/>
      <c r="AA746" s="215"/>
      <c r="AB746" s="215"/>
      <c r="AC746" s="215"/>
      <c r="AD746" s="215"/>
      <c r="AE746" s="215"/>
      <c r="AF746" s="215"/>
      <c r="AG746" s="215" t="s">
        <v>211</v>
      </c>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row>
    <row r="747" spans="1:60" outlineLevel="1">
      <c r="A747" s="243">
        <v>583</v>
      </c>
      <c r="B747" s="244" t="s">
        <v>1475</v>
      </c>
      <c r="C747" s="254" t="s">
        <v>1476</v>
      </c>
      <c r="D747" s="245" t="s">
        <v>346</v>
      </c>
      <c r="E747" s="246">
        <v>33</v>
      </c>
      <c r="F747" s="247"/>
      <c r="G747" s="248">
        <f>ROUND(E747*F747,2)</f>
        <v>0</v>
      </c>
      <c r="H747" s="247"/>
      <c r="I747" s="248">
        <f>ROUND(E747*H747,2)</f>
        <v>0</v>
      </c>
      <c r="J747" s="247"/>
      <c r="K747" s="248">
        <f>ROUND(E747*J747,2)</f>
        <v>0</v>
      </c>
      <c r="L747" s="248">
        <v>21</v>
      </c>
      <c r="M747" s="248">
        <f>G747*(1+L747/100)</f>
        <v>0</v>
      </c>
      <c r="N747" s="246">
        <v>8.0000000000000007E-5</v>
      </c>
      <c r="O747" s="246">
        <f>ROUND(E747*N747,2)</f>
        <v>0</v>
      </c>
      <c r="P747" s="246">
        <v>0</v>
      </c>
      <c r="Q747" s="246">
        <f>ROUND(E747*P747,2)</f>
        <v>0</v>
      </c>
      <c r="R747" s="248" t="s">
        <v>165</v>
      </c>
      <c r="S747" s="248" t="s">
        <v>208</v>
      </c>
      <c r="T747" s="249" t="s">
        <v>208</v>
      </c>
      <c r="U747" s="225">
        <v>4.6330000000000003E-2</v>
      </c>
      <c r="V747" s="225">
        <f>ROUND(E747*U747,2)</f>
        <v>1.53</v>
      </c>
      <c r="W747" s="225"/>
      <c r="X747" s="225" t="s">
        <v>209</v>
      </c>
      <c r="Y747" s="225" t="s">
        <v>210</v>
      </c>
      <c r="Z747" s="215"/>
      <c r="AA747" s="215"/>
      <c r="AB747" s="215"/>
      <c r="AC747" s="215"/>
      <c r="AD747" s="215"/>
      <c r="AE747" s="215"/>
      <c r="AF747" s="215"/>
      <c r="AG747" s="215" t="s">
        <v>211</v>
      </c>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row>
    <row r="748" spans="1:60" outlineLevel="1">
      <c r="A748" s="243">
        <v>584</v>
      </c>
      <c r="B748" s="244" t="s">
        <v>1477</v>
      </c>
      <c r="C748" s="254" t="s">
        <v>1478</v>
      </c>
      <c r="D748" s="245" t="s">
        <v>346</v>
      </c>
      <c r="E748" s="246">
        <v>17</v>
      </c>
      <c r="F748" s="247"/>
      <c r="G748" s="248">
        <f>ROUND(E748*F748,2)</f>
        <v>0</v>
      </c>
      <c r="H748" s="247"/>
      <c r="I748" s="248">
        <f>ROUND(E748*H748,2)</f>
        <v>0</v>
      </c>
      <c r="J748" s="247"/>
      <c r="K748" s="248">
        <f>ROUND(E748*J748,2)</f>
        <v>0</v>
      </c>
      <c r="L748" s="248">
        <v>21</v>
      </c>
      <c r="M748" s="248">
        <f>G748*(1+L748/100)</f>
        <v>0</v>
      </c>
      <c r="N748" s="246">
        <v>1.1E-4</v>
      </c>
      <c r="O748" s="246">
        <f>ROUND(E748*N748,2)</f>
        <v>0</v>
      </c>
      <c r="P748" s="246">
        <v>0</v>
      </c>
      <c r="Q748" s="246">
        <f>ROUND(E748*P748,2)</f>
        <v>0</v>
      </c>
      <c r="R748" s="248" t="s">
        <v>165</v>
      </c>
      <c r="S748" s="248" t="s">
        <v>208</v>
      </c>
      <c r="T748" s="249" t="s">
        <v>208</v>
      </c>
      <c r="U748" s="225">
        <v>4.6330000000000003E-2</v>
      </c>
      <c r="V748" s="225">
        <f>ROUND(E748*U748,2)</f>
        <v>0.79</v>
      </c>
      <c r="W748" s="225"/>
      <c r="X748" s="225" t="s">
        <v>209</v>
      </c>
      <c r="Y748" s="225" t="s">
        <v>210</v>
      </c>
      <c r="Z748" s="215"/>
      <c r="AA748" s="215"/>
      <c r="AB748" s="215"/>
      <c r="AC748" s="215"/>
      <c r="AD748" s="215"/>
      <c r="AE748" s="215"/>
      <c r="AF748" s="215"/>
      <c r="AG748" s="215" t="s">
        <v>211</v>
      </c>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row>
    <row r="749" spans="1:60" ht="22.5" outlineLevel="1">
      <c r="A749" s="243">
        <v>585</v>
      </c>
      <c r="B749" s="244" t="s">
        <v>1479</v>
      </c>
      <c r="C749" s="254" t="s">
        <v>1480</v>
      </c>
      <c r="D749" s="245" t="s">
        <v>346</v>
      </c>
      <c r="E749" s="246">
        <v>1705</v>
      </c>
      <c r="F749" s="247"/>
      <c r="G749" s="248">
        <f>ROUND(E749*F749,2)</f>
        <v>0</v>
      </c>
      <c r="H749" s="247"/>
      <c r="I749" s="248">
        <f>ROUND(E749*H749,2)</f>
        <v>0</v>
      </c>
      <c r="J749" s="247"/>
      <c r="K749" s="248">
        <f>ROUND(E749*J749,2)</f>
        <v>0</v>
      </c>
      <c r="L749" s="248">
        <v>21</v>
      </c>
      <c r="M749" s="248">
        <f>G749*(1+L749/100)</f>
        <v>0</v>
      </c>
      <c r="N749" s="246">
        <v>1.6000000000000001E-4</v>
      </c>
      <c r="O749" s="246">
        <f>ROUND(E749*N749,2)</f>
        <v>0.27</v>
      </c>
      <c r="P749" s="246">
        <v>0</v>
      </c>
      <c r="Q749" s="246">
        <f>ROUND(E749*P749,2)</f>
        <v>0</v>
      </c>
      <c r="R749" s="248" t="s">
        <v>165</v>
      </c>
      <c r="S749" s="248" t="s">
        <v>208</v>
      </c>
      <c r="T749" s="249" t="s">
        <v>208</v>
      </c>
      <c r="U749" s="225">
        <v>7.0000000000000007E-2</v>
      </c>
      <c r="V749" s="225">
        <f>ROUND(E749*U749,2)</f>
        <v>119.35</v>
      </c>
      <c r="W749" s="225"/>
      <c r="X749" s="225" t="s">
        <v>209</v>
      </c>
      <c r="Y749" s="225" t="s">
        <v>210</v>
      </c>
      <c r="Z749" s="215"/>
      <c r="AA749" s="215"/>
      <c r="AB749" s="215"/>
      <c r="AC749" s="215"/>
      <c r="AD749" s="215"/>
      <c r="AE749" s="215"/>
      <c r="AF749" s="215"/>
      <c r="AG749" s="215" t="s">
        <v>211</v>
      </c>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row>
    <row r="750" spans="1:60" ht="22.5" outlineLevel="1">
      <c r="A750" s="243">
        <v>586</v>
      </c>
      <c r="B750" s="244" t="s">
        <v>1481</v>
      </c>
      <c r="C750" s="254" t="s">
        <v>1482</v>
      </c>
      <c r="D750" s="245" t="s">
        <v>346</v>
      </c>
      <c r="E750" s="246">
        <v>676</v>
      </c>
      <c r="F750" s="247"/>
      <c r="G750" s="248">
        <f>ROUND(E750*F750,2)</f>
        <v>0</v>
      </c>
      <c r="H750" s="247"/>
      <c r="I750" s="248">
        <f>ROUND(E750*H750,2)</f>
        <v>0</v>
      </c>
      <c r="J750" s="247"/>
      <c r="K750" s="248">
        <f>ROUND(E750*J750,2)</f>
        <v>0</v>
      </c>
      <c r="L750" s="248">
        <v>21</v>
      </c>
      <c r="M750" s="248">
        <f>G750*(1+L750/100)</f>
        <v>0</v>
      </c>
      <c r="N750" s="246">
        <v>2.1000000000000001E-4</v>
      </c>
      <c r="O750" s="246">
        <f>ROUND(E750*N750,2)</f>
        <v>0.14000000000000001</v>
      </c>
      <c r="P750" s="246">
        <v>0</v>
      </c>
      <c r="Q750" s="246">
        <f>ROUND(E750*P750,2)</f>
        <v>0</v>
      </c>
      <c r="R750" s="248" t="s">
        <v>165</v>
      </c>
      <c r="S750" s="248" t="s">
        <v>208</v>
      </c>
      <c r="T750" s="249" t="s">
        <v>208</v>
      </c>
      <c r="U750" s="225">
        <v>7.0000000000000007E-2</v>
      </c>
      <c r="V750" s="225">
        <f>ROUND(E750*U750,2)</f>
        <v>47.32</v>
      </c>
      <c r="W750" s="225"/>
      <c r="X750" s="225" t="s">
        <v>209</v>
      </c>
      <c r="Y750" s="225" t="s">
        <v>210</v>
      </c>
      <c r="Z750" s="215"/>
      <c r="AA750" s="215"/>
      <c r="AB750" s="215"/>
      <c r="AC750" s="215"/>
      <c r="AD750" s="215"/>
      <c r="AE750" s="215"/>
      <c r="AF750" s="215"/>
      <c r="AG750" s="215" t="s">
        <v>211</v>
      </c>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row>
    <row r="751" spans="1:60" outlineLevel="1">
      <c r="A751" s="243">
        <v>587</v>
      </c>
      <c r="B751" s="244" t="s">
        <v>1483</v>
      </c>
      <c r="C751" s="254" t="s">
        <v>1484</v>
      </c>
      <c r="D751" s="245" t="s">
        <v>346</v>
      </c>
      <c r="E751" s="246">
        <v>14</v>
      </c>
      <c r="F751" s="247"/>
      <c r="G751" s="248">
        <f>ROUND(E751*F751,2)</f>
        <v>0</v>
      </c>
      <c r="H751" s="247"/>
      <c r="I751" s="248">
        <f>ROUND(E751*H751,2)</f>
        <v>0</v>
      </c>
      <c r="J751" s="247"/>
      <c r="K751" s="248">
        <f>ROUND(E751*J751,2)</f>
        <v>0</v>
      </c>
      <c r="L751" s="248">
        <v>21</v>
      </c>
      <c r="M751" s="248">
        <f>G751*(1+L751/100)</f>
        <v>0</v>
      </c>
      <c r="N751" s="246">
        <v>2.9999999999999997E-4</v>
      </c>
      <c r="O751" s="246">
        <f>ROUND(E751*N751,2)</f>
        <v>0</v>
      </c>
      <c r="P751" s="246">
        <v>0</v>
      </c>
      <c r="Q751" s="246">
        <f>ROUND(E751*P751,2)</f>
        <v>0</v>
      </c>
      <c r="R751" s="248" t="s">
        <v>165</v>
      </c>
      <c r="S751" s="248" t="s">
        <v>208</v>
      </c>
      <c r="T751" s="249" t="s">
        <v>208</v>
      </c>
      <c r="U751" s="225">
        <v>7.2459999999999997E-2</v>
      </c>
      <c r="V751" s="225">
        <f>ROUND(E751*U751,2)</f>
        <v>1.01</v>
      </c>
      <c r="W751" s="225"/>
      <c r="X751" s="225" t="s">
        <v>209</v>
      </c>
      <c r="Y751" s="225" t="s">
        <v>210</v>
      </c>
      <c r="Z751" s="215"/>
      <c r="AA751" s="215"/>
      <c r="AB751" s="215"/>
      <c r="AC751" s="215"/>
      <c r="AD751" s="215"/>
      <c r="AE751" s="215"/>
      <c r="AF751" s="215"/>
      <c r="AG751" s="215" t="s">
        <v>211</v>
      </c>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row>
    <row r="752" spans="1:60" ht="22.5" outlineLevel="1">
      <c r="A752" s="243">
        <v>588</v>
      </c>
      <c r="B752" s="244" t="s">
        <v>1485</v>
      </c>
      <c r="C752" s="254" t="s">
        <v>1486</v>
      </c>
      <c r="D752" s="245" t="s">
        <v>346</v>
      </c>
      <c r="E752" s="246">
        <v>20</v>
      </c>
      <c r="F752" s="247"/>
      <c r="G752" s="248">
        <f>ROUND(E752*F752,2)</f>
        <v>0</v>
      </c>
      <c r="H752" s="247"/>
      <c r="I752" s="248">
        <f>ROUND(E752*H752,2)</f>
        <v>0</v>
      </c>
      <c r="J752" s="247"/>
      <c r="K752" s="248">
        <f>ROUND(E752*J752,2)</f>
        <v>0</v>
      </c>
      <c r="L752" s="248">
        <v>21</v>
      </c>
      <c r="M752" s="248">
        <f>G752*(1+L752/100)</f>
        <v>0</v>
      </c>
      <c r="N752" s="246">
        <v>2.0999999999999999E-3</v>
      </c>
      <c r="O752" s="246">
        <f>ROUND(E752*N752,2)</f>
        <v>0.04</v>
      </c>
      <c r="P752" s="246">
        <v>0</v>
      </c>
      <c r="Q752" s="246">
        <f>ROUND(E752*P752,2)</f>
        <v>0</v>
      </c>
      <c r="R752" s="248" t="s">
        <v>165</v>
      </c>
      <c r="S752" s="248" t="s">
        <v>208</v>
      </c>
      <c r="T752" s="249" t="s">
        <v>208</v>
      </c>
      <c r="U752" s="225">
        <v>8.9649999999999994E-2</v>
      </c>
      <c r="V752" s="225">
        <f>ROUND(E752*U752,2)</f>
        <v>1.79</v>
      </c>
      <c r="W752" s="225"/>
      <c r="X752" s="225" t="s">
        <v>209</v>
      </c>
      <c r="Y752" s="225" t="s">
        <v>210</v>
      </c>
      <c r="Z752" s="215"/>
      <c r="AA752" s="215"/>
      <c r="AB752" s="215"/>
      <c r="AC752" s="215"/>
      <c r="AD752" s="215"/>
      <c r="AE752" s="215"/>
      <c r="AF752" s="215"/>
      <c r="AG752" s="215" t="s">
        <v>211</v>
      </c>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row>
    <row r="753" spans="1:60" ht="22.5" outlineLevel="1">
      <c r="A753" s="243">
        <v>589</v>
      </c>
      <c r="B753" s="244" t="s">
        <v>1487</v>
      </c>
      <c r="C753" s="254" t="s">
        <v>1488</v>
      </c>
      <c r="D753" s="245" t="s">
        <v>346</v>
      </c>
      <c r="E753" s="246">
        <v>241</v>
      </c>
      <c r="F753" s="247"/>
      <c r="G753" s="248">
        <f>ROUND(E753*F753,2)</f>
        <v>0</v>
      </c>
      <c r="H753" s="247"/>
      <c r="I753" s="248">
        <f>ROUND(E753*H753,2)</f>
        <v>0</v>
      </c>
      <c r="J753" s="247"/>
      <c r="K753" s="248">
        <f>ROUND(E753*J753,2)</f>
        <v>0</v>
      </c>
      <c r="L753" s="248">
        <v>21</v>
      </c>
      <c r="M753" s="248">
        <f>G753*(1+L753/100)</f>
        <v>0</v>
      </c>
      <c r="N753" s="246">
        <v>2.2000000000000001E-4</v>
      </c>
      <c r="O753" s="246">
        <f>ROUND(E753*N753,2)</f>
        <v>0.05</v>
      </c>
      <c r="P753" s="246">
        <v>0</v>
      </c>
      <c r="Q753" s="246">
        <f>ROUND(E753*P753,2)</f>
        <v>0</v>
      </c>
      <c r="R753" s="248" t="s">
        <v>165</v>
      </c>
      <c r="S753" s="248" t="s">
        <v>208</v>
      </c>
      <c r="T753" s="249" t="s">
        <v>208</v>
      </c>
      <c r="U753" s="225">
        <v>7.0000000000000007E-2</v>
      </c>
      <c r="V753" s="225">
        <f>ROUND(E753*U753,2)</f>
        <v>16.87</v>
      </c>
      <c r="W753" s="225"/>
      <c r="X753" s="225" t="s">
        <v>209</v>
      </c>
      <c r="Y753" s="225" t="s">
        <v>210</v>
      </c>
      <c r="Z753" s="215"/>
      <c r="AA753" s="215"/>
      <c r="AB753" s="215"/>
      <c r="AC753" s="215"/>
      <c r="AD753" s="215"/>
      <c r="AE753" s="215"/>
      <c r="AF753" s="215"/>
      <c r="AG753" s="215" t="s">
        <v>211</v>
      </c>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row>
    <row r="754" spans="1:60" ht="22.5" outlineLevel="1">
      <c r="A754" s="243">
        <v>590</v>
      </c>
      <c r="B754" s="244" t="s">
        <v>1489</v>
      </c>
      <c r="C754" s="254" t="s">
        <v>1490</v>
      </c>
      <c r="D754" s="245" t="s">
        <v>346</v>
      </c>
      <c r="E754" s="246">
        <v>69</v>
      </c>
      <c r="F754" s="247"/>
      <c r="G754" s="248">
        <f>ROUND(E754*F754,2)</f>
        <v>0</v>
      </c>
      <c r="H754" s="247"/>
      <c r="I754" s="248">
        <f>ROUND(E754*H754,2)</f>
        <v>0</v>
      </c>
      <c r="J754" s="247"/>
      <c r="K754" s="248">
        <f>ROUND(E754*J754,2)</f>
        <v>0</v>
      </c>
      <c r="L754" s="248">
        <v>21</v>
      </c>
      <c r="M754" s="248">
        <f>G754*(1+L754/100)</f>
        <v>0</v>
      </c>
      <c r="N754" s="246">
        <v>3.2000000000000003E-4</v>
      </c>
      <c r="O754" s="246">
        <f>ROUND(E754*N754,2)</f>
        <v>0.02</v>
      </c>
      <c r="P754" s="246">
        <v>0</v>
      </c>
      <c r="Q754" s="246">
        <f>ROUND(E754*P754,2)</f>
        <v>0</v>
      </c>
      <c r="R754" s="248" t="s">
        <v>165</v>
      </c>
      <c r="S754" s="248" t="s">
        <v>208</v>
      </c>
      <c r="T754" s="249" t="s">
        <v>208</v>
      </c>
      <c r="U754" s="225">
        <v>7.2459999999999997E-2</v>
      </c>
      <c r="V754" s="225">
        <f>ROUND(E754*U754,2)</f>
        <v>5</v>
      </c>
      <c r="W754" s="225"/>
      <c r="X754" s="225" t="s">
        <v>209</v>
      </c>
      <c r="Y754" s="225" t="s">
        <v>210</v>
      </c>
      <c r="Z754" s="215"/>
      <c r="AA754" s="215"/>
      <c r="AB754" s="215"/>
      <c r="AC754" s="215"/>
      <c r="AD754" s="215"/>
      <c r="AE754" s="215"/>
      <c r="AF754" s="215"/>
      <c r="AG754" s="215" t="s">
        <v>211</v>
      </c>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c r="BG754" s="215"/>
      <c r="BH754" s="215"/>
    </row>
    <row r="755" spans="1:60" outlineLevel="1">
      <c r="A755" s="243">
        <v>591</v>
      </c>
      <c r="B755" s="244" t="s">
        <v>1491</v>
      </c>
      <c r="C755" s="254" t="s">
        <v>1492</v>
      </c>
      <c r="D755" s="245" t="s">
        <v>346</v>
      </c>
      <c r="E755" s="246">
        <v>15</v>
      </c>
      <c r="F755" s="247"/>
      <c r="G755" s="248">
        <f>ROUND(E755*F755,2)</f>
        <v>0</v>
      </c>
      <c r="H755" s="247"/>
      <c r="I755" s="248">
        <f>ROUND(E755*H755,2)</f>
        <v>0</v>
      </c>
      <c r="J755" s="247"/>
      <c r="K755" s="248">
        <f>ROUND(E755*J755,2)</f>
        <v>0</v>
      </c>
      <c r="L755" s="248">
        <v>21</v>
      </c>
      <c r="M755" s="248">
        <f>G755*(1+L755/100)</f>
        <v>0</v>
      </c>
      <c r="N755" s="246">
        <v>4.2999999999999999E-4</v>
      </c>
      <c r="O755" s="246">
        <f>ROUND(E755*N755,2)</f>
        <v>0.01</v>
      </c>
      <c r="P755" s="246">
        <v>0</v>
      </c>
      <c r="Q755" s="246">
        <f>ROUND(E755*P755,2)</f>
        <v>0</v>
      </c>
      <c r="R755" s="248" t="s">
        <v>165</v>
      </c>
      <c r="S755" s="248" t="s">
        <v>208</v>
      </c>
      <c r="T755" s="249" t="s">
        <v>208</v>
      </c>
      <c r="U755" s="225">
        <v>7.2459999999999997E-2</v>
      </c>
      <c r="V755" s="225">
        <f>ROUND(E755*U755,2)</f>
        <v>1.0900000000000001</v>
      </c>
      <c r="W755" s="225"/>
      <c r="X755" s="225" t="s">
        <v>209</v>
      </c>
      <c r="Y755" s="225" t="s">
        <v>210</v>
      </c>
      <c r="Z755" s="215"/>
      <c r="AA755" s="215"/>
      <c r="AB755" s="215"/>
      <c r="AC755" s="215"/>
      <c r="AD755" s="215"/>
      <c r="AE755" s="215"/>
      <c r="AF755" s="215"/>
      <c r="AG755" s="215" t="s">
        <v>211</v>
      </c>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row>
    <row r="756" spans="1:60" ht="22.5" outlineLevel="1">
      <c r="A756" s="243">
        <v>592</v>
      </c>
      <c r="B756" s="244" t="s">
        <v>1493</v>
      </c>
      <c r="C756" s="254" t="s">
        <v>1494</v>
      </c>
      <c r="D756" s="245" t="s">
        <v>346</v>
      </c>
      <c r="E756" s="246">
        <v>19</v>
      </c>
      <c r="F756" s="247"/>
      <c r="G756" s="248">
        <f>ROUND(E756*F756,2)</f>
        <v>0</v>
      </c>
      <c r="H756" s="247"/>
      <c r="I756" s="248">
        <f>ROUND(E756*H756,2)</f>
        <v>0</v>
      </c>
      <c r="J756" s="247"/>
      <c r="K756" s="248">
        <f>ROUND(E756*J756,2)</f>
        <v>0</v>
      </c>
      <c r="L756" s="248">
        <v>21</v>
      </c>
      <c r="M756" s="248">
        <f>G756*(1+L756/100)</f>
        <v>0</v>
      </c>
      <c r="N756" s="246">
        <v>1.6000000000000001E-4</v>
      </c>
      <c r="O756" s="246">
        <f>ROUND(E756*N756,2)</f>
        <v>0</v>
      </c>
      <c r="P756" s="246">
        <v>0</v>
      </c>
      <c r="Q756" s="246">
        <f>ROUND(E756*P756,2)</f>
        <v>0</v>
      </c>
      <c r="R756" s="248" t="s">
        <v>165</v>
      </c>
      <c r="S756" s="248" t="s">
        <v>208</v>
      </c>
      <c r="T756" s="249" t="s">
        <v>208</v>
      </c>
      <c r="U756" s="225">
        <v>9.955E-2</v>
      </c>
      <c r="V756" s="225">
        <f>ROUND(E756*U756,2)</f>
        <v>1.89</v>
      </c>
      <c r="W756" s="225"/>
      <c r="X756" s="225" t="s">
        <v>209</v>
      </c>
      <c r="Y756" s="225" t="s">
        <v>210</v>
      </c>
      <c r="Z756" s="215"/>
      <c r="AA756" s="215"/>
      <c r="AB756" s="215"/>
      <c r="AC756" s="215"/>
      <c r="AD756" s="215"/>
      <c r="AE756" s="215"/>
      <c r="AF756" s="215"/>
      <c r="AG756" s="215" t="s">
        <v>211</v>
      </c>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row>
    <row r="757" spans="1:60" outlineLevel="1">
      <c r="A757" s="243">
        <v>593</v>
      </c>
      <c r="B757" s="244" t="s">
        <v>1495</v>
      </c>
      <c r="C757" s="254" t="s">
        <v>1496</v>
      </c>
      <c r="D757" s="245" t="s">
        <v>346</v>
      </c>
      <c r="E757" s="246">
        <v>36</v>
      </c>
      <c r="F757" s="247"/>
      <c r="G757" s="248">
        <f>ROUND(E757*F757,2)</f>
        <v>0</v>
      </c>
      <c r="H757" s="247"/>
      <c r="I757" s="248">
        <f>ROUND(E757*H757,2)</f>
        <v>0</v>
      </c>
      <c r="J757" s="247"/>
      <c r="K757" s="248">
        <f>ROUND(E757*J757,2)</f>
        <v>0</v>
      </c>
      <c r="L757" s="248">
        <v>21</v>
      </c>
      <c r="M757" s="248">
        <f>G757*(1+L757/100)</f>
        <v>0</v>
      </c>
      <c r="N757" s="246">
        <v>0</v>
      </c>
      <c r="O757" s="246">
        <f>ROUND(E757*N757,2)</f>
        <v>0</v>
      </c>
      <c r="P757" s="246">
        <v>0</v>
      </c>
      <c r="Q757" s="246">
        <f>ROUND(E757*P757,2)</f>
        <v>0</v>
      </c>
      <c r="R757" s="248" t="s">
        <v>165</v>
      </c>
      <c r="S757" s="248" t="s">
        <v>208</v>
      </c>
      <c r="T757" s="249" t="s">
        <v>208</v>
      </c>
      <c r="U757" s="225">
        <v>9.0499999999999997E-2</v>
      </c>
      <c r="V757" s="225">
        <f>ROUND(E757*U757,2)</f>
        <v>3.26</v>
      </c>
      <c r="W757" s="225"/>
      <c r="X757" s="225" t="s">
        <v>209</v>
      </c>
      <c r="Y757" s="225" t="s">
        <v>210</v>
      </c>
      <c r="Z757" s="215"/>
      <c r="AA757" s="215"/>
      <c r="AB757" s="215"/>
      <c r="AC757" s="215"/>
      <c r="AD757" s="215"/>
      <c r="AE757" s="215"/>
      <c r="AF757" s="215"/>
      <c r="AG757" s="215" t="s">
        <v>211</v>
      </c>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row>
    <row r="758" spans="1:60" outlineLevel="1">
      <c r="A758" s="243">
        <v>594</v>
      </c>
      <c r="B758" s="244" t="s">
        <v>1497</v>
      </c>
      <c r="C758" s="254" t="s">
        <v>1498</v>
      </c>
      <c r="D758" s="245" t="s">
        <v>277</v>
      </c>
      <c r="E758" s="246">
        <v>28</v>
      </c>
      <c r="F758" s="247"/>
      <c r="G758" s="248">
        <f>ROUND(E758*F758,2)</f>
        <v>0</v>
      </c>
      <c r="H758" s="247"/>
      <c r="I758" s="248">
        <f>ROUND(E758*H758,2)</f>
        <v>0</v>
      </c>
      <c r="J758" s="247"/>
      <c r="K758" s="248">
        <f>ROUND(E758*J758,2)</f>
        <v>0</v>
      </c>
      <c r="L758" s="248">
        <v>21</v>
      </c>
      <c r="M758" s="248">
        <f>G758*(1+L758/100)</f>
        <v>0</v>
      </c>
      <c r="N758" s="246">
        <v>3.3E-4</v>
      </c>
      <c r="O758" s="246">
        <f>ROUND(E758*N758,2)</f>
        <v>0.01</v>
      </c>
      <c r="P758" s="246">
        <v>0</v>
      </c>
      <c r="Q758" s="246">
        <f>ROUND(E758*P758,2)</f>
        <v>0</v>
      </c>
      <c r="R758" s="248"/>
      <c r="S758" s="248" t="s">
        <v>208</v>
      </c>
      <c r="T758" s="249" t="s">
        <v>208</v>
      </c>
      <c r="U758" s="225">
        <v>0.21299999999999999</v>
      </c>
      <c r="V758" s="225">
        <f>ROUND(E758*U758,2)</f>
        <v>5.96</v>
      </c>
      <c r="W758" s="225"/>
      <c r="X758" s="225" t="s">
        <v>209</v>
      </c>
      <c r="Y758" s="225" t="s">
        <v>210</v>
      </c>
      <c r="Z758" s="215"/>
      <c r="AA758" s="215"/>
      <c r="AB758" s="215"/>
      <c r="AC758" s="215"/>
      <c r="AD758" s="215"/>
      <c r="AE758" s="215"/>
      <c r="AF758" s="215"/>
      <c r="AG758" s="215" t="s">
        <v>211</v>
      </c>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row>
    <row r="759" spans="1:60" outlineLevel="1">
      <c r="A759" s="243">
        <v>595</v>
      </c>
      <c r="B759" s="244" t="s">
        <v>1499</v>
      </c>
      <c r="C759" s="254" t="s">
        <v>1500</v>
      </c>
      <c r="D759" s="245" t="s">
        <v>346</v>
      </c>
      <c r="E759" s="246">
        <v>15</v>
      </c>
      <c r="F759" s="247"/>
      <c r="G759" s="248">
        <f>ROUND(E759*F759,2)</f>
        <v>0</v>
      </c>
      <c r="H759" s="247"/>
      <c r="I759" s="248">
        <f>ROUND(E759*H759,2)</f>
        <v>0</v>
      </c>
      <c r="J759" s="247"/>
      <c r="K759" s="248">
        <f>ROUND(E759*J759,2)</f>
        <v>0</v>
      </c>
      <c r="L759" s="248">
        <v>21</v>
      </c>
      <c r="M759" s="248">
        <f>G759*(1+L759/100)</f>
        <v>0</v>
      </c>
      <c r="N759" s="246">
        <v>0</v>
      </c>
      <c r="O759" s="246">
        <f>ROUND(E759*N759,2)</f>
        <v>0</v>
      </c>
      <c r="P759" s="246">
        <v>0</v>
      </c>
      <c r="Q759" s="246">
        <f>ROUND(E759*P759,2)</f>
        <v>0</v>
      </c>
      <c r="R759" s="248"/>
      <c r="S759" s="248" t="s">
        <v>208</v>
      </c>
      <c r="T759" s="249" t="s">
        <v>208</v>
      </c>
      <c r="U759" s="225">
        <v>0.12</v>
      </c>
      <c r="V759" s="225">
        <f>ROUND(E759*U759,2)</f>
        <v>1.8</v>
      </c>
      <c r="W759" s="225"/>
      <c r="X759" s="225" t="s">
        <v>209</v>
      </c>
      <c r="Y759" s="225" t="s">
        <v>210</v>
      </c>
      <c r="Z759" s="215"/>
      <c r="AA759" s="215"/>
      <c r="AB759" s="215"/>
      <c r="AC759" s="215"/>
      <c r="AD759" s="215"/>
      <c r="AE759" s="215"/>
      <c r="AF759" s="215"/>
      <c r="AG759" s="215" t="s">
        <v>211</v>
      </c>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row>
    <row r="760" spans="1:60" outlineLevel="1">
      <c r="A760" s="243">
        <v>596</v>
      </c>
      <c r="B760" s="244" t="s">
        <v>1501</v>
      </c>
      <c r="C760" s="254" t="s">
        <v>1502</v>
      </c>
      <c r="D760" s="245" t="s">
        <v>346</v>
      </c>
      <c r="E760" s="246">
        <v>56</v>
      </c>
      <c r="F760" s="247"/>
      <c r="G760" s="248">
        <f>ROUND(E760*F760,2)</f>
        <v>0</v>
      </c>
      <c r="H760" s="247"/>
      <c r="I760" s="248">
        <f>ROUND(E760*H760,2)</f>
        <v>0</v>
      </c>
      <c r="J760" s="247"/>
      <c r="K760" s="248">
        <f>ROUND(E760*J760,2)</f>
        <v>0</v>
      </c>
      <c r="L760" s="248">
        <v>21</v>
      </c>
      <c r="M760" s="248">
        <f>G760*(1+L760/100)</f>
        <v>0</v>
      </c>
      <c r="N760" s="246">
        <v>9.3000000000000005E-4</v>
      </c>
      <c r="O760" s="246">
        <f>ROUND(E760*N760,2)</f>
        <v>0.05</v>
      </c>
      <c r="P760" s="246">
        <v>0</v>
      </c>
      <c r="Q760" s="246">
        <f>ROUND(E760*P760,2)</f>
        <v>0</v>
      </c>
      <c r="R760" s="248"/>
      <c r="S760" s="248" t="s">
        <v>366</v>
      </c>
      <c r="T760" s="249" t="s">
        <v>367</v>
      </c>
      <c r="U760" s="225">
        <v>0.44</v>
      </c>
      <c r="V760" s="225">
        <f>ROUND(E760*U760,2)</f>
        <v>24.64</v>
      </c>
      <c r="W760" s="225"/>
      <c r="X760" s="225" t="s">
        <v>209</v>
      </c>
      <c r="Y760" s="225" t="s">
        <v>210</v>
      </c>
      <c r="Z760" s="215"/>
      <c r="AA760" s="215"/>
      <c r="AB760" s="215"/>
      <c r="AC760" s="215"/>
      <c r="AD760" s="215"/>
      <c r="AE760" s="215"/>
      <c r="AF760" s="215"/>
      <c r="AG760" s="215" t="s">
        <v>211</v>
      </c>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row>
    <row r="761" spans="1:60" outlineLevel="1">
      <c r="A761" s="243">
        <v>597</v>
      </c>
      <c r="B761" s="244" t="s">
        <v>1503</v>
      </c>
      <c r="C761" s="254" t="s">
        <v>1504</v>
      </c>
      <c r="D761" s="245" t="s">
        <v>277</v>
      </c>
      <c r="E761" s="246">
        <v>13</v>
      </c>
      <c r="F761" s="247"/>
      <c r="G761" s="248">
        <f>ROUND(E761*F761,2)</f>
        <v>0</v>
      </c>
      <c r="H761" s="247"/>
      <c r="I761" s="248">
        <f>ROUND(E761*H761,2)</f>
        <v>0</v>
      </c>
      <c r="J761" s="247"/>
      <c r="K761" s="248">
        <f>ROUND(E761*J761,2)</f>
        <v>0</v>
      </c>
      <c r="L761" s="248">
        <v>21</v>
      </c>
      <c r="M761" s="248">
        <f>G761*(1+L761/100)</f>
        <v>0</v>
      </c>
      <c r="N761" s="246">
        <v>4.0000000000000003E-5</v>
      </c>
      <c r="O761" s="246">
        <f>ROUND(E761*N761,2)</f>
        <v>0</v>
      </c>
      <c r="P761" s="246">
        <v>0</v>
      </c>
      <c r="Q761" s="246">
        <f>ROUND(E761*P761,2)</f>
        <v>0</v>
      </c>
      <c r="R761" s="248"/>
      <c r="S761" s="248" t="s">
        <v>366</v>
      </c>
      <c r="T761" s="249" t="s">
        <v>367</v>
      </c>
      <c r="U761" s="225">
        <v>0.41099999999999998</v>
      </c>
      <c r="V761" s="225">
        <f>ROUND(E761*U761,2)</f>
        <v>5.34</v>
      </c>
      <c r="W761" s="225"/>
      <c r="X761" s="225" t="s">
        <v>209</v>
      </c>
      <c r="Y761" s="225" t="s">
        <v>210</v>
      </c>
      <c r="Z761" s="215"/>
      <c r="AA761" s="215"/>
      <c r="AB761" s="215"/>
      <c r="AC761" s="215"/>
      <c r="AD761" s="215"/>
      <c r="AE761" s="215"/>
      <c r="AF761" s="215"/>
      <c r="AG761" s="215" t="s">
        <v>211</v>
      </c>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row>
    <row r="762" spans="1:60" outlineLevel="1">
      <c r="A762" s="243">
        <v>598</v>
      </c>
      <c r="B762" s="244" t="s">
        <v>1505</v>
      </c>
      <c r="C762" s="254" t="s">
        <v>1506</v>
      </c>
      <c r="D762" s="245" t="s">
        <v>277</v>
      </c>
      <c r="E762" s="246">
        <v>3</v>
      </c>
      <c r="F762" s="247"/>
      <c r="G762" s="248">
        <f>ROUND(E762*F762,2)</f>
        <v>0</v>
      </c>
      <c r="H762" s="247"/>
      <c r="I762" s="248">
        <f>ROUND(E762*H762,2)</f>
        <v>0</v>
      </c>
      <c r="J762" s="247"/>
      <c r="K762" s="248">
        <f>ROUND(E762*J762,2)</f>
        <v>0</v>
      </c>
      <c r="L762" s="248">
        <v>21</v>
      </c>
      <c r="M762" s="248">
        <f>G762*(1+L762/100)</f>
        <v>0</v>
      </c>
      <c r="N762" s="246">
        <v>4.0000000000000003E-5</v>
      </c>
      <c r="O762" s="246">
        <f>ROUND(E762*N762,2)</f>
        <v>0</v>
      </c>
      <c r="P762" s="246">
        <v>0</v>
      </c>
      <c r="Q762" s="246">
        <f>ROUND(E762*P762,2)</f>
        <v>0</v>
      </c>
      <c r="R762" s="248"/>
      <c r="S762" s="248" t="s">
        <v>366</v>
      </c>
      <c r="T762" s="249" t="s">
        <v>367</v>
      </c>
      <c r="U762" s="225">
        <v>0.50600000000000001</v>
      </c>
      <c r="V762" s="225">
        <f>ROUND(E762*U762,2)</f>
        <v>1.52</v>
      </c>
      <c r="W762" s="225"/>
      <c r="X762" s="225" t="s">
        <v>209</v>
      </c>
      <c r="Y762" s="225" t="s">
        <v>210</v>
      </c>
      <c r="Z762" s="215"/>
      <c r="AA762" s="215"/>
      <c r="AB762" s="215"/>
      <c r="AC762" s="215"/>
      <c r="AD762" s="215"/>
      <c r="AE762" s="215"/>
      <c r="AF762" s="215"/>
      <c r="AG762" s="215" t="s">
        <v>211</v>
      </c>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row>
    <row r="763" spans="1:60" outlineLevel="1">
      <c r="A763" s="243">
        <v>599</v>
      </c>
      <c r="B763" s="244" t="s">
        <v>1507</v>
      </c>
      <c r="C763" s="254" t="s">
        <v>1508</v>
      </c>
      <c r="D763" s="245" t="s">
        <v>277</v>
      </c>
      <c r="E763" s="246">
        <v>14</v>
      </c>
      <c r="F763" s="247"/>
      <c r="G763" s="248">
        <f>ROUND(E763*F763,2)</f>
        <v>0</v>
      </c>
      <c r="H763" s="247"/>
      <c r="I763" s="248">
        <f>ROUND(E763*H763,2)</f>
        <v>0</v>
      </c>
      <c r="J763" s="247"/>
      <c r="K763" s="248">
        <f>ROUND(E763*J763,2)</f>
        <v>0</v>
      </c>
      <c r="L763" s="248">
        <v>21</v>
      </c>
      <c r="M763" s="248">
        <f>G763*(1+L763/100)</f>
        <v>0</v>
      </c>
      <c r="N763" s="246">
        <v>1.2E-4</v>
      </c>
      <c r="O763" s="246">
        <f>ROUND(E763*N763,2)</f>
        <v>0</v>
      </c>
      <c r="P763" s="246">
        <v>0</v>
      </c>
      <c r="Q763" s="246">
        <f>ROUND(E763*P763,2)</f>
        <v>0</v>
      </c>
      <c r="R763" s="248"/>
      <c r="S763" s="248" t="s">
        <v>366</v>
      </c>
      <c r="T763" s="249" t="s">
        <v>367</v>
      </c>
      <c r="U763" s="225">
        <v>0.26800000000000002</v>
      </c>
      <c r="V763" s="225">
        <f>ROUND(E763*U763,2)</f>
        <v>3.75</v>
      </c>
      <c r="W763" s="225"/>
      <c r="X763" s="225" t="s">
        <v>209</v>
      </c>
      <c r="Y763" s="225" t="s">
        <v>210</v>
      </c>
      <c r="Z763" s="215"/>
      <c r="AA763" s="215"/>
      <c r="AB763" s="215"/>
      <c r="AC763" s="215"/>
      <c r="AD763" s="215"/>
      <c r="AE763" s="215"/>
      <c r="AF763" s="215"/>
      <c r="AG763" s="215" t="s">
        <v>211</v>
      </c>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c r="BG763" s="215"/>
      <c r="BH763" s="215"/>
    </row>
    <row r="764" spans="1:60" outlineLevel="1">
      <c r="A764" s="243">
        <v>600</v>
      </c>
      <c r="B764" s="244" t="s">
        <v>1509</v>
      </c>
      <c r="C764" s="254" t="s">
        <v>1510</v>
      </c>
      <c r="D764" s="245" t="s">
        <v>277</v>
      </c>
      <c r="E764" s="246">
        <v>7</v>
      </c>
      <c r="F764" s="247"/>
      <c r="G764" s="248">
        <f>ROUND(E764*F764,2)</f>
        <v>0</v>
      </c>
      <c r="H764" s="247"/>
      <c r="I764" s="248">
        <f>ROUND(E764*H764,2)</f>
        <v>0</v>
      </c>
      <c r="J764" s="247"/>
      <c r="K764" s="248">
        <f>ROUND(E764*J764,2)</f>
        <v>0</v>
      </c>
      <c r="L764" s="248">
        <v>21</v>
      </c>
      <c r="M764" s="248">
        <f>G764*(1+L764/100)</f>
        <v>0</v>
      </c>
      <c r="N764" s="246">
        <v>1.4999999999999999E-4</v>
      </c>
      <c r="O764" s="246">
        <f>ROUND(E764*N764,2)</f>
        <v>0</v>
      </c>
      <c r="P764" s="246">
        <v>1.4999999999999999E-4</v>
      </c>
      <c r="Q764" s="246">
        <f>ROUND(E764*P764,2)</f>
        <v>0</v>
      </c>
      <c r="R764" s="248"/>
      <c r="S764" s="248" t="s">
        <v>366</v>
      </c>
      <c r="T764" s="249" t="s">
        <v>367</v>
      </c>
      <c r="U764" s="225">
        <v>0.48</v>
      </c>
      <c r="V764" s="225">
        <f>ROUND(E764*U764,2)</f>
        <v>3.36</v>
      </c>
      <c r="W764" s="225"/>
      <c r="X764" s="225" t="s">
        <v>209</v>
      </c>
      <c r="Y764" s="225" t="s">
        <v>210</v>
      </c>
      <c r="Z764" s="215"/>
      <c r="AA764" s="215"/>
      <c r="AB764" s="215"/>
      <c r="AC764" s="215"/>
      <c r="AD764" s="215"/>
      <c r="AE764" s="215"/>
      <c r="AF764" s="215"/>
      <c r="AG764" s="215" t="s">
        <v>211</v>
      </c>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row>
    <row r="765" spans="1:60" outlineLevel="1">
      <c r="A765" s="243">
        <v>601</v>
      </c>
      <c r="B765" s="244" t="s">
        <v>1511</v>
      </c>
      <c r="C765" s="254" t="s">
        <v>1512</v>
      </c>
      <c r="D765" s="245" t="s">
        <v>277</v>
      </c>
      <c r="E765" s="246">
        <v>1</v>
      </c>
      <c r="F765" s="247"/>
      <c r="G765" s="248">
        <f>ROUND(E765*F765,2)</f>
        <v>0</v>
      </c>
      <c r="H765" s="247"/>
      <c r="I765" s="248">
        <f>ROUND(E765*H765,2)</f>
        <v>0</v>
      </c>
      <c r="J765" s="247"/>
      <c r="K765" s="248">
        <f>ROUND(E765*J765,2)</f>
        <v>0</v>
      </c>
      <c r="L765" s="248">
        <v>21</v>
      </c>
      <c r="M765" s="248">
        <f>G765*(1+L765/100)</f>
        <v>0</v>
      </c>
      <c r="N765" s="246">
        <v>1.4999999999999999E-4</v>
      </c>
      <c r="O765" s="246">
        <f>ROUND(E765*N765,2)</f>
        <v>0</v>
      </c>
      <c r="P765" s="246">
        <v>1.4999999999999999E-4</v>
      </c>
      <c r="Q765" s="246">
        <f>ROUND(E765*P765,2)</f>
        <v>0</v>
      </c>
      <c r="R765" s="248"/>
      <c r="S765" s="248" t="s">
        <v>366</v>
      </c>
      <c r="T765" s="249" t="s">
        <v>367</v>
      </c>
      <c r="U765" s="225">
        <v>0.48</v>
      </c>
      <c r="V765" s="225">
        <f>ROUND(E765*U765,2)</f>
        <v>0.48</v>
      </c>
      <c r="W765" s="225"/>
      <c r="X765" s="225" t="s">
        <v>209</v>
      </c>
      <c r="Y765" s="225" t="s">
        <v>210</v>
      </c>
      <c r="Z765" s="215"/>
      <c r="AA765" s="215"/>
      <c r="AB765" s="215"/>
      <c r="AC765" s="215"/>
      <c r="AD765" s="215"/>
      <c r="AE765" s="215"/>
      <c r="AF765" s="215"/>
      <c r="AG765" s="215" t="s">
        <v>211</v>
      </c>
      <c r="AH765" s="215"/>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row>
    <row r="766" spans="1:60" outlineLevel="1">
      <c r="A766" s="243">
        <v>602</v>
      </c>
      <c r="B766" s="244" t="s">
        <v>1513</v>
      </c>
      <c r="C766" s="254" t="s">
        <v>1514</v>
      </c>
      <c r="D766" s="245" t="s">
        <v>277</v>
      </c>
      <c r="E766" s="246">
        <v>8</v>
      </c>
      <c r="F766" s="247"/>
      <c r="G766" s="248">
        <f>ROUND(E766*F766,2)</f>
        <v>0</v>
      </c>
      <c r="H766" s="247"/>
      <c r="I766" s="248">
        <f>ROUND(E766*H766,2)</f>
        <v>0</v>
      </c>
      <c r="J766" s="247"/>
      <c r="K766" s="248">
        <f>ROUND(E766*J766,2)</f>
        <v>0</v>
      </c>
      <c r="L766" s="248">
        <v>21</v>
      </c>
      <c r="M766" s="248">
        <f>G766*(1+L766/100)</f>
        <v>0</v>
      </c>
      <c r="N766" s="246">
        <v>1.4999999999999999E-4</v>
      </c>
      <c r="O766" s="246">
        <f>ROUND(E766*N766,2)</f>
        <v>0</v>
      </c>
      <c r="P766" s="246">
        <v>0</v>
      </c>
      <c r="Q766" s="246">
        <f>ROUND(E766*P766,2)</f>
        <v>0</v>
      </c>
      <c r="R766" s="248"/>
      <c r="S766" s="248" t="s">
        <v>366</v>
      </c>
      <c r="T766" s="249" t="s">
        <v>367</v>
      </c>
      <c r="U766" s="225">
        <v>0.32667000000000002</v>
      </c>
      <c r="V766" s="225">
        <f>ROUND(E766*U766,2)</f>
        <v>2.61</v>
      </c>
      <c r="W766" s="225"/>
      <c r="X766" s="225" t="s">
        <v>209</v>
      </c>
      <c r="Y766" s="225" t="s">
        <v>210</v>
      </c>
      <c r="Z766" s="215"/>
      <c r="AA766" s="215"/>
      <c r="AB766" s="215"/>
      <c r="AC766" s="215"/>
      <c r="AD766" s="215"/>
      <c r="AE766" s="215"/>
      <c r="AF766" s="215"/>
      <c r="AG766" s="215" t="s">
        <v>211</v>
      </c>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row>
    <row r="767" spans="1:60" outlineLevel="1">
      <c r="A767" s="243">
        <v>603</v>
      </c>
      <c r="B767" s="244" t="s">
        <v>1515</v>
      </c>
      <c r="C767" s="254" t="s">
        <v>1516</v>
      </c>
      <c r="D767" s="245" t="s">
        <v>277</v>
      </c>
      <c r="E767" s="246">
        <v>14</v>
      </c>
      <c r="F767" s="247"/>
      <c r="G767" s="248">
        <f>ROUND(E767*F767,2)</f>
        <v>0</v>
      </c>
      <c r="H767" s="247"/>
      <c r="I767" s="248">
        <f>ROUND(E767*H767,2)</f>
        <v>0</v>
      </c>
      <c r="J767" s="247"/>
      <c r="K767" s="248">
        <f>ROUND(E767*J767,2)</f>
        <v>0</v>
      </c>
      <c r="L767" s="248">
        <v>21</v>
      </c>
      <c r="M767" s="248">
        <f>G767*(1+L767/100)</f>
        <v>0</v>
      </c>
      <c r="N767" s="246">
        <v>1.8000000000000001E-4</v>
      </c>
      <c r="O767" s="246">
        <f>ROUND(E767*N767,2)</f>
        <v>0</v>
      </c>
      <c r="P767" s="246">
        <v>0</v>
      </c>
      <c r="Q767" s="246">
        <f>ROUND(E767*P767,2)</f>
        <v>0</v>
      </c>
      <c r="R767" s="248"/>
      <c r="S767" s="248" t="s">
        <v>366</v>
      </c>
      <c r="T767" s="249" t="s">
        <v>367</v>
      </c>
      <c r="U767" s="225">
        <v>0.46383000000000002</v>
      </c>
      <c r="V767" s="225">
        <f>ROUND(E767*U767,2)</f>
        <v>6.49</v>
      </c>
      <c r="W767" s="225"/>
      <c r="X767" s="225" t="s">
        <v>209</v>
      </c>
      <c r="Y767" s="225" t="s">
        <v>210</v>
      </c>
      <c r="Z767" s="215"/>
      <c r="AA767" s="215"/>
      <c r="AB767" s="215"/>
      <c r="AC767" s="215"/>
      <c r="AD767" s="215"/>
      <c r="AE767" s="215"/>
      <c r="AF767" s="215"/>
      <c r="AG767" s="215" t="s">
        <v>211</v>
      </c>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row>
    <row r="768" spans="1:60" outlineLevel="1">
      <c r="A768" s="243">
        <v>604</v>
      </c>
      <c r="B768" s="244" t="s">
        <v>1517</v>
      </c>
      <c r="C768" s="254" t="s">
        <v>1518</v>
      </c>
      <c r="D768" s="245" t="s">
        <v>346</v>
      </c>
      <c r="E768" s="246">
        <v>133</v>
      </c>
      <c r="F768" s="247"/>
      <c r="G768" s="248">
        <f>ROUND(E768*F768,2)</f>
        <v>0</v>
      </c>
      <c r="H768" s="247"/>
      <c r="I768" s="248">
        <f>ROUND(E768*H768,2)</f>
        <v>0</v>
      </c>
      <c r="J768" s="247"/>
      <c r="K768" s="248">
        <f>ROUND(E768*J768,2)</f>
        <v>0</v>
      </c>
      <c r="L768" s="248">
        <v>21</v>
      </c>
      <c r="M768" s="248">
        <f>G768*(1+L768/100)</f>
        <v>0</v>
      </c>
      <c r="N768" s="246">
        <v>0</v>
      </c>
      <c r="O768" s="246">
        <f>ROUND(E768*N768,2)</f>
        <v>0</v>
      </c>
      <c r="P768" s="246">
        <v>0</v>
      </c>
      <c r="Q768" s="246">
        <f>ROUND(E768*P768,2)</f>
        <v>0</v>
      </c>
      <c r="R768" s="248"/>
      <c r="S768" s="248" t="s">
        <v>366</v>
      </c>
      <c r="T768" s="249" t="s">
        <v>367</v>
      </c>
      <c r="U768" s="225">
        <v>0</v>
      </c>
      <c r="V768" s="225">
        <f>ROUND(E768*U768,2)</f>
        <v>0</v>
      </c>
      <c r="W768" s="225"/>
      <c r="X768" s="225" t="s">
        <v>209</v>
      </c>
      <c r="Y768" s="225" t="s">
        <v>210</v>
      </c>
      <c r="Z768" s="215"/>
      <c r="AA768" s="215"/>
      <c r="AB768" s="215"/>
      <c r="AC768" s="215"/>
      <c r="AD768" s="215"/>
      <c r="AE768" s="215"/>
      <c r="AF768" s="215"/>
      <c r="AG768" s="215" t="s">
        <v>211</v>
      </c>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row>
    <row r="769" spans="1:60" outlineLevel="1">
      <c r="A769" s="243">
        <v>605</v>
      </c>
      <c r="B769" s="244" t="s">
        <v>1519</v>
      </c>
      <c r="C769" s="254" t="s">
        <v>1520</v>
      </c>
      <c r="D769" s="245" t="s">
        <v>277</v>
      </c>
      <c r="E769" s="246">
        <v>5</v>
      </c>
      <c r="F769" s="247"/>
      <c r="G769" s="248">
        <f>ROUND(E769*F769,2)</f>
        <v>0</v>
      </c>
      <c r="H769" s="247"/>
      <c r="I769" s="248">
        <f>ROUND(E769*H769,2)</f>
        <v>0</v>
      </c>
      <c r="J769" s="247"/>
      <c r="K769" s="248">
        <f>ROUND(E769*J769,2)</f>
        <v>0</v>
      </c>
      <c r="L769" s="248">
        <v>21</v>
      </c>
      <c r="M769" s="248">
        <f>G769*(1+L769/100)</f>
        <v>0</v>
      </c>
      <c r="N769" s="246">
        <v>0</v>
      </c>
      <c r="O769" s="246">
        <f>ROUND(E769*N769,2)</f>
        <v>0</v>
      </c>
      <c r="P769" s="246">
        <v>0</v>
      </c>
      <c r="Q769" s="246">
        <f>ROUND(E769*P769,2)</f>
        <v>0</v>
      </c>
      <c r="R769" s="248"/>
      <c r="S769" s="248" t="s">
        <v>366</v>
      </c>
      <c r="T769" s="249" t="s">
        <v>367</v>
      </c>
      <c r="U769" s="225">
        <v>0</v>
      </c>
      <c r="V769" s="225">
        <f>ROUND(E769*U769,2)</f>
        <v>0</v>
      </c>
      <c r="W769" s="225"/>
      <c r="X769" s="225" t="s">
        <v>209</v>
      </c>
      <c r="Y769" s="225" t="s">
        <v>210</v>
      </c>
      <c r="Z769" s="215"/>
      <c r="AA769" s="215"/>
      <c r="AB769" s="215"/>
      <c r="AC769" s="215"/>
      <c r="AD769" s="215"/>
      <c r="AE769" s="215"/>
      <c r="AF769" s="215"/>
      <c r="AG769" s="215" t="s">
        <v>211</v>
      </c>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row>
    <row r="770" spans="1:60" outlineLevel="1">
      <c r="A770" s="243">
        <v>606</v>
      </c>
      <c r="B770" s="244" t="s">
        <v>1521</v>
      </c>
      <c r="C770" s="254" t="s">
        <v>1522</v>
      </c>
      <c r="D770" s="245" t="s">
        <v>277</v>
      </c>
      <c r="E770" s="246">
        <v>1</v>
      </c>
      <c r="F770" s="247"/>
      <c r="G770" s="248">
        <f>ROUND(E770*F770,2)</f>
        <v>0</v>
      </c>
      <c r="H770" s="247"/>
      <c r="I770" s="248">
        <f>ROUND(E770*H770,2)</f>
        <v>0</v>
      </c>
      <c r="J770" s="247"/>
      <c r="K770" s="248">
        <f>ROUND(E770*J770,2)</f>
        <v>0</v>
      </c>
      <c r="L770" s="248">
        <v>21</v>
      </c>
      <c r="M770" s="248">
        <f>G770*(1+L770/100)</f>
        <v>0</v>
      </c>
      <c r="N770" s="246">
        <v>0</v>
      </c>
      <c r="O770" s="246">
        <f>ROUND(E770*N770,2)</f>
        <v>0</v>
      </c>
      <c r="P770" s="246">
        <v>0</v>
      </c>
      <c r="Q770" s="246">
        <f>ROUND(E770*P770,2)</f>
        <v>0</v>
      </c>
      <c r="R770" s="248"/>
      <c r="S770" s="248" t="s">
        <v>366</v>
      </c>
      <c r="T770" s="249" t="s">
        <v>367</v>
      </c>
      <c r="U770" s="225">
        <v>0</v>
      </c>
      <c r="V770" s="225">
        <f>ROUND(E770*U770,2)</f>
        <v>0</v>
      </c>
      <c r="W770" s="225"/>
      <c r="X770" s="225" t="s">
        <v>209</v>
      </c>
      <c r="Y770" s="225" t="s">
        <v>210</v>
      </c>
      <c r="Z770" s="215"/>
      <c r="AA770" s="215"/>
      <c r="AB770" s="215"/>
      <c r="AC770" s="215"/>
      <c r="AD770" s="215"/>
      <c r="AE770" s="215"/>
      <c r="AF770" s="215"/>
      <c r="AG770" s="215" t="s">
        <v>211</v>
      </c>
      <c r="AH770" s="215"/>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row>
    <row r="771" spans="1:60" ht="22.5" outlineLevel="1">
      <c r="A771" s="243">
        <v>607</v>
      </c>
      <c r="B771" s="244" t="s">
        <v>1523</v>
      </c>
      <c r="C771" s="254" t="s">
        <v>1524</v>
      </c>
      <c r="D771" s="245" t="s">
        <v>277</v>
      </c>
      <c r="E771" s="246">
        <v>3</v>
      </c>
      <c r="F771" s="247"/>
      <c r="G771" s="248">
        <f>ROUND(E771*F771,2)</f>
        <v>0</v>
      </c>
      <c r="H771" s="247"/>
      <c r="I771" s="248">
        <f>ROUND(E771*H771,2)</f>
        <v>0</v>
      </c>
      <c r="J771" s="247"/>
      <c r="K771" s="248">
        <f>ROUND(E771*J771,2)</f>
        <v>0</v>
      </c>
      <c r="L771" s="248">
        <v>21</v>
      </c>
      <c r="M771" s="248">
        <f>G771*(1+L771/100)</f>
        <v>0</v>
      </c>
      <c r="N771" s="246">
        <v>0</v>
      </c>
      <c r="O771" s="246">
        <f>ROUND(E771*N771,2)</f>
        <v>0</v>
      </c>
      <c r="P771" s="246">
        <v>0</v>
      </c>
      <c r="Q771" s="246">
        <f>ROUND(E771*P771,2)</f>
        <v>0</v>
      </c>
      <c r="R771" s="248"/>
      <c r="S771" s="248" t="s">
        <v>366</v>
      </c>
      <c r="T771" s="249" t="s">
        <v>367</v>
      </c>
      <c r="U771" s="225">
        <v>0</v>
      </c>
      <c r="V771" s="225">
        <f>ROUND(E771*U771,2)</f>
        <v>0</v>
      </c>
      <c r="W771" s="225"/>
      <c r="X771" s="225" t="s">
        <v>209</v>
      </c>
      <c r="Y771" s="225" t="s">
        <v>210</v>
      </c>
      <c r="Z771" s="215"/>
      <c r="AA771" s="215"/>
      <c r="AB771" s="215"/>
      <c r="AC771" s="215"/>
      <c r="AD771" s="215"/>
      <c r="AE771" s="215"/>
      <c r="AF771" s="215"/>
      <c r="AG771" s="215" t="s">
        <v>211</v>
      </c>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row>
    <row r="772" spans="1:60" outlineLevel="1">
      <c r="A772" s="243">
        <v>608</v>
      </c>
      <c r="B772" s="244" t="s">
        <v>1525</v>
      </c>
      <c r="C772" s="254" t="s">
        <v>1526</v>
      </c>
      <c r="D772" s="245" t="s">
        <v>277</v>
      </c>
      <c r="E772" s="246">
        <v>1</v>
      </c>
      <c r="F772" s="247"/>
      <c r="G772" s="248">
        <f>ROUND(E772*F772,2)</f>
        <v>0</v>
      </c>
      <c r="H772" s="247"/>
      <c r="I772" s="248">
        <f>ROUND(E772*H772,2)</f>
        <v>0</v>
      </c>
      <c r="J772" s="247"/>
      <c r="K772" s="248">
        <f>ROUND(E772*J772,2)</f>
        <v>0</v>
      </c>
      <c r="L772" s="248">
        <v>21</v>
      </c>
      <c r="M772" s="248">
        <f>G772*(1+L772/100)</f>
        <v>0</v>
      </c>
      <c r="N772" s="246">
        <v>0</v>
      </c>
      <c r="O772" s="246">
        <f>ROUND(E772*N772,2)</f>
        <v>0</v>
      </c>
      <c r="P772" s="246">
        <v>0</v>
      </c>
      <c r="Q772" s="246">
        <f>ROUND(E772*P772,2)</f>
        <v>0</v>
      </c>
      <c r="R772" s="248"/>
      <c r="S772" s="248" t="s">
        <v>366</v>
      </c>
      <c r="T772" s="249" t="s">
        <v>367</v>
      </c>
      <c r="U772" s="225">
        <v>0</v>
      </c>
      <c r="V772" s="225">
        <f>ROUND(E772*U772,2)</f>
        <v>0</v>
      </c>
      <c r="W772" s="225"/>
      <c r="X772" s="225" t="s">
        <v>209</v>
      </c>
      <c r="Y772" s="225" t="s">
        <v>210</v>
      </c>
      <c r="Z772" s="215"/>
      <c r="AA772" s="215"/>
      <c r="AB772" s="215"/>
      <c r="AC772" s="215"/>
      <c r="AD772" s="215"/>
      <c r="AE772" s="215"/>
      <c r="AF772" s="215"/>
      <c r="AG772" s="215" t="s">
        <v>211</v>
      </c>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row>
    <row r="773" spans="1:60" outlineLevel="1">
      <c r="A773" s="243">
        <v>609</v>
      </c>
      <c r="B773" s="244" t="s">
        <v>1527</v>
      </c>
      <c r="C773" s="254" t="s">
        <v>1528</v>
      </c>
      <c r="D773" s="245" t="s">
        <v>535</v>
      </c>
      <c r="E773" s="246">
        <v>1</v>
      </c>
      <c r="F773" s="247"/>
      <c r="G773" s="248">
        <f>ROUND(E773*F773,2)</f>
        <v>0</v>
      </c>
      <c r="H773" s="247"/>
      <c r="I773" s="248">
        <f>ROUND(E773*H773,2)</f>
        <v>0</v>
      </c>
      <c r="J773" s="247"/>
      <c r="K773" s="248">
        <f>ROUND(E773*J773,2)</f>
        <v>0</v>
      </c>
      <c r="L773" s="248">
        <v>21</v>
      </c>
      <c r="M773" s="248">
        <f>G773*(1+L773/100)</f>
        <v>0</v>
      </c>
      <c r="N773" s="246">
        <v>0</v>
      </c>
      <c r="O773" s="246">
        <f>ROUND(E773*N773,2)</f>
        <v>0</v>
      </c>
      <c r="P773" s="246">
        <v>0</v>
      </c>
      <c r="Q773" s="246">
        <f>ROUND(E773*P773,2)</f>
        <v>0</v>
      </c>
      <c r="R773" s="248"/>
      <c r="S773" s="248" t="s">
        <v>366</v>
      </c>
      <c r="T773" s="249" t="s">
        <v>367</v>
      </c>
      <c r="U773" s="225">
        <v>0</v>
      </c>
      <c r="V773" s="225">
        <f>ROUND(E773*U773,2)</f>
        <v>0</v>
      </c>
      <c r="W773" s="225"/>
      <c r="X773" s="225" t="s">
        <v>209</v>
      </c>
      <c r="Y773" s="225" t="s">
        <v>210</v>
      </c>
      <c r="Z773" s="215"/>
      <c r="AA773" s="215"/>
      <c r="AB773" s="215"/>
      <c r="AC773" s="215"/>
      <c r="AD773" s="215"/>
      <c r="AE773" s="215"/>
      <c r="AF773" s="215"/>
      <c r="AG773" s="215" t="s">
        <v>211</v>
      </c>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row>
    <row r="774" spans="1:60" outlineLevel="1">
      <c r="A774" s="243">
        <v>610</v>
      </c>
      <c r="B774" s="244" t="s">
        <v>1529</v>
      </c>
      <c r="C774" s="254" t="s">
        <v>1530</v>
      </c>
      <c r="D774" s="245" t="s">
        <v>535</v>
      </c>
      <c r="E774" s="246">
        <v>1</v>
      </c>
      <c r="F774" s="247"/>
      <c r="G774" s="248">
        <f>ROUND(E774*F774,2)</f>
        <v>0</v>
      </c>
      <c r="H774" s="247"/>
      <c r="I774" s="248">
        <f>ROUND(E774*H774,2)</f>
        <v>0</v>
      </c>
      <c r="J774" s="247"/>
      <c r="K774" s="248">
        <f>ROUND(E774*J774,2)</f>
        <v>0</v>
      </c>
      <c r="L774" s="248">
        <v>21</v>
      </c>
      <c r="M774" s="248">
        <f>G774*(1+L774/100)</f>
        <v>0</v>
      </c>
      <c r="N774" s="246">
        <v>0</v>
      </c>
      <c r="O774" s="246">
        <f>ROUND(E774*N774,2)</f>
        <v>0</v>
      </c>
      <c r="P774" s="246">
        <v>0</v>
      </c>
      <c r="Q774" s="246">
        <f>ROUND(E774*P774,2)</f>
        <v>0</v>
      </c>
      <c r="R774" s="248"/>
      <c r="S774" s="248" t="s">
        <v>366</v>
      </c>
      <c r="T774" s="249" t="s">
        <v>367</v>
      </c>
      <c r="U774" s="225">
        <v>0</v>
      </c>
      <c r="V774" s="225">
        <f>ROUND(E774*U774,2)</f>
        <v>0</v>
      </c>
      <c r="W774" s="225"/>
      <c r="X774" s="225" t="s">
        <v>209</v>
      </c>
      <c r="Y774" s="225" t="s">
        <v>210</v>
      </c>
      <c r="Z774" s="215"/>
      <c r="AA774" s="215"/>
      <c r="AB774" s="215"/>
      <c r="AC774" s="215"/>
      <c r="AD774" s="215"/>
      <c r="AE774" s="215"/>
      <c r="AF774" s="215"/>
      <c r="AG774" s="215" t="s">
        <v>211</v>
      </c>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c r="BG774" s="215"/>
      <c r="BH774" s="215"/>
    </row>
    <row r="775" spans="1:60" outlineLevel="1">
      <c r="A775" s="243">
        <v>611</v>
      </c>
      <c r="B775" s="244" t="s">
        <v>1531</v>
      </c>
      <c r="C775" s="254" t="s">
        <v>1532</v>
      </c>
      <c r="D775" s="245" t="s">
        <v>535</v>
      </c>
      <c r="E775" s="246">
        <v>1</v>
      </c>
      <c r="F775" s="247"/>
      <c r="G775" s="248">
        <f>ROUND(E775*F775,2)</f>
        <v>0</v>
      </c>
      <c r="H775" s="247"/>
      <c r="I775" s="248">
        <f>ROUND(E775*H775,2)</f>
        <v>0</v>
      </c>
      <c r="J775" s="247"/>
      <c r="K775" s="248">
        <f>ROUND(E775*J775,2)</f>
        <v>0</v>
      </c>
      <c r="L775" s="248">
        <v>21</v>
      </c>
      <c r="M775" s="248">
        <f>G775*(1+L775/100)</f>
        <v>0</v>
      </c>
      <c r="N775" s="246">
        <v>0</v>
      </c>
      <c r="O775" s="246">
        <f>ROUND(E775*N775,2)</f>
        <v>0</v>
      </c>
      <c r="P775" s="246">
        <v>0</v>
      </c>
      <c r="Q775" s="246">
        <f>ROUND(E775*P775,2)</f>
        <v>0</v>
      </c>
      <c r="R775" s="248"/>
      <c r="S775" s="248" t="s">
        <v>366</v>
      </c>
      <c r="T775" s="249" t="s">
        <v>367</v>
      </c>
      <c r="U775" s="225">
        <v>0</v>
      </c>
      <c r="V775" s="225">
        <f>ROUND(E775*U775,2)</f>
        <v>0</v>
      </c>
      <c r="W775" s="225"/>
      <c r="X775" s="225" t="s">
        <v>209</v>
      </c>
      <c r="Y775" s="225" t="s">
        <v>210</v>
      </c>
      <c r="Z775" s="215"/>
      <c r="AA775" s="215"/>
      <c r="AB775" s="215"/>
      <c r="AC775" s="215"/>
      <c r="AD775" s="215"/>
      <c r="AE775" s="215"/>
      <c r="AF775" s="215"/>
      <c r="AG775" s="215" t="s">
        <v>211</v>
      </c>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row>
    <row r="776" spans="1:60" outlineLevel="1">
      <c r="A776" s="243">
        <v>612</v>
      </c>
      <c r="B776" s="244" t="s">
        <v>1533</v>
      </c>
      <c r="C776" s="254" t="s">
        <v>1534</v>
      </c>
      <c r="D776" s="245" t="s">
        <v>277</v>
      </c>
      <c r="E776" s="246">
        <v>3</v>
      </c>
      <c r="F776" s="247"/>
      <c r="G776" s="248">
        <f>ROUND(E776*F776,2)</f>
        <v>0</v>
      </c>
      <c r="H776" s="247"/>
      <c r="I776" s="248">
        <f>ROUND(E776*H776,2)</f>
        <v>0</v>
      </c>
      <c r="J776" s="247"/>
      <c r="K776" s="248">
        <f>ROUND(E776*J776,2)</f>
        <v>0</v>
      </c>
      <c r="L776" s="248">
        <v>21</v>
      </c>
      <c r="M776" s="248">
        <f>G776*(1+L776/100)</f>
        <v>0</v>
      </c>
      <c r="N776" s="246">
        <v>0</v>
      </c>
      <c r="O776" s="246">
        <f>ROUND(E776*N776,2)</f>
        <v>0</v>
      </c>
      <c r="P776" s="246">
        <v>0</v>
      </c>
      <c r="Q776" s="246">
        <f>ROUND(E776*P776,2)</f>
        <v>0</v>
      </c>
      <c r="R776" s="248"/>
      <c r="S776" s="248" t="s">
        <v>366</v>
      </c>
      <c r="T776" s="249" t="s">
        <v>367</v>
      </c>
      <c r="U776" s="225">
        <v>0</v>
      </c>
      <c r="V776" s="225">
        <f>ROUND(E776*U776,2)</f>
        <v>0</v>
      </c>
      <c r="W776" s="225"/>
      <c r="X776" s="225" t="s">
        <v>209</v>
      </c>
      <c r="Y776" s="225" t="s">
        <v>210</v>
      </c>
      <c r="Z776" s="215"/>
      <c r="AA776" s="215"/>
      <c r="AB776" s="215"/>
      <c r="AC776" s="215"/>
      <c r="AD776" s="215"/>
      <c r="AE776" s="215"/>
      <c r="AF776" s="215"/>
      <c r="AG776" s="215" t="s">
        <v>211</v>
      </c>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row>
    <row r="777" spans="1:60" outlineLevel="1">
      <c r="A777" s="243">
        <v>613</v>
      </c>
      <c r="B777" s="244" t="s">
        <v>1535</v>
      </c>
      <c r="C777" s="254" t="s">
        <v>1536</v>
      </c>
      <c r="D777" s="245" t="s">
        <v>277</v>
      </c>
      <c r="E777" s="246">
        <v>23</v>
      </c>
      <c r="F777" s="247"/>
      <c r="G777" s="248">
        <f>ROUND(E777*F777,2)</f>
        <v>0</v>
      </c>
      <c r="H777" s="247"/>
      <c r="I777" s="248">
        <f>ROUND(E777*H777,2)</f>
        <v>0</v>
      </c>
      <c r="J777" s="247"/>
      <c r="K777" s="248">
        <f>ROUND(E777*J777,2)</f>
        <v>0</v>
      </c>
      <c r="L777" s="248">
        <v>21</v>
      </c>
      <c r="M777" s="248">
        <f>G777*(1+L777/100)</f>
        <v>0</v>
      </c>
      <c r="N777" s="246">
        <v>0</v>
      </c>
      <c r="O777" s="246">
        <f>ROUND(E777*N777,2)</f>
        <v>0</v>
      </c>
      <c r="P777" s="246">
        <v>0</v>
      </c>
      <c r="Q777" s="246">
        <f>ROUND(E777*P777,2)</f>
        <v>0</v>
      </c>
      <c r="R777" s="248"/>
      <c r="S777" s="248" t="s">
        <v>366</v>
      </c>
      <c r="T777" s="249" t="s">
        <v>367</v>
      </c>
      <c r="U777" s="225">
        <v>0</v>
      </c>
      <c r="V777" s="225">
        <f>ROUND(E777*U777,2)</f>
        <v>0</v>
      </c>
      <c r="W777" s="225"/>
      <c r="X777" s="225" t="s">
        <v>209</v>
      </c>
      <c r="Y777" s="225" t="s">
        <v>210</v>
      </c>
      <c r="Z777" s="215"/>
      <c r="AA777" s="215"/>
      <c r="AB777" s="215"/>
      <c r="AC777" s="215"/>
      <c r="AD777" s="215"/>
      <c r="AE777" s="215"/>
      <c r="AF777" s="215"/>
      <c r="AG777" s="215" t="s">
        <v>211</v>
      </c>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row>
    <row r="778" spans="1:60" outlineLevel="1">
      <c r="A778" s="243">
        <v>614</v>
      </c>
      <c r="B778" s="244" t="s">
        <v>1537</v>
      </c>
      <c r="C778" s="254" t="s">
        <v>1538</v>
      </c>
      <c r="D778" s="245" t="s">
        <v>277</v>
      </c>
      <c r="E778" s="246">
        <v>26</v>
      </c>
      <c r="F778" s="247"/>
      <c r="G778" s="248">
        <f>ROUND(E778*F778,2)</f>
        <v>0</v>
      </c>
      <c r="H778" s="247"/>
      <c r="I778" s="248">
        <f>ROUND(E778*H778,2)</f>
        <v>0</v>
      </c>
      <c r="J778" s="247"/>
      <c r="K778" s="248">
        <f>ROUND(E778*J778,2)</f>
        <v>0</v>
      </c>
      <c r="L778" s="248">
        <v>21</v>
      </c>
      <c r="M778" s="248">
        <f>G778*(1+L778/100)</f>
        <v>0</v>
      </c>
      <c r="N778" s="246">
        <v>0</v>
      </c>
      <c r="O778" s="246">
        <f>ROUND(E778*N778,2)</f>
        <v>0</v>
      </c>
      <c r="P778" s="246">
        <v>0</v>
      </c>
      <c r="Q778" s="246">
        <f>ROUND(E778*P778,2)</f>
        <v>0</v>
      </c>
      <c r="R778" s="248"/>
      <c r="S778" s="248" t="s">
        <v>366</v>
      </c>
      <c r="T778" s="249" t="s">
        <v>367</v>
      </c>
      <c r="U778" s="225">
        <v>0</v>
      </c>
      <c r="V778" s="225">
        <f>ROUND(E778*U778,2)</f>
        <v>0</v>
      </c>
      <c r="W778" s="225"/>
      <c r="X778" s="225" t="s">
        <v>209</v>
      </c>
      <c r="Y778" s="225" t="s">
        <v>210</v>
      </c>
      <c r="Z778" s="215"/>
      <c r="AA778" s="215"/>
      <c r="AB778" s="215"/>
      <c r="AC778" s="215"/>
      <c r="AD778" s="215"/>
      <c r="AE778" s="215"/>
      <c r="AF778" s="215"/>
      <c r="AG778" s="215" t="s">
        <v>211</v>
      </c>
      <c r="AH778" s="215"/>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row>
    <row r="779" spans="1:60" outlineLevel="1">
      <c r="A779" s="243">
        <v>615</v>
      </c>
      <c r="B779" s="244" t="s">
        <v>1539</v>
      </c>
      <c r="C779" s="254" t="s">
        <v>1540</v>
      </c>
      <c r="D779" s="245" t="s">
        <v>277</v>
      </c>
      <c r="E779" s="246">
        <v>2</v>
      </c>
      <c r="F779" s="247"/>
      <c r="G779" s="248">
        <f>ROUND(E779*F779,2)</f>
        <v>0</v>
      </c>
      <c r="H779" s="247"/>
      <c r="I779" s="248">
        <f>ROUND(E779*H779,2)</f>
        <v>0</v>
      </c>
      <c r="J779" s="247"/>
      <c r="K779" s="248">
        <f>ROUND(E779*J779,2)</f>
        <v>0</v>
      </c>
      <c r="L779" s="248">
        <v>21</v>
      </c>
      <c r="M779" s="248">
        <f>G779*(1+L779/100)</f>
        <v>0</v>
      </c>
      <c r="N779" s="246">
        <v>0</v>
      </c>
      <c r="O779" s="246">
        <f>ROUND(E779*N779,2)</f>
        <v>0</v>
      </c>
      <c r="P779" s="246">
        <v>0</v>
      </c>
      <c r="Q779" s="246">
        <f>ROUND(E779*P779,2)</f>
        <v>0</v>
      </c>
      <c r="R779" s="248"/>
      <c r="S779" s="248" t="s">
        <v>366</v>
      </c>
      <c r="T779" s="249" t="s">
        <v>367</v>
      </c>
      <c r="U779" s="225">
        <v>0</v>
      </c>
      <c r="V779" s="225">
        <f>ROUND(E779*U779,2)</f>
        <v>0</v>
      </c>
      <c r="W779" s="225"/>
      <c r="X779" s="225" t="s">
        <v>209</v>
      </c>
      <c r="Y779" s="225" t="s">
        <v>210</v>
      </c>
      <c r="Z779" s="215"/>
      <c r="AA779" s="215"/>
      <c r="AB779" s="215"/>
      <c r="AC779" s="215"/>
      <c r="AD779" s="215"/>
      <c r="AE779" s="215"/>
      <c r="AF779" s="215"/>
      <c r="AG779" s="215" t="s">
        <v>211</v>
      </c>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row>
    <row r="780" spans="1:60" outlineLevel="1">
      <c r="A780" s="243">
        <v>616</v>
      </c>
      <c r="B780" s="244" t="s">
        <v>1541</v>
      </c>
      <c r="C780" s="254" t="s">
        <v>1542</v>
      </c>
      <c r="D780" s="245" t="s">
        <v>277</v>
      </c>
      <c r="E780" s="246">
        <v>26</v>
      </c>
      <c r="F780" s="247"/>
      <c r="G780" s="248">
        <f>ROUND(E780*F780,2)</f>
        <v>0</v>
      </c>
      <c r="H780" s="247"/>
      <c r="I780" s="248">
        <f>ROUND(E780*H780,2)</f>
        <v>0</v>
      </c>
      <c r="J780" s="247"/>
      <c r="K780" s="248">
        <f>ROUND(E780*J780,2)</f>
        <v>0</v>
      </c>
      <c r="L780" s="248">
        <v>21</v>
      </c>
      <c r="M780" s="248">
        <f>G780*(1+L780/100)</f>
        <v>0</v>
      </c>
      <c r="N780" s="246">
        <v>0</v>
      </c>
      <c r="O780" s="246">
        <f>ROUND(E780*N780,2)</f>
        <v>0</v>
      </c>
      <c r="P780" s="246">
        <v>0</v>
      </c>
      <c r="Q780" s="246">
        <f>ROUND(E780*P780,2)</f>
        <v>0</v>
      </c>
      <c r="R780" s="248"/>
      <c r="S780" s="248" t="s">
        <v>366</v>
      </c>
      <c r="T780" s="249" t="s">
        <v>367</v>
      </c>
      <c r="U780" s="225">
        <v>0</v>
      </c>
      <c r="V780" s="225">
        <f>ROUND(E780*U780,2)</f>
        <v>0</v>
      </c>
      <c r="W780" s="225"/>
      <c r="X780" s="225" t="s">
        <v>209</v>
      </c>
      <c r="Y780" s="225" t="s">
        <v>210</v>
      </c>
      <c r="Z780" s="215"/>
      <c r="AA780" s="215"/>
      <c r="AB780" s="215"/>
      <c r="AC780" s="215"/>
      <c r="AD780" s="215"/>
      <c r="AE780" s="215"/>
      <c r="AF780" s="215"/>
      <c r="AG780" s="215" t="s">
        <v>211</v>
      </c>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row>
    <row r="781" spans="1:60" outlineLevel="1">
      <c r="A781" s="243">
        <v>617</v>
      </c>
      <c r="B781" s="244" t="s">
        <v>1543</v>
      </c>
      <c r="C781" s="254" t="s">
        <v>1544</v>
      </c>
      <c r="D781" s="245" t="s">
        <v>277</v>
      </c>
      <c r="E781" s="246">
        <v>11</v>
      </c>
      <c r="F781" s="247"/>
      <c r="G781" s="248">
        <f>ROUND(E781*F781,2)</f>
        <v>0</v>
      </c>
      <c r="H781" s="247"/>
      <c r="I781" s="248">
        <f>ROUND(E781*H781,2)</f>
        <v>0</v>
      </c>
      <c r="J781" s="247"/>
      <c r="K781" s="248">
        <f>ROUND(E781*J781,2)</f>
        <v>0</v>
      </c>
      <c r="L781" s="248">
        <v>21</v>
      </c>
      <c r="M781" s="248">
        <f>G781*(1+L781/100)</f>
        <v>0</v>
      </c>
      <c r="N781" s="246">
        <v>0</v>
      </c>
      <c r="O781" s="246">
        <f>ROUND(E781*N781,2)</f>
        <v>0</v>
      </c>
      <c r="P781" s="246">
        <v>0</v>
      </c>
      <c r="Q781" s="246">
        <f>ROUND(E781*P781,2)</f>
        <v>0</v>
      </c>
      <c r="R781" s="248"/>
      <c r="S781" s="248" t="s">
        <v>366</v>
      </c>
      <c r="T781" s="249" t="s">
        <v>367</v>
      </c>
      <c r="U781" s="225">
        <v>0</v>
      </c>
      <c r="V781" s="225">
        <f>ROUND(E781*U781,2)</f>
        <v>0</v>
      </c>
      <c r="W781" s="225"/>
      <c r="X781" s="225" t="s">
        <v>209</v>
      </c>
      <c r="Y781" s="225" t="s">
        <v>210</v>
      </c>
      <c r="Z781" s="215"/>
      <c r="AA781" s="215"/>
      <c r="AB781" s="215"/>
      <c r="AC781" s="215"/>
      <c r="AD781" s="215"/>
      <c r="AE781" s="215"/>
      <c r="AF781" s="215"/>
      <c r="AG781" s="215" t="s">
        <v>211</v>
      </c>
      <c r="AH781" s="215"/>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row>
    <row r="782" spans="1:60" outlineLevel="1">
      <c r="A782" s="243">
        <v>618</v>
      </c>
      <c r="B782" s="244" t="s">
        <v>1545</v>
      </c>
      <c r="C782" s="254" t="s">
        <v>1546</v>
      </c>
      <c r="D782" s="245" t="s">
        <v>277</v>
      </c>
      <c r="E782" s="246">
        <v>17</v>
      </c>
      <c r="F782" s="247"/>
      <c r="G782" s="248">
        <f>ROUND(E782*F782,2)</f>
        <v>0</v>
      </c>
      <c r="H782" s="247"/>
      <c r="I782" s="248">
        <f>ROUND(E782*H782,2)</f>
        <v>0</v>
      </c>
      <c r="J782" s="247"/>
      <c r="K782" s="248">
        <f>ROUND(E782*J782,2)</f>
        <v>0</v>
      </c>
      <c r="L782" s="248">
        <v>21</v>
      </c>
      <c r="M782" s="248">
        <f>G782*(1+L782/100)</f>
        <v>0</v>
      </c>
      <c r="N782" s="246">
        <v>0</v>
      </c>
      <c r="O782" s="246">
        <f>ROUND(E782*N782,2)</f>
        <v>0</v>
      </c>
      <c r="P782" s="246">
        <v>0</v>
      </c>
      <c r="Q782" s="246">
        <f>ROUND(E782*P782,2)</f>
        <v>0</v>
      </c>
      <c r="R782" s="248"/>
      <c r="S782" s="248" t="s">
        <v>366</v>
      </c>
      <c r="T782" s="249" t="s">
        <v>367</v>
      </c>
      <c r="U782" s="225">
        <v>0</v>
      </c>
      <c r="V782" s="225">
        <f>ROUND(E782*U782,2)</f>
        <v>0</v>
      </c>
      <c r="W782" s="225"/>
      <c r="X782" s="225" t="s">
        <v>209</v>
      </c>
      <c r="Y782" s="225" t="s">
        <v>210</v>
      </c>
      <c r="Z782" s="215"/>
      <c r="AA782" s="215"/>
      <c r="AB782" s="215"/>
      <c r="AC782" s="215"/>
      <c r="AD782" s="215"/>
      <c r="AE782" s="215"/>
      <c r="AF782" s="215"/>
      <c r="AG782" s="215" t="s">
        <v>211</v>
      </c>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row>
    <row r="783" spans="1:60" outlineLevel="1">
      <c r="A783" s="243">
        <v>619</v>
      </c>
      <c r="B783" s="244" t="s">
        <v>1547</v>
      </c>
      <c r="C783" s="254" t="s">
        <v>1548</v>
      </c>
      <c r="D783" s="245" t="s">
        <v>277</v>
      </c>
      <c r="E783" s="246">
        <v>8</v>
      </c>
      <c r="F783" s="247"/>
      <c r="G783" s="248">
        <f>ROUND(E783*F783,2)</f>
        <v>0</v>
      </c>
      <c r="H783" s="247"/>
      <c r="I783" s="248">
        <f>ROUND(E783*H783,2)</f>
        <v>0</v>
      </c>
      <c r="J783" s="247"/>
      <c r="K783" s="248">
        <f>ROUND(E783*J783,2)</f>
        <v>0</v>
      </c>
      <c r="L783" s="248">
        <v>21</v>
      </c>
      <c r="M783" s="248">
        <f>G783*(1+L783/100)</f>
        <v>0</v>
      </c>
      <c r="N783" s="246">
        <v>0</v>
      </c>
      <c r="O783" s="246">
        <f>ROUND(E783*N783,2)</f>
        <v>0</v>
      </c>
      <c r="P783" s="246">
        <v>0</v>
      </c>
      <c r="Q783" s="246">
        <f>ROUND(E783*P783,2)</f>
        <v>0</v>
      </c>
      <c r="R783" s="248"/>
      <c r="S783" s="248" t="s">
        <v>366</v>
      </c>
      <c r="T783" s="249" t="s">
        <v>367</v>
      </c>
      <c r="U783" s="225">
        <v>0</v>
      </c>
      <c r="V783" s="225">
        <f>ROUND(E783*U783,2)</f>
        <v>0</v>
      </c>
      <c r="W783" s="225"/>
      <c r="X783" s="225" t="s">
        <v>209</v>
      </c>
      <c r="Y783" s="225" t="s">
        <v>210</v>
      </c>
      <c r="Z783" s="215"/>
      <c r="AA783" s="215"/>
      <c r="AB783" s="215"/>
      <c r="AC783" s="215"/>
      <c r="AD783" s="215"/>
      <c r="AE783" s="215"/>
      <c r="AF783" s="215"/>
      <c r="AG783" s="215" t="s">
        <v>211</v>
      </c>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row>
    <row r="784" spans="1:60" ht="22.5" outlineLevel="1">
      <c r="A784" s="243">
        <v>620</v>
      </c>
      <c r="B784" s="244" t="s">
        <v>1549</v>
      </c>
      <c r="C784" s="254" t="s">
        <v>1550</v>
      </c>
      <c r="D784" s="245" t="s">
        <v>277</v>
      </c>
      <c r="E784" s="246">
        <v>10</v>
      </c>
      <c r="F784" s="247"/>
      <c r="G784" s="248">
        <f>ROUND(E784*F784,2)</f>
        <v>0</v>
      </c>
      <c r="H784" s="247"/>
      <c r="I784" s="248">
        <f>ROUND(E784*H784,2)</f>
        <v>0</v>
      </c>
      <c r="J784" s="247"/>
      <c r="K784" s="248">
        <f>ROUND(E784*J784,2)</f>
        <v>0</v>
      </c>
      <c r="L784" s="248">
        <v>21</v>
      </c>
      <c r="M784" s="248">
        <f>G784*(1+L784/100)</f>
        <v>0</v>
      </c>
      <c r="N784" s="246">
        <v>0</v>
      </c>
      <c r="O784" s="246">
        <f>ROUND(E784*N784,2)</f>
        <v>0</v>
      </c>
      <c r="P784" s="246">
        <v>0</v>
      </c>
      <c r="Q784" s="246">
        <f>ROUND(E784*P784,2)</f>
        <v>0</v>
      </c>
      <c r="R784" s="248"/>
      <c r="S784" s="248" t="s">
        <v>366</v>
      </c>
      <c r="T784" s="249" t="s">
        <v>367</v>
      </c>
      <c r="U784" s="225">
        <v>0</v>
      </c>
      <c r="V784" s="225">
        <f>ROUND(E784*U784,2)</f>
        <v>0</v>
      </c>
      <c r="W784" s="225"/>
      <c r="X784" s="225" t="s">
        <v>209</v>
      </c>
      <c r="Y784" s="225" t="s">
        <v>210</v>
      </c>
      <c r="Z784" s="215"/>
      <c r="AA784" s="215"/>
      <c r="AB784" s="215"/>
      <c r="AC784" s="215"/>
      <c r="AD784" s="215"/>
      <c r="AE784" s="215"/>
      <c r="AF784" s="215"/>
      <c r="AG784" s="215" t="s">
        <v>211</v>
      </c>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row>
    <row r="785" spans="1:60" ht="22.5" outlineLevel="1">
      <c r="A785" s="243">
        <v>621</v>
      </c>
      <c r="B785" s="244" t="s">
        <v>1551</v>
      </c>
      <c r="C785" s="254" t="s">
        <v>1552</v>
      </c>
      <c r="D785" s="245" t="s">
        <v>277</v>
      </c>
      <c r="E785" s="246">
        <v>1</v>
      </c>
      <c r="F785" s="247"/>
      <c r="G785" s="248">
        <f>ROUND(E785*F785,2)</f>
        <v>0</v>
      </c>
      <c r="H785" s="247"/>
      <c r="I785" s="248">
        <f>ROUND(E785*H785,2)</f>
        <v>0</v>
      </c>
      <c r="J785" s="247"/>
      <c r="K785" s="248">
        <f>ROUND(E785*J785,2)</f>
        <v>0</v>
      </c>
      <c r="L785" s="248">
        <v>21</v>
      </c>
      <c r="M785" s="248">
        <f>G785*(1+L785/100)</f>
        <v>0</v>
      </c>
      <c r="N785" s="246">
        <v>0</v>
      </c>
      <c r="O785" s="246">
        <f>ROUND(E785*N785,2)</f>
        <v>0</v>
      </c>
      <c r="P785" s="246">
        <v>0</v>
      </c>
      <c r="Q785" s="246">
        <f>ROUND(E785*P785,2)</f>
        <v>0</v>
      </c>
      <c r="R785" s="248"/>
      <c r="S785" s="248" t="s">
        <v>366</v>
      </c>
      <c r="T785" s="249" t="s">
        <v>367</v>
      </c>
      <c r="U785" s="225">
        <v>0</v>
      </c>
      <c r="V785" s="225">
        <f>ROUND(E785*U785,2)</f>
        <v>0</v>
      </c>
      <c r="W785" s="225"/>
      <c r="X785" s="225" t="s">
        <v>209</v>
      </c>
      <c r="Y785" s="225" t="s">
        <v>210</v>
      </c>
      <c r="Z785" s="215"/>
      <c r="AA785" s="215"/>
      <c r="AB785" s="215"/>
      <c r="AC785" s="215"/>
      <c r="AD785" s="215"/>
      <c r="AE785" s="215"/>
      <c r="AF785" s="215"/>
      <c r="AG785" s="215" t="s">
        <v>211</v>
      </c>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row>
    <row r="786" spans="1:60" outlineLevel="1">
      <c r="A786" s="243">
        <v>622</v>
      </c>
      <c r="B786" s="244" t="s">
        <v>1553</v>
      </c>
      <c r="C786" s="254" t="s">
        <v>1554</v>
      </c>
      <c r="D786" s="245" t="s">
        <v>277</v>
      </c>
      <c r="E786" s="246">
        <v>18</v>
      </c>
      <c r="F786" s="247"/>
      <c r="G786" s="248">
        <f>ROUND(E786*F786,2)</f>
        <v>0</v>
      </c>
      <c r="H786" s="247"/>
      <c r="I786" s="248">
        <f>ROUND(E786*H786,2)</f>
        <v>0</v>
      </c>
      <c r="J786" s="247"/>
      <c r="K786" s="248">
        <f>ROUND(E786*J786,2)</f>
        <v>0</v>
      </c>
      <c r="L786" s="248">
        <v>21</v>
      </c>
      <c r="M786" s="248">
        <f>G786*(1+L786/100)</f>
        <v>0</v>
      </c>
      <c r="N786" s="246">
        <v>0</v>
      </c>
      <c r="O786" s="246">
        <f>ROUND(E786*N786,2)</f>
        <v>0</v>
      </c>
      <c r="P786" s="246">
        <v>0</v>
      </c>
      <c r="Q786" s="246">
        <f>ROUND(E786*P786,2)</f>
        <v>0</v>
      </c>
      <c r="R786" s="248"/>
      <c r="S786" s="248" t="s">
        <v>366</v>
      </c>
      <c r="T786" s="249" t="s">
        <v>367</v>
      </c>
      <c r="U786" s="225">
        <v>0</v>
      </c>
      <c r="V786" s="225">
        <f>ROUND(E786*U786,2)</f>
        <v>0</v>
      </c>
      <c r="W786" s="225"/>
      <c r="X786" s="225" t="s">
        <v>209</v>
      </c>
      <c r="Y786" s="225" t="s">
        <v>210</v>
      </c>
      <c r="Z786" s="215"/>
      <c r="AA786" s="215"/>
      <c r="AB786" s="215"/>
      <c r="AC786" s="215"/>
      <c r="AD786" s="215"/>
      <c r="AE786" s="215"/>
      <c r="AF786" s="215"/>
      <c r="AG786" s="215" t="s">
        <v>211</v>
      </c>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row>
    <row r="787" spans="1:60" outlineLevel="1">
      <c r="A787" s="243">
        <v>623</v>
      </c>
      <c r="B787" s="244" t="s">
        <v>1555</v>
      </c>
      <c r="C787" s="254" t="s">
        <v>1556</v>
      </c>
      <c r="D787" s="245" t="s">
        <v>277</v>
      </c>
      <c r="E787" s="246">
        <v>3</v>
      </c>
      <c r="F787" s="247"/>
      <c r="G787" s="248">
        <f>ROUND(E787*F787,2)</f>
        <v>0</v>
      </c>
      <c r="H787" s="247"/>
      <c r="I787" s="248">
        <f>ROUND(E787*H787,2)</f>
        <v>0</v>
      </c>
      <c r="J787" s="247"/>
      <c r="K787" s="248">
        <f>ROUND(E787*J787,2)</f>
        <v>0</v>
      </c>
      <c r="L787" s="248">
        <v>21</v>
      </c>
      <c r="M787" s="248">
        <f>G787*(1+L787/100)</f>
        <v>0</v>
      </c>
      <c r="N787" s="246">
        <v>0</v>
      </c>
      <c r="O787" s="246">
        <f>ROUND(E787*N787,2)</f>
        <v>0</v>
      </c>
      <c r="P787" s="246">
        <v>0</v>
      </c>
      <c r="Q787" s="246">
        <f>ROUND(E787*P787,2)</f>
        <v>0</v>
      </c>
      <c r="R787" s="248"/>
      <c r="S787" s="248" t="s">
        <v>366</v>
      </c>
      <c r="T787" s="249" t="s">
        <v>367</v>
      </c>
      <c r="U787" s="225">
        <v>0</v>
      </c>
      <c r="V787" s="225">
        <f>ROUND(E787*U787,2)</f>
        <v>0</v>
      </c>
      <c r="W787" s="225"/>
      <c r="X787" s="225" t="s">
        <v>209</v>
      </c>
      <c r="Y787" s="225" t="s">
        <v>210</v>
      </c>
      <c r="Z787" s="215"/>
      <c r="AA787" s="215"/>
      <c r="AB787" s="215"/>
      <c r="AC787" s="215"/>
      <c r="AD787" s="215"/>
      <c r="AE787" s="215"/>
      <c r="AF787" s="215"/>
      <c r="AG787" s="215" t="s">
        <v>211</v>
      </c>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row>
    <row r="788" spans="1:60" outlineLevel="1">
      <c r="A788" s="243">
        <v>624</v>
      </c>
      <c r="B788" s="244" t="s">
        <v>1557</v>
      </c>
      <c r="C788" s="254" t="s">
        <v>1558</v>
      </c>
      <c r="D788" s="245" t="s">
        <v>535</v>
      </c>
      <c r="E788" s="246">
        <v>6</v>
      </c>
      <c r="F788" s="247"/>
      <c r="G788" s="248">
        <f>ROUND(E788*F788,2)</f>
        <v>0</v>
      </c>
      <c r="H788" s="247"/>
      <c r="I788" s="248">
        <f>ROUND(E788*H788,2)</f>
        <v>0</v>
      </c>
      <c r="J788" s="247"/>
      <c r="K788" s="248">
        <f>ROUND(E788*J788,2)</f>
        <v>0</v>
      </c>
      <c r="L788" s="248">
        <v>21</v>
      </c>
      <c r="M788" s="248">
        <f>G788*(1+L788/100)</f>
        <v>0</v>
      </c>
      <c r="N788" s="246">
        <v>0</v>
      </c>
      <c r="O788" s="246">
        <f>ROUND(E788*N788,2)</f>
        <v>0</v>
      </c>
      <c r="P788" s="246">
        <v>0</v>
      </c>
      <c r="Q788" s="246">
        <f>ROUND(E788*P788,2)</f>
        <v>0</v>
      </c>
      <c r="R788" s="248"/>
      <c r="S788" s="248" t="s">
        <v>366</v>
      </c>
      <c r="T788" s="249" t="s">
        <v>367</v>
      </c>
      <c r="U788" s="225">
        <v>0</v>
      </c>
      <c r="V788" s="225">
        <f>ROUND(E788*U788,2)</f>
        <v>0</v>
      </c>
      <c r="W788" s="225"/>
      <c r="X788" s="225" t="s">
        <v>209</v>
      </c>
      <c r="Y788" s="225" t="s">
        <v>210</v>
      </c>
      <c r="Z788" s="215"/>
      <c r="AA788" s="215"/>
      <c r="AB788" s="215"/>
      <c r="AC788" s="215"/>
      <c r="AD788" s="215"/>
      <c r="AE788" s="215"/>
      <c r="AF788" s="215"/>
      <c r="AG788" s="215" t="s">
        <v>211</v>
      </c>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row>
    <row r="789" spans="1:60" outlineLevel="1">
      <c r="A789" s="243">
        <v>625</v>
      </c>
      <c r="B789" s="244" t="s">
        <v>1559</v>
      </c>
      <c r="C789" s="254" t="s">
        <v>1560</v>
      </c>
      <c r="D789" s="245" t="s">
        <v>535</v>
      </c>
      <c r="E789" s="246">
        <v>6</v>
      </c>
      <c r="F789" s="247"/>
      <c r="G789" s="248">
        <f>ROUND(E789*F789,2)</f>
        <v>0</v>
      </c>
      <c r="H789" s="247"/>
      <c r="I789" s="248">
        <f>ROUND(E789*H789,2)</f>
        <v>0</v>
      </c>
      <c r="J789" s="247"/>
      <c r="K789" s="248">
        <f>ROUND(E789*J789,2)</f>
        <v>0</v>
      </c>
      <c r="L789" s="248">
        <v>21</v>
      </c>
      <c r="M789" s="248">
        <f>G789*(1+L789/100)</f>
        <v>0</v>
      </c>
      <c r="N789" s="246">
        <v>0</v>
      </c>
      <c r="O789" s="246">
        <f>ROUND(E789*N789,2)</f>
        <v>0</v>
      </c>
      <c r="P789" s="246">
        <v>0</v>
      </c>
      <c r="Q789" s="246">
        <f>ROUND(E789*P789,2)</f>
        <v>0</v>
      </c>
      <c r="R789" s="248"/>
      <c r="S789" s="248" t="s">
        <v>366</v>
      </c>
      <c r="T789" s="249" t="s">
        <v>367</v>
      </c>
      <c r="U789" s="225">
        <v>0</v>
      </c>
      <c r="V789" s="225">
        <f>ROUND(E789*U789,2)</f>
        <v>0</v>
      </c>
      <c r="W789" s="225"/>
      <c r="X789" s="225" t="s">
        <v>209</v>
      </c>
      <c r="Y789" s="225" t="s">
        <v>210</v>
      </c>
      <c r="Z789" s="215"/>
      <c r="AA789" s="215"/>
      <c r="AB789" s="215"/>
      <c r="AC789" s="215"/>
      <c r="AD789" s="215"/>
      <c r="AE789" s="215"/>
      <c r="AF789" s="215"/>
      <c r="AG789" s="215" t="s">
        <v>211</v>
      </c>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row>
    <row r="790" spans="1:60" outlineLevel="1">
      <c r="A790" s="243">
        <v>626</v>
      </c>
      <c r="B790" s="244" t="s">
        <v>1561</v>
      </c>
      <c r="C790" s="254" t="s">
        <v>1562</v>
      </c>
      <c r="D790" s="245" t="s">
        <v>535</v>
      </c>
      <c r="E790" s="246">
        <v>1</v>
      </c>
      <c r="F790" s="247"/>
      <c r="G790" s="248">
        <f>ROUND(E790*F790,2)</f>
        <v>0</v>
      </c>
      <c r="H790" s="247"/>
      <c r="I790" s="248">
        <f>ROUND(E790*H790,2)</f>
        <v>0</v>
      </c>
      <c r="J790" s="247"/>
      <c r="K790" s="248">
        <f>ROUND(E790*J790,2)</f>
        <v>0</v>
      </c>
      <c r="L790" s="248">
        <v>21</v>
      </c>
      <c r="M790" s="248">
        <f>G790*(1+L790/100)</f>
        <v>0</v>
      </c>
      <c r="N790" s="246">
        <v>0</v>
      </c>
      <c r="O790" s="246">
        <f>ROUND(E790*N790,2)</f>
        <v>0</v>
      </c>
      <c r="P790" s="246">
        <v>0</v>
      </c>
      <c r="Q790" s="246">
        <f>ROUND(E790*P790,2)</f>
        <v>0</v>
      </c>
      <c r="R790" s="248"/>
      <c r="S790" s="248" t="s">
        <v>366</v>
      </c>
      <c r="T790" s="249" t="s">
        <v>367</v>
      </c>
      <c r="U790" s="225">
        <v>0</v>
      </c>
      <c r="V790" s="225">
        <f>ROUND(E790*U790,2)</f>
        <v>0</v>
      </c>
      <c r="W790" s="225"/>
      <c r="X790" s="225" t="s">
        <v>209</v>
      </c>
      <c r="Y790" s="225" t="s">
        <v>210</v>
      </c>
      <c r="Z790" s="215"/>
      <c r="AA790" s="215"/>
      <c r="AB790" s="215"/>
      <c r="AC790" s="215"/>
      <c r="AD790" s="215"/>
      <c r="AE790" s="215"/>
      <c r="AF790" s="215"/>
      <c r="AG790" s="215" t="s">
        <v>211</v>
      </c>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row>
    <row r="791" spans="1:60" ht="22.5" outlineLevel="1">
      <c r="A791" s="243">
        <v>627</v>
      </c>
      <c r="B791" s="244" t="s">
        <v>1563</v>
      </c>
      <c r="C791" s="254" t="s">
        <v>1564</v>
      </c>
      <c r="D791" s="245" t="s">
        <v>346</v>
      </c>
      <c r="E791" s="246">
        <v>36</v>
      </c>
      <c r="F791" s="247"/>
      <c r="G791" s="248">
        <f>ROUND(E791*F791,2)</f>
        <v>0</v>
      </c>
      <c r="H791" s="247"/>
      <c r="I791" s="248">
        <f>ROUND(E791*H791,2)</f>
        <v>0</v>
      </c>
      <c r="J791" s="247"/>
      <c r="K791" s="248">
        <f>ROUND(E791*J791,2)</f>
        <v>0</v>
      </c>
      <c r="L791" s="248">
        <v>21</v>
      </c>
      <c r="M791" s="248">
        <f>G791*(1+L791/100)</f>
        <v>0</v>
      </c>
      <c r="N791" s="246">
        <v>4.0000000000000003E-5</v>
      </c>
      <c r="O791" s="246">
        <f>ROUND(E791*N791,2)</f>
        <v>0</v>
      </c>
      <c r="P791" s="246">
        <v>0</v>
      </c>
      <c r="Q791" s="246">
        <f>ROUND(E791*P791,2)</f>
        <v>0</v>
      </c>
      <c r="R791" s="248" t="s">
        <v>370</v>
      </c>
      <c r="S791" s="248" t="s">
        <v>208</v>
      </c>
      <c r="T791" s="249" t="s">
        <v>208</v>
      </c>
      <c r="U791" s="225">
        <v>0</v>
      </c>
      <c r="V791" s="225">
        <f>ROUND(E791*U791,2)</f>
        <v>0</v>
      </c>
      <c r="W791" s="225"/>
      <c r="X791" s="225" t="s">
        <v>371</v>
      </c>
      <c r="Y791" s="225" t="s">
        <v>210</v>
      </c>
      <c r="Z791" s="215"/>
      <c r="AA791" s="215"/>
      <c r="AB791" s="215"/>
      <c r="AC791" s="215"/>
      <c r="AD791" s="215"/>
      <c r="AE791" s="215"/>
      <c r="AF791" s="215"/>
      <c r="AG791" s="215" t="s">
        <v>372</v>
      </c>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row>
    <row r="792" spans="1:60" outlineLevel="1">
      <c r="A792" s="243">
        <v>628</v>
      </c>
      <c r="B792" s="244" t="s">
        <v>1565</v>
      </c>
      <c r="C792" s="254" t="s">
        <v>1566</v>
      </c>
      <c r="D792" s="245" t="s">
        <v>346</v>
      </c>
      <c r="E792" s="246">
        <v>133</v>
      </c>
      <c r="F792" s="247"/>
      <c r="G792" s="248">
        <f>ROUND(E792*F792,2)</f>
        <v>0</v>
      </c>
      <c r="H792" s="247"/>
      <c r="I792" s="248">
        <f>ROUND(E792*H792,2)</f>
        <v>0</v>
      </c>
      <c r="J792" s="247"/>
      <c r="K792" s="248">
        <f>ROUND(E792*J792,2)</f>
        <v>0</v>
      </c>
      <c r="L792" s="248">
        <v>21</v>
      </c>
      <c r="M792" s="248">
        <f>G792*(1+L792/100)</f>
        <v>0</v>
      </c>
      <c r="N792" s="246">
        <v>0</v>
      </c>
      <c r="O792" s="246">
        <f>ROUND(E792*N792,2)</f>
        <v>0</v>
      </c>
      <c r="P792" s="246">
        <v>0</v>
      </c>
      <c r="Q792" s="246">
        <f>ROUND(E792*P792,2)</f>
        <v>0</v>
      </c>
      <c r="R792" s="248"/>
      <c r="S792" s="248" t="s">
        <v>366</v>
      </c>
      <c r="T792" s="249" t="s">
        <v>367</v>
      </c>
      <c r="U792" s="225">
        <v>0</v>
      </c>
      <c r="V792" s="225">
        <f>ROUND(E792*U792,2)</f>
        <v>0</v>
      </c>
      <c r="W792" s="225"/>
      <c r="X792" s="225" t="s">
        <v>371</v>
      </c>
      <c r="Y792" s="225" t="s">
        <v>210</v>
      </c>
      <c r="Z792" s="215"/>
      <c r="AA792" s="215"/>
      <c r="AB792" s="215"/>
      <c r="AC792" s="215"/>
      <c r="AD792" s="215"/>
      <c r="AE792" s="215"/>
      <c r="AF792" s="215"/>
      <c r="AG792" s="215" t="s">
        <v>372</v>
      </c>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row>
    <row r="793" spans="1:60" ht="22.5" outlineLevel="1">
      <c r="A793" s="243">
        <v>629</v>
      </c>
      <c r="B793" s="244" t="s">
        <v>1567</v>
      </c>
      <c r="C793" s="254" t="s">
        <v>1568</v>
      </c>
      <c r="D793" s="245" t="s">
        <v>346</v>
      </c>
      <c r="E793" s="246">
        <v>178</v>
      </c>
      <c r="F793" s="247"/>
      <c r="G793" s="248">
        <f>ROUND(E793*F793,2)</f>
        <v>0</v>
      </c>
      <c r="H793" s="247"/>
      <c r="I793" s="248">
        <f>ROUND(E793*H793,2)</f>
        <v>0</v>
      </c>
      <c r="J793" s="247"/>
      <c r="K793" s="248">
        <f>ROUND(E793*J793,2)</f>
        <v>0</v>
      </c>
      <c r="L793" s="248">
        <v>21</v>
      </c>
      <c r="M793" s="248">
        <f>G793*(1+L793/100)</f>
        <v>0</v>
      </c>
      <c r="N793" s="246">
        <v>0</v>
      </c>
      <c r="O793" s="246">
        <f>ROUND(E793*N793,2)</f>
        <v>0</v>
      </c>
      <c r="P793" s="246">
        <v>0</v>
      </c>
      <c r="Q793" s="246">
        <f>ROUND(E793*P793,2)</f>
        <v>0</v>
      </c>
      <c r="R793" s="248" t="s">
        <v>370</v>
      </c>
      <c r="S793" s="248" t="s">
        <v>208</v>
      </c>
      <c r="T793" s="249" t="s">
        <v>208</v>
      </c>
      <c r="U793" s="225">
        <v>0</v>
      </c>
      <c r="V793" s="225">
        <f>ROUND(E793*U793,2)</f>
        <v>0</v>
      </c>
      <c r="W793" s="225"/>
      <c r="X793" s="225" t="s">
        <v>371</v>
      </c>
      <c r="Y793" s="225" t="s">
        <v>210</v>
      </c>
      <c r="Z793" s="215"/>
      <c r="AA793" s="215"/>
      <c r="AB793" s="215"/>
      <c r="AC793" s="215"/>
      <c r="AD793" s="215"/>
      <c r="AE793" s="215"/>
      <c r="AF793" s="215"/>
      <c r="AG793" s="215" t="s">
        <v>372</v>
      </c>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c r="BG793" s="215"/>
      <c r="BH793" s="215"/>
    </row>
    <row r="794" spans="1:60" outlineLevel="1">
      <c r="A794" s="243">
        <v>630</v>
      </c>
      <c r="B794" s="244" t="s">
        <v>1569</v>
      </c>
      <c r="C794" s="254" t="s">
        <v>1570</v>
      </c>
      <c r="D794" s="245" t="s">
        <v>346</v>
      </c>
      <c r="E794" s="246">
        <v>15</v>
      </c>
      <c r="F794" s="247"/>
      <c r="G794" s="248">
        <f>ROUND(E794*F794,2)</f>
        <v>0</v>
      </c>
      <c r="H794" s="247"/>
      <c r="I794" s="248">
        <f>ROUND(E794*H794,2)</f>
        <v>0</v>
      </c>
      <c r="J794" s="247"/>
      <c r="K794" s="248">
        <f>ROUND(E794*J794,2)</f>
        <v>0</v>
      </c>
      <c r="L794" s="248">
        <v>21</v>
      </c>
      <c r="M794" s="248">
        <f>G794*(1+L794/100)</f>
        <v>0</v>
      </c>
      <c r="N794" s="246">
        <v>3.1E-4</v>
      </c>
      <c r="O794" s="246">
        <f>ROUND(E794*N794,2)</f>
        <v>0</v>
      </c>
      <c r="P794" s="246">
        <v>0</v>
      </c>
      <c r="Q794" s="246">
        <f>ROUND(E794*P794,2)</f>
        <v>0</v>
      </c>
      <c r="R794" s="248" t="s">
        <v>370</v>
      </c>
      <c r="S794" s="248" t="s">
        <v>208</v>
      </c>
      <c r="T794" s="249" t="s">
        <v>208</v>
      </c>
      <c r="U794" s="225">
        <v>0</v>
      </c>
      <c r="V794" s="225">
        <f>ROUND(E794*U794,2)</f>
        <v>0</v>
      </c>
      <c r="W794" s="225"/>
      <c r="X794" s="225" t="s">
        <v>371</v>
      </c>
      <c r="Y794" s="225" t="s">
        <v>210</v>
      </c>
      <c r="Z794" s="215"/>
      <c r="AA794" s="215"/>
      <c r="AB794" s="215"/>
      <c r="AC794" s="215"/>
      <c r="AD794" s="215"/>
      <c r="AE794" s="215"/>
      <c r="AF794" s="215"/>
      <c r="AG794" s="215" t="s">
        <v>372</v>
      </c>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row>
    <row r="795" spans="1:60" outlineLevel="1">
      <c r="A795" s="243">
        <v>631</v>
      </c>
      <c r="B795" s="244" t="s">
        <v>1571</v>
      </c>
      <c r="C795" s="254" t="s">
        <v>1572</v>
      </c>
      <c r="D795" s="245" t="s">
        <v>277</v>
      </c>
      <c r="E795" s="246">
        <v>36</v>
      </c>
      <c r="F795" s="247"/>
      <c r="G795" s="248">
        <f>ROUND(E795*F795,2)</f>
        <v>0</v>
      </c>
      <c r="H795" s="247"/>
      <c r="I795" s="248">
        <f>ROUND(E795*H795,2)</f>
        <v>0</v>
      </c>
      <c r="J795" s="247"/>
      <c r="K795" s="248">
        <f>ROUND(E795*J795,2)</f>
        <v>0</v>
      </c>
      <c r="L795" s="248">
        <v>21</v>
      </c>
      <c r="M795" s="248">
        <f>G795*(1+L795/100)</f>
        <v>0</v>
      </c>
      <c r="N795" s="246">
        <v>2.2000000000000001E-4</v>
      </c>
      <c r="O795" s="246">
        <f>ROUND(E795*N795,2)</f>
        <v>0.01</v>
      </c>
      <c r="P795" s="246">
        <v>0</v>
      </c>
      <c r="Q795" s="246">
        <f>ROUND(E795*P795,2)</f>
        <v>0</v>
      </c>
      <c r="R795" s="248" t="s">
        <v>370</v>
      </c>
      <c r="S795" s="248" t="s">
        <v>208</v>
      </c>
      <c r="T795" s="249" t="s">
        <v>208</v>
      </c>
      <c r="U795" s="225">
        <v>0</v>
      </c>
      <c r="V795" s="225">
        <f>ROUND(E795*U795,2)</f>
        <v>0</v>
      </c>
      <c r="W795" s="225"/>
      <c r="X795" s="225" t="s">
        <v>371</v>
      </c>
      <c r="Y795" s="225" t="s">
        <v>210</v>
      </c>
      <c r="Z795" s="215"/>
      <c r="AA795" s="215"/>
      <c r="AB795" s="215"/>
      <c r="AC795" s="215"/>
      <c r="AD795" s="215"/>
      <c r="AE795" s="215"/>
      <c r="AF795" s="215"/>
      <c r="AG795" s="215" t="s">
        <v>372</v>
      </c>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row>
    <row r="796" spans="1:60" outlineLevel="1">
      <c r="A796" s="243">
        <v>632</v>
      </c>
      <c r="B796" s="244" t="s">
        <v>1573</v>
      </c>
      <c r="C796" s="254" t="s">
        <v>1574</v>
      </c>
      <c r="D796" s="245" t="s">
        <v>277</v>
      </c>
      <c r="E796" s="246">
        <v>146</v>
      </c>
      <c r="F796" s="247"/>
      <c r="G796" s="248">
        <f>ROUND(E796*F796,2)</f>
        <v>0</v>
      </c>
      <c r="H796" s="247"/>
      <c r="I796" s="248">
        <f>ROUND(E796*H796,2)</f>
        <v>0</v>
      </c>
      <c r="J796" s="247"/>
      <c r="K796" s="248">
        <f>ROUND(E796*J796,2)</f>
        <v>0</v>
      </c>
      <c r="L796" s="248">
        <v>21</v>
      </c>
      <c r="M796" s="248">
        <f>G796*(1+L796/100)</f>
        <v>0</v>
      </c>
      <c r="N796" s="246">
        <v>8.7000000000000001E-4</v>
      </c>
      <c r="O796" s="246">
        <f>ROUND(E796*N796,2)</f>
        <v>0.13</v>
      </c>
      <c r="P796" s="246">
        <v>0</v>
      </c>
      <c r="Q796" s="246">
        <f>ROUND(E796*P796,2)</f>
        <v>0</v>
      </c>
      <c r="R796" s="248" t="s">
        <v>370</v>
      </c>
      <c r="S796" s="248" t="s">
        <v>1575</v>
      </c>
      <c r="T796" s="249" t="s">
        <v>367</v>
      </c>
      <c r="U796" s="225">
        <v>0</v>
      </c>
      <c r="V796" s="225">
        <f>ROUND(E796*U796,2)</f>
        <v>0</v>
      </c>
      <c r="W796" s="225"/>
      <c r="X796" s="225" t="s">
        <v>371</v>
      </c>
      <c r="Y796" s="225" t="s">
        <v>210</v>
      </c>
      <c r="Z796" s="215"/>
      <c r="AA796" s="215"/>
      <c r="AB796" s="215"/>
      <c r="AC796" s="215"/>
      <c r="AD796" s="215"/>
      <c r="AE796" s="215"/>
      <c r="AF796" s="215"/>
      <c r="AG796" s="215" t="s">
        <v>372</v>
      </c>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row>
    <row r="797" spans="1:60">
      <c r="A797" s="227" t="s">
        <v>202</v>
      </c>
      <c r="B797" s="228" t="s">
        <v>167</v>
      </c>
      <c r="C797" s="251" t="s">
        <v>168</v>
      </c>
      <c r="D797" s="229"/>
      <c r="E797" s="230"/>
      <c r="F797" s="231"/>
      <c r="G797" s="231">
        <f>SUMIF(AG798:AG837,"&lt;&gt;NOR",G798:G837)</f>
        <v>0</v>
      </c>
      <c r="H797" s="231"/>
      <c r="I797" s="231">
        <f>SUM(I798:I837)</f>
        <v>0</v>
      </c>
      <c r="J797" s="231"/>
      <c r="K797" s="231">
        <f>SUM(K798:K837)</f>
        <v>0</v>
      </c>
      <c r="L797" s="231"/>
      <c r="M797" s="231">
        <f>SUM(M798:M837)</f>
        <v>0</v>
      </c>
      <c r="N797" s="230"/>
      <c r="O797" s="230">
        <f>SUM(O798:O837)</f>
        <v>0.04</v>
      </c>
      <c r="P797" s="230"/>
      <c r="Q797" s="230">
        <f>SUM(Q798:Q837)</f>
        <v>0</v>
      </c>
      <c r="R797" s="231"/>
      <c r="S797" s="231"/>
      <c r="T797" s="232"/>
      <c r="U797" s="226"/>
      <c r="V797" s="226">
        <f>SUM(V798:V837)</f>
        <v>51.579999999999991</v>
      </c>
      <c r="W797" s="226"/>
      <c r="X797" s="226"/>
      <c r="Y797" s="226"/>
      <c r="AG797" t="s">
        <v>203</v>
      </c>
    </row>
    <row r="798" spans="1:60" ht="22.5" outlineLevel="1">
      <c r="A798" s="243">
        <v>633</v>
      </c>
      <c r="B798" s="244" t="s">
        <v>1411</v>
      </c>
      <c r="C798" s="254" t="s">
        <v>1412</v>
      </c>
      <c r="D798" s="245" t="s">
        <v>346</v>
      </c>
      <c r="E798" s="246">
        <v>78</v>
      </c>
      <c r="F798" s="247"/>
      <c r="G798" s="248">
        <f>ROUND(E798*F798,2)</f>
        <v>0</v>
      </c>
      <c r="H798" s="247"/>
      <c r="I798" s="248">
        <f>ROUND(E798*H798,2)</f>
        <v>0</v>
      </c>
      <c r="J798" s="247"/>
      <c r="K798" s="248">
        <f>ROUND(E798*J798,2)</f>
        <v>0</v>
      </c>
      <c r="L798" s="248">
        <v>21</v>
      </c>
      <c r="M798" s="248">
        <f>G798*(1+L798/100)</f>
        <v>0</v>
      </c>
      <c r="N798" s="246">
        <v>1.7000000000000001E-4</v>
      </c>
      <c r="O798" s="246">
        <f>ROUND(E798*N798,2)</f>
        <v>0.01</v>
      </c>
      <c r="P798" s="246">
        <v>0</v>
      </c>
      <c r="Q798" s="246">
        <f>ROUND(E798*P798,2)</f>
        <v>0</v>
      </c>
      <c r="R798" s="248" t="s">
        <v>165</v>
      </c>
      <c r="S798" s="248" t="s">
        <v>208</v>
      </c>
      <c r="T798" s="249" t="s">
        <v>208</v>
      </c>
      <c r="U798" s="225">
        <v>8.6499999999999994E-2</v>
      </c>
      <c r="V798" s="225">
        <f>ROUND(E798*U798,2)</f>
        <v>6.75</v>
      </c>
      <c r="W798" s="225"/>
      <c r="X798" s="225" t="s">
        <v>209</v>
      </c>
      <c r="Y798" s="225" t="s">
        <v>210</v>
      </c>
      <c r="Z798" s="215"/>
      <c r="AA798" s="215"/>
      <c r="AB798" s="215"/>
      <c r="AC798" s="215"/>
      <c r="AD798" s="215"/>
      <c r="AE798" s="215"/>
      <c r="AF798" s="215"/>
      <c r="AG798" s="215" t="s">
        <v>211</v>
      </c>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row>
    <row r="799" spans="1:60" ht="22.5" outlineLevel="1">
      <c r="A799" s="243">
        <v>634</v>
      </c>
      <c r="B799" s="244" t="s">
        <v>1576</v>
      </c>
      <c r="C799" s="254" t="s">
        <v>1577</v>
      </c>
      <c r="D799" s="245" t="s">
        <v>346</v>
      </c>
      <c r="E799" s="246">
        <v>15</v>
      </c>
      <c r="F799" s="247"/>
      <c r="G799" s="248">
        <f>ROUND(E799*F799,2)</f>
        <v>0</v>
      </c>
      <c r="H799" s="247"/>
      <c r="I799" s="248">
        <f>ROUND(E799*H799,2)</f>
        <v>0</v>
      </c>
      <c r="J799" s="247"/>
      <c r="K799" s="248">
        <f>ROUND(E799*J799,2)</f>
        <v>0</v>
      </c>
      <c r="L799" s="248">
        <v>21</v>
      </c>
      <c r="M799" s="248">
        <f>G799*(1+L799/100)</f>
        <v>0</v>
      </c>
      <c r="N799" s="246">
        <v>2.5000000000000001E-4</v>
      </c>
      <c r="O799" s="246">
        <f>ROUND(E799*N799,2)</f>
        <v>0</v>
      </c>
      <c r="P799" s="246">
        <v>0</v>
      </c>
      <c r="Q799" s="246">
        <f>ROUND(E799*P799,2)</f>
        <v>0</v>
      </c>
      <c r="R799" s="248" t="s">
        <v>165</v>
      </c>
      <c r="S799" s="248" t="s">
        <v>208</v>
      </c>
      <c r="T799" s="249" t="s">
        <v>208</v>
      </c>
      <c r="U799" s="225">
        <v>9.9000000000000005E-2</v>
      </c>
      <c r="V799" s="225">
        <f>ROUND(E799*U799,2)</f>
        <v>1.49</v>
      </c>
      <c r="W799" s="225"/>
      <c r="X799" s="225" t="s">
        <v>209</v>
      </c>
      <c r="Y799" s="225" t="s">
        <v>210</v>
      </c>
      <c r="Z799" s="215"/>
      <c r="AA799" s="215"/>
      <c r="AB799" s="215"/>
      <c r="AC799" s="215"/>
      <c r="AD799" s="215"/>
      <c r="AE799" s="215"/>
      <c r="AF799" s="215"/>
      <c r="AG799" s="215" t="s">
        <v>211</v>
      </c>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row>
    <row r="800" spans="1:60" outlineLevel="1">
      <c r="A800" s="243">
        <v>635</v>
      </c>
      <c r="B800" s="244" t="s">
        <v>1413</v>
      </c>
      <c r="C800" s="254" t="s">
        <v>1414</v>
      </c>
      <c r="D800" s="245" t="s">
        <v>346</v>
      </c>
      <c r="E800" s="246">
        <v>135</v>
      </c>
      <c r="F800" s="247"/>
      <c r="G800" s="248">
        <f>ROUND(E800*F800,2)</f>
        <v>0</v>
      </c>
      <c r="H800" s="247"/>
      <c r="I800" s="248">
        <f>ROUND(E800*H800,2)</f>
        <v>0</v>
      </c>
      <c r="J800" s="247"/>
      <c r="K800" s="248">
        <f>ROUND(E800*J800,2)</f>
        <v>0</v>
      </c>
      <c r="L800" s="248">
        <v>21</v>
      </c>
      <c r="M800" s="248">
        <f>G800*(1+L800/100)</f>
        <v>0</v>
      </c>
      <c r="N800" s="246">
        <v>0</v>
      </c>
      <c r="O800" s="246">
        <f>ROUND(E800*N800,2)</f>
        <v>0</v>
      </c>
      <c r="P800" s="246">
        <v>0</v>
      </c>
      <c r="Q800" s="246">
        <f>ROUND(E800*P800,2)</f>
        <v>0</v>
      </c>
      <c r="R800" s="248" t="s">
        <v>165</v>
      </c>
      <c r="S800" s="248" t="s">
        <v>208</v>
      </c>
      <c r="T800" s="249" t="s">
        <v>208</v>
      </c>
      <c r="U800" s="225">
        <v>0.17083000000000001</v>
      </c>
      <c r="V800" s="225">
        <f>ROUND(E800*U800,2)</f>
        <v>23.06</v>
      </c>
      <c r="W800" s="225"/>
      <c r="X800" s="225" t="s">
        <v>209</v>
      </c>
      <c r="Y800" s="225" t="s">
        <v>210</v>
      </c>
      <c r="Z800" s="215"/>
      <c r="AA800" s="215"/>
      <c r="AB800" s="215"/>
      <c r="AC800" s="215"/>
      <c r="AD800" s="215"/>
      <c r="AE800" s="215"/>
      <c r="AF800" s="215"/>
      <c r="AG800" s="215" t="s">
        <v>211</v>
      </c>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row>
    <row r="801" spans="1:60" outlineLevel="1">
      <c r="A801" s="243">
        <v>636</v>
      </c>
      <c r="B801" s="244" t="s">
        <v>1578</v>
      </c>
      <c r="C801" s="254" t="s">
        <v>1579</v>
      </c>
      <c r="D801" s="245" t="s">
        <v>346</v>
      </c>
      <c r="E801" s="246">
        <v>30</v>
      </c>
      <c r="F801" s="247"/>
      <c r="G801" s="248">
        <f>ROUND(E801*F801,2)</f>
        <v>0</v>
      </c>
      <c r="H801" s="247"/>
      <c r="I801" s="248">
        <f>ROUND(E801*H801,2)</f>
        <v>0</v>
      </c>
      <c r="J801" s="247"/>
      <c r="K801" s="248">
        <f>ROUND(E801*J801,2)</f>
        <v>0</v>
      </c>
      <c r="L801" s="248">
        <v>21</v>
      </c>
      <c r="M801" s="248">
        <f>G801*(1+L801/100)</f>
        <v>0</v>
      </c>
      <c r="N801" s="246">
        <v>0</v>
      </c>
      <c r="O801" s="246">
        <f>ROUND(E801*N801,2)</f>
        <v>0</v>
      </c>
      <c r="P801" s="246">
        <v>0</v>
      </c>
      <c r="Q801" s="246">
        <f>ROUND(E801*P801,2)</f>
        <v>0</v>
      </c>
      <c r="R801" s="248" t="s">
        <v>165</v>
      </c>
      <c r="S801" s="248" t="s">
        <v>208</v>
      </c>
      <c r="T801" s="249" t="s">
        <v>208</v>
      </c>
      <c r="U801" s="225">
        <v>0.13700000000000001</v>
      </c>
      <c r="V801" s="225">
        <f>ROUND(E801*U801,2)</f>
        <v>4.1100000000000003</v>
      </c>
      <c r="W801" s="225"/>
      <c r="X801" s="225" t="s">
        <v>209</v>
      </c>
      <c r="Y801" s="225" t="s">
        <v>210</v>
      </c>
      <c r="Z801" s="215"/>
      <c r="AA801" s="215"/>
      <c r="AB801" s="215"/>
      <c r="AC801" s="215"/>
      <c r="AD801" s="215"/>
      <c r="AE801" s="215"/>
      <c r="AF801" s="215"/>
      <c r="AG801" s="215" t="s">
        <v>211</v>
      </c>
      <c r="AH801" s="215"/>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row>
    <row r="802" spans="1:60" ht="22.5" outlineLevel="1">
      <c r="A802" s="243">
        <v>637</v>
      </c>
      <c r="B802" s="244" t="s">
        <v>1415</v>
      </c>
      <c r="C802" s="254" t="s">
        <v>1416</v>
      </c>
      <c r="D802" s="245" t="s">
        <v>277</v>
      </c>
      <c r="E802" s="246">
        <v>14</v>
      </c>
      <c r="F802" s="247"/>
      <c r="G802" s="248">
        <f>ROUND(E802*F802,2)</f>
        <v>0</v>
      </c>
      <c r="H802" s="247"/>
      <c r="I802" s="248">
        <f>ROUND(E802*H802,2)</f>
        <v>0</v>
      </c>
      <c r="J802" s="247"/>
      <c r="K802" s="248">
        <f>ROUND(E802*J802,2)</f>
        <v>0</v>
      </c>
      <c r="L802" s="248">
        <v>21</v>
      </c>
      <c r="M802" s="248">
        <f>G802*(1+L802/100)</f>
        <v>0</v>
      </c>
      <c r="N802" s="246">
        <v>2.0000000000000002E-5</v>
      </c>
      <c r="O802" s="246">
        <f>ROUND(E802*N802,2)</f>
        <v>0</v>
      </c>
      <c r="P802" s="246">
        <v>0</v>
      </c>
      <c r="Q802" s="246">
        <f>ROUND(E802*P802,2)</f>
        <v>0</v>
      </c>
      <c r="R802" s="248" t="s">
        <v>165</v>
      </c>
      <c r="S802" s="248" t="s">
        <v>208</v>
      </c>
      <c r="T802" s="249" t="s">
        <v>208</v>
      </c>
      <c r="U802" s="225">
        <v>0.14130000000000001</v>
      </c>
      <c r="V802" s="225">
        <f>ROUND(E802*U802,2)</f>
        <v>1.98</v>
      </c>
      <c r="W802" s="225"/>
      <c r="X802" s="225" t="s">
        <v>209</v>
      </c>
      <c r="Y802" s="225" t="s">
        <v>210</v>
      </c>
      <c r="Z802" s="215"/>
      <c r="AA802" s="215"/>
      <c r="AB802" s="215"/>
      <c r="AC802" s="215"/>
      <c r="AD802" s="215"/>
      <c r="AE802" s="215"/>
      <c r="AF802" s="215"/>
      <c r="AG802" s="215" t="s">
        <v>211</v>
      </c>
      <c r="AH802" s="215"/>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row>
    <row r="803" spans="1:60" ht="22.5" outlineLevel="1">
      <c r="A803" s="243">
        <v>638</v>
      </c>
      <c r="B803" s="244" t="s">
        <v>1417</v>
      </c>
      <c r="C803" s="254" t="s">
        <v>1418</v>
      </c>
      <c r="D803" s="245" t="s">
        <v>277</v>
      </c>
      <c r="E803" s="246">
        <v>28</v>
      </c>
      <c r="F803" s="247"/>
      <c r="G803" s="248">
        <f>ROUND(E803*F803,2)</f>
        <v>0</v>
      </c>
      <c r="H803" s="247"/>
      <c r="I803" s="248">
        <f>ROUND(E803*H803,2)</f>
        <v>0</v>
      </c>
      <c r="J803" s="247"/>
      <c r="K803" s="248">
        <f>ROUND(E803*J803,2)</f>
        <v>0</v>
      </c>
      <c r="L803" s="248">
        <v>21</v>
      </c>
      <c r="M803" s="248">
        <f>G803*(1+L803/100)</f>
        <v>0</v>
      </c>
      <c r="N803" s="246">
        <v>9.0000000000000006E-5</v>
      </c>
      <c r="O803" s="246">
        <f>ROUND(E803*N803,2)</f>
        <v>0</v>
      </c>
      <c r="P803" s="246">
        <v>0</v>
      </c>
      <c r="Q803" s="246">
        <f>ROUND(E803*P803,2)</f>
        <v>0</v>
      </c>
      <c r="R803" s="248" t="s">
        <v>165</v>
      </c>
      <c r="S803" s="248" t="s">
        <v>208</v>
      </c>
      <c r="T803" s="249" t="s">
        <v>208</v>
      </c>
      <c r="U803" s="225">
        <v>0.39017000000000002</v>
      </c>
      <c r="V803" s="225">
        <f>ROUND(E803*U803,2)</f>
        <v>10.92</v>
      </c>
      <c r="W803" s="225"/>
      <c r="X803" s="225" t="s">
        <v>209</v>
      </c>
      <c r="Y803" s="225" t="s">
        <v>210</v>
      </c>
      <c r="Z803" s="215"/>
      <c r="AA803" s="215"/>
      <c r="AB803" s="215"/>
      <c r="AC803" s="215"/>
      <c r="AD803" s="215"/>
      <c r="AE803" s="215"/>
      <c r="AF803" s="215"/>
      <c r="AG803" s="215" t="s">
        <v>211</v>
      </c>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row>
    <row r="804" spans="1:60" ht="22.5" outlineLevel="1">
      <c r="A804" s="243">
        <v>639</v>
      </c>
      <c r="B804" s="244" t="s">
        <v>1580</v>
      </c>
      <c r="C804" s="254" t="s">
        <v>1581</v>
      </c>
      <c r="D804" s="245" t="s">
        <v>277</v>
      </c>
      <c r="E804" s="246">
        <v>1</v>
      </c>
      <c r="F804" s="247"/>
      <c r="G804" s="248">
        <f>ROUND(E804*F804,2)</f>
        <v>0</v>
      </c>
      <c r="H804" s="247"/>
      <c r="I804" s="248">
        <f>ROUND(E804*H804,2)</f>
        <v>0</v>
      </c>
      <c r="J804" s="247"/>
      <c r="K804" s="248">
        <f>ROUND(E804*J804,2)</f>
        <v>0</v>
      </c>
      <c r="L804" s="248">
        <v>21</v>
      </c>
      <c r="M804" s="248">
        <f>G804*(1+L804/100)</f>
        <v>0</v>
      </c>
      <c r="N804" s="246">
        <v>6.3000000000000003E-4</v>
      </c>
      <c r="O804" s="246">
        <f>ROUND(E804*N804,2)</f>
        <v>0</v>
      </c>
      <c r="P804" s="246">
        <v>0</v>
      </c>
      <c r="Q804" s="246">
        <f>ROUND(E804*P804,2)</f>
        <v>0</v>
      </c>
      <c r="R804" s="248" t="s">
        <v>165</v>
      </c>
      <c r="S804" s="248" t="s">
        <v>208</v>
      </c>
      <c r="T804" s="249" t="s">
        <v>208</v>
      </c>
      <c r="U804" s="225">
        <v>0.86</v>
      </c>
      <c r="V804" s="225">
        <f>ROUND(E804*U804,2)</f>
        <v>0.86</v>
      </c>
      <c r="W804" s="225"/>
      <c r="X804" s="225" t="s">
        <v>209</v>
      </c>
      <c r="Y804" s="225" t="s">
        <v>210</v>
      </c>
      <c r="Z804" s="215"/>
      <c r="AA804" s="215"/>
      <c r="AB804" s="215"/>
      <c r="AC804" s="215"/>
      <c r="AD804" s="215"/>
      <c r="AE804" s="215"/>
      <c r="AF804" s="215"/>
      <c r="AG804" s="215" t="s">
        <v>211</v>
      </c>
      <c r="AH804" s="215"/>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row>
    <row r="805" spans="1:60" outlineLevel="1">
      <c r="A805" s="243">
        <v>640</v>
      </c>
      <c r="B805" s="244" t="s">
        <v>1582</v>
      </c>
      <c r="C805" s="254" t="s">
        <v>1583</v>
      </c>
      <c r="D805" s="245" t="s">
        <v>277</v>
      </c>
      <c r="E805" s="246">
        <v>8</v>
      </c>
      <c r="F805" s="247"/>
      <c r="G805" s="248">
        <f>ROUND(E805*F805,2)</f>
        <v>0</v>
      </c>
      <c r="H805" s="247"/>
      <c r="I805" s="248">
        <f>ROUND(E805*H805,2)</f>
        <v>0</v>
      </c>
      <c r="J805" s="247"/>
      <c r="K805" s="248">
        <f>ROUND(E805*J805,2)</f>
        <v>0</v>
      </c>
      <c r="L805" s="248">
        <v>21</v>
      </c>
      <c r="M805" s="248">
        <f>G805*(1+L805/100)</f>
        <v>0</v>
      </c>
      <c r="N805" s="246">
        <v>0</v>
      </c>
      <c r="O805" s="246">
        <f>ROUND(E805*N805,2)</f>
        <v>0</v>
      </c>
      <c r="P805" s="246">
        <v>0</v>
      </c>
      <c r="Q805" s="246">
        <f>ROUND(E805*P805,2)</f>
        <v>0</v>
      </c>
      <c r="R805" s="248"/>
      <c r="S805" s="248" t="s">
        <v>208</v>
      </c>
      <c r="T805" s="249" t="s">
        <v>208</v>
      </c>
      <c r="U805" s="225">
        <v>0.14033000000000001</v>
      </c>
      <c r="V805" s="225">
        <f>ROUND(E805*U805,2)</f>
        <v>1.1200000000000001</v>
      </c>
      <c r="W805" s="225"/>
      <c r="X805" s="225" t="s">
        <v>209</v>
      </c>
      <c r="Y805" s="225" t="s">
        <v>210</v>
      </c>
      <c r="Z805" s="215"/>
      <c r="AA805" s="215"/>
      <c r="AB805" s="215"/>
      <c r="AC805" s="215"/>
      <c r="AD805" s="215"/>
      <c r="AE805" s="215"/>
      <c r="AF805" s="215"/>
      <c r="AG805" s="215" t="s">
        <v>211</v>
      </c>
      <c r="AH805" s="215"/>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row>
    <row r="806" spans="1:60" outlineLevel="1">
      <c r="A806" s="243">
        <v>641</v>
      </c>
      <c r="B806" s="244" t="s">
        <v>1584</v>
      </c>
      <c r="C806" s="254" t="s">
        <v>1585</v>
      </c>
      <c r="D806" s="245" t="s">
        <v>277</v>
      </c>
      <c r="E806" s="246">
        <v>6</v>
      </c>
      <c r="F806" s="247"/>
      <c r="G806" s="248">
        <f>ROUND(E806*F806,2)</f>
        <v>0</v>
      </c>
      <c r="H806" s="247"/>
      <c r="I806" s="248">
        <f>ROUND(E806*H806,2)</f>
        <v>0</v>
      </c>
      <c r="J806" s="247"/>
      <c r="K806" s="248">
        <f>ROUND(E806*J806,2)</f>
        <v>0</v>
      </c>
      <c r="L806" s="248">
        <v>21</v>
      </c>
      <c r="M806" s="248">
        <f>G806*(1+L806/100)</f>
        <v>0</v>
      </c>
      <c r="N806" s="246">
        <v>0</v>
      </c>
      <c r="O806" s="246">
        <f>ROUND(E806*N806,2)</f>
        <v>0</v>
      </c>
      <c r="P806" s="246">
        <v>0</v>
      </c>
      <c r="Q806" s="246">
        <f>ROUND(E806*P806,2)</f>
        <v>0</v>
      </c>
      <c r="R806" s="248"/>
      <c r="S806" s="248" t="s">
        <v>208</v>
      </c>
      <c r="T806" s="249" t="s">
        <v>208</v>
      </c>
      <c r="U806" s="225">
        <v>0.215</v>
      </c>
      <c r="V806" s="225">
        <f>ROUND(E806*U806,2)</f>
        <v>1.29</v>
      </c>
      <c r="W806" s="225"/>
      <c r="X806" s="225" t="s">
        <v>209</v>
      </c>
      <c r="Y806" s="225" t="s">
        <v>210</v>
      </c>
      <c r="Z806" s="215"/>
      <c r="AA806" s="215"/>
      <c r="AB806" s="215"/>
      <c r="AC806" s="215"/>
      <c r="AD806" s="215"/>
      <c r="AE806" s="215"/>
      <c r="AF806" s="215"/>
      <c r="AG806" s="215" t="s">
        <v>211</v>
      </c>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row>
    <row r="807" spans="1:60" outlineLevel="1">
      <c r="A807" s="243">
        <v>642</v>
      </c>
      <c r="B807" s="244" t="s">
        <v>1586</v>
      </c>
      <c r="C807" s="254" t="s">
        <v>1587</v>
      </c>
      <c r="D807" s="245" t="s">
        <v>346</v>
      </c>
      <c r="E807" s="246">
        <v>1108</v>
      </c>
      <c r="F807" s="247"/>
      <c r="G807" s="248">
        <f>ROUND(E807*F807,2)</f>
        <v>0</v>
      </c>
      <c r="H807" s="247"/>
      <c r="I807" s="248">
        <f>ROUND(E807*H807,2)</f>
        <v>0</v>
      </c>
      <c r="J807" s="247"/>
      <c r="K807" s="248">
        <f>ROUND(E807*J807,2)</f>
        <v>0</v>
      </c>
      <c r="L807" s="248">
        <v>21</v>
      </c>
      <c r="M807" s="248">
        <f>G807*(1+L807/100)</f>
        <v>0</v>
      </c>
      <c r="N807" s="246">
        <v>0</v>
      </c>
      <c r="O807" s="246">
        <f>ROUND(E807*N807,2)</f>
        <v>0</v>
      </c>
      <c r="P807" s="246">
        <v>0</v>
      </c>
      <c r="Q807" s="246">
        <f>ROUND(E807*P807,2)</f>
        <v>0</v>
      </c>
      <c r="R807" s="248"/>
      <c r="S807" s="248" t="s">
        <v>366</v>
      </c>
      <c r="T807" s="249" t="s">
        <v>367</v>
      </c>
      <c r="U807" s="225">
        <v>0</v>
      </c>
      <c r="V807" s="225">
        <f>ROUND(E807*U807,2)</f>
        <v>0</v>
      </c>
      <c r="W807" s="225"/>
      <c r="X807" s="225" t="s">
        <v>209</v>
      </c>
      <c r="Y807" s="225" t="s">
        <v>210</v>
      </c>
      <c r="Z807" s="215"/>
      <c r="AA807" s="215"/>
      <c r="AB807" s="215"/>
      <c r="AC807" s="215"/>
      <c r="AD807" s="215"/>
      <c r="AE807" s="215"/>
      <c r="AF807" s="215"/>
      <c r="AG807" s="215" t="s">
        <v>211</v>
      </c>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row>
    <row r="808" spans="1:60" outlineLevel="1">
      <c r="A808" s="243">
        <v>643</v>
      </c>
      <c r="B808" s="244" t="s">
        <v>1588</v>
      </c>
      <c r="C808" s="254" t="s">
        <v>1589</v>
      </c>
      <c r="D808" s="245" t="s">
        <v>277</v>
      </c>
      <c r="E808" s="246">
        <v>27</v>
      </c>
      <c r="F808" s="247"/>
      <c r="G808" s="248">
        <f>ROUND(E808*F808,2)</f>
        <v>0</v>
      </c>
      <c r="H808" s="247"/>
      <c r="I808" s="248">
        <f>ROUND(E808*H808,2)</f>
        <v>0</v>
      </c>
      <c r="J808" s="247"/>
      <c r="K808" s="248">
        <f>ROUND(E808*J808,2)</f>
        <v>0</v>
      </c>
      <c r="L808" s="248">
        <v>21</v>
      </c>
      <c r="M808" s="248">
        <f>G808*(1+L808/100)</f>
        <v>0</v>
      </c>
      <c r="N808" s="246">
        <v>0</v>
      </c>
      <c r="O808" s="246">
        <f>ROUND(E808*N808,2)</f>
        <v>0</v>
      </c>
      <c r="P808" s="246">
        <v>0</v>
      </c>
      <c r="Q808" s="246">
        <f>ROUND(E808*P808,2)</f>
        <v>0</v>
      </c>
      <c r="R808" s="248"/>
      <c r="S808" s="248" t="s">
        <v>366</v>
      </c>
      <c r="T808" s="249" t="s">
        <v>367</v>
      </c>
      <c r="U808" s="225">
        <v>0</v>
      </c>
      <c r="V808" s="225">
        <f>ROUND(E808*U808,2)</f>
        <v>0</v>
      </c>
      <c r="W808" s="225"/>
      <c r="X808" s="225" t="s">
        <v>209</v>
      </c>
      <c r="Y808" s="225" t="s">
        <v>210</v>
      </c>
      <c r="Z808" s="215"/>
      <c r="AA808" s="215"/>
      <c r="AB808" s="215"/>
      <c r="AC808" s="215"/>
      <c r="AD808" s="215"/>
      <c r="AE808" s="215"/>
      <c r="AF808" s="215"/>
      <c r="AG808" s="215" t="s">
        <v>211</v>
      </c>
      <c r="AH808" s="215"/>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row>
    <row r="809" spans="1:60" outlineLevel="1">
      <c r="A809" s="243">
        <v>644</v>
      </c>
      <c r="B809" s="244" t="s">
        <v>1590</v>
      </c>
      <c r="C809" s="254" t="s">
        <v>1591</v>
      </c>
      <c r="D809" s="245" t="s">
        <v>277</v>
      </c>
      <c r="E809" s="246">
        <v>4</v>
      </c>
      <c r="F809" s="247"/>
      <c r="G809" s="248">
        <f>ROUND(E809*F809,2)</f>
        <v>0</v>
      </c>
      <c r="H809" s="247"/>
      <c r="I809" s="248">
        <f>ROUND(E809*H809,2)</f>
        <v>0</v>
      </c>
      <c r="J809" s="247"/>
      <c r="K809" s="248">
        <f>ROUND(E809*J809,2)</f>
        <v>0</v>
      </c>
      <c r="L809" s="248">
        <v>21</v>
      </c>
      <c r="M809" s="248">
        <f>G809*(1+L809/100)</f>
        <v>0</v>
      </c>
      <c r="N809" s="246">
        <v>0</v>
      </c>
      <c r="O809" s="246">
        <f>ROUND(E809*N809,2)</f>
        <v>0</v>
      </c>
      <c r="P809" s="246">
        <v>0</v>
      </c>
      <c r="Q809" s="246">
        <f>ROUND(E809*P809,2)</f>
        <v>0</v>
      </c>
      <c r="R809" s="248"/>
      <c r="S809" s="248" t="s">
        <v>366</v>
      </c>
      <c r="T809" s="249" t="s">
        <v>367</v>
      </c>
      <c r="U809" s="225">
        <v>0</v>
      </c>
      <c r="V809" s="225">
        <f>ROUND(E809*U809,2)</f>
        <v>0</v>
      </c>
      <c r="W809" s="225"/>
      <c r="X809" s="225" t="s">
        <v>209</v>
      </c>
      <c r="Y809" s="225" t="s">
        <v>210</v>
      </c>
      <c r="Z809" s="215"/>
      <c r="AA809" s="215"/>
      <c r="AB809" s="215"/>
      <c r="AC809" s="215"/>
      <c r="AD809" s="215"/>
      <c r="AE809" s="215"/>
      <c r="AF809" s="215"/>
      <c r="AG809" s="215" t="s">
        <v>211</v>
      </c>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row>
    <row r="810" spans="1:60" outlineLevel="1">
      <c r="A810" s="243">
        <v>645</v>
      </c>
      <c r="B810" s="244" t="s">
        <v>1592</v>
      </c>
      <c r="C810" s="254" t="s">
        <v>1593</v>
      </c>
      <c r="D810" s="245" t="s">
        <v>277</v>
      </c>
      <c r="E810" s="246">
        <v>4</v>
      </c>
      <c r="F810" s="247"/>
      <c r="G810" s="248">
        <f>ROUND(E810*F810,2)</f>
        <v>0</v>
      </c>
      <c r="H810" s="247"/>
      <c r="I810" s="248">
        <f>ROUND(E810*H810,2)</f>
        <v>0</v>
      </c>
      <c r="J810" s="247"/>
      <c r="K810" s="248">
        <f>ROUND(E810*J810,2)</f>
        <v>0</v>
      </c>
      <c r="L810" s="248">
        <v>21</v>
      </c>
      <c r="M810" s="248">
        <f>G810*(1+L810/100)</f>
        <v>0</v>
      </c>
      <c r="N810" s="246">
        <v>0</v>
      </c>
      <c r="O810" s="246">
        <f>ROUND(E810*N810,2)</f>
        <v>0</v>
      </c>
      <c r="P810" s="246">
        <v>0</v>
      </c>
      <c r="Q810" s="246">
        <f>ROUND(E810*P810,2)</f>
        <v>0</v>
      </c>
      <c r="R810" s="248"/>
      <c r="S810" s="248" t="s">
        <v>366</v>
      </c>
      <c r="T810" s="249" t="s">
        <v>367</v>
      </c>
      <c r="U810" s="225">
        <v>0</v>
      </c>
      <c r="V810" s="225">
        <f>ROUND(E810*U810,2)</f>
        <v>0</v>
      </c>
      <c r="W810" s="225"/>
      <c r="X810" s="225" t="s">
        <v>209</v>
      </c>
      <c r="Y810" s="225" t="s">
        <v>210</v>
      </c>
      <c r="Z810" s="215"/>
      <c r="AA810" s="215"/>
      <c r="AB810" s="215"/>
      <c r="AC810" s="215"/>
      <c r="AD810" s="215"/>
      <c r="AE810" s="215"/>
      <c r="AF810" s="215"/>
      <c r="AG810" s="215" t="s">
        <v>211</v>
      </c>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row>
    <row r="811" spans="1:60" outlineLevel="1">
      <c r="A811" s="243">
        <v>646</v>
      </c>
      <c r="B811" s="244" t="s">
        <v>1594</v>
      </c>
      <c r="C811" s="254" t="s">
        <v>1595</v>
      </c>
      <c r="D811" s="245" t="s">
        <v>277</v>
      </c>
      <c r="E811" s="246">
        <v>3</v>
      </c>
      <c r="F811" s="247"/>
      <c r="G811" s="248">
        <f>ROUND(E811*F811,2)</f>
        <v>0</v>
      </c>
      <c r="H811" s="247"/>
      <c r="I811" s="248">
        <f>ROUND(E811*H811,2)</f>
        <v>0</v>
      </c>
      <c r="J811" s="247"/>
      <c r="K811" s="248">
        <f>ROUND(E811*J811,2)</f>
        <v>0</v>
      </c>
      <c r="L811" s="248">
        <v>21</v>
      </c>
      <c r="M811" s="248">
        <f>G811*(1+L811/100)</f>
        <v>0</v>
      </c>
      <c r="N811" s="246">
        <v>0</v>
      </c>
      <c r="O811" s="246">
        <f>ROUND(E811*N811,2)</f>
        <v>0</v>
      </c>
      <c r="P811" s="246">
        <v>0</v>
      </c>
      <c r="Q811" s="246">
        <f>ROUND(E811*P811,2)</f>
        <v>0</v>
      </c>
      <c r="R811" s="248"/>
      <c r="S811" s="248" t="s">
        <v>366</v>
      </c>
      <c r="T811" s="249" t="s">
        <v>367</v>
      </c>
      <c r="U811" s="225">
        <v>0</v>
      </c>
      <c r="V811" s="225">
        <f>ROUND(E811*U811,2)</f>
        <v>0</v>
      </c>
      <c r="W811" s="225"/>
      <c r="X811" s="225" t="s">
        <v>209</v>
      </c>
      <c r="Y811" s="225" t="s">
        <v>210</v>
      </c>
      <c r="Z811" s="215"/>
      <c r="AA811" s="215"/>
      <c r="AB811" s="215"/>
      <c r="AC811" s="215"/>
      <c r="AD811" s="215"/>
      <c r="AE811" s="215"/>
      <c r="AF811" s="215"/>
      <c r="AG811" s="215" t="s">
        <v>211</v>
      </c>
      <c r="AH811" s="215"/>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row>
    <row r="812" spans="1:60" outlineLevel="1">
      <c r="A812" s="243">
        <v>647</v>
      </c>
      <c r="B812" s="244" t="s">
        <v>1596</v>
      </c>
      <c r="C812" s="254" t="s">
        <v>1597</v>
      </c>
      <c r="D812" s="245" t="s">
        <v>277</v>
      </c>
      <c r="E812" s="246">
        <v>3</v>
      </c>
      <c r="F812" s="247"/>
      <c r="G812" s="248">
        <f>ROUND(E812*F812,2)</f>
        <v>0</v>
      </c>
      <c r="H812" s="247"/>
      <c r="I812" s="248">
        <f>ROUND(E812*H812,2)</f>
        <v>0</v>
      </c>
      <c r="J812" s="247"/>
      <c r="K812" s="248">
        <f>ROUND(E812*J812,2)</f>
        <v>0</v>
      </c>
      <c r="L812" s="248">
        <v>21</v>
      </c>
      <c r="M812" s="248">
        <f>G812*(1+L812/100)</f>
        <v>0</v>
      </c>
      <c r="N812" s="246">
        <v>0</v>
      </c>
      <c r="O812" s="246">
        <f>ROUND(E812*N812,2)</f>
        <v>0</v>
      </c>
      <c r="P812" s="246">
        <v>0</v>
      </c>
      <c r="Q812" s="246">
        <f>ROUND(E812*P812,2)</f>
        <v>0</v>
      </c>
      <c r="R812" s="248"/>
      <c r="S812" s="248" t="s">
        <v>366</v>
      </c>
      <c r="T812" s="249" t="s">
        <v>367</v>
      </c>
      <c r="U812" s="225">
        <v>0</v>
      </c>
      <c r="V812" s="225">
        <f>ROUND(E812*U812,2)</f>
        <v>0</v>
      </c>
      <c r="W812" s="225"/>
      <c r="X812" s="225" t="s">
        <v>209</v>
      </c>
      <c r="Y812" s="225" t="s">
        <v>210</v>
      </c>
      <c r="Z812" s="215"/>
      <c r="AA812" s="215"/>
      <c r="AB812" s="215"/>
      <c r="AC812" s="215"/>
      <c r="AD812" s="215"/>
      <c r="AE812" s="215"/>
      <c r="AF812" s="215"/>
      <c r="AG812" s="215" t="s">
        <v>211</v>
      </c>
      <c r="AH812" s="215"/>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row>
    <row r="813" spans="1:60" ht="22.5" outlineLevel="1">
      <c r="A813" s="243">
        <v>648</v>
      </c>
      <c r="B813" s="244" t="s">
        <v>1598</v>
      </c>
      <c r="C813" s="254" t="s">
        <v>1599</v>
      </c>
      <c r="D813" s="245" t="s">
        <v>277</v>
      </c>
      <c r="E813" s="246">
        <v>2</v>
      </c>
      <c r="F813" s="247"/>
      <c r="G813" s="248">
        <f>ROUND(E813*F813,2)</f>
        <v>0</v>
      </c>
      <c r="H813" s="247"/>
      <c r="I813" s="248">
        <f>ROUND(E813*H813,2)</f>
        <v>0</v>
      </c>
      <c r="J813" s="247"/>
      <c r="K813" s="248">
        <f>ROUND(E813*J813,2)</f>
        <v>0</v>
      </c>
      <c r="L813" s="248">
        <v>21</v>
      </c>
      <c r="M813" s="248">
        <f>G813*(1+L813/100)</f>
        <v>0</v>
      </c>
      <c r="N813" s="246">
        <v>0</v>
      </c>
      <c r="O813" s="246">
        <f>ROUND(E813*N813,2)</f>
        <v>0</v>
      </c>
      <c r="P813" s="246">
        <v>0</v>
      </c>
      <c r="Q813" s="246">
        <f>ROUND(E813*P813,2)</f>
        <v>0</v>
      </c>
      <c r="R813" s="248"/>
      <c r="S813" s="248" t="s">
        <v>366</v>
      </c>
      <c r="T813" s="249" t="s">
        <v>367</v>
      </c>
      <c r="U813" s="225">
        <v>0</v>
      </c>
      <c r="V813" s="225">
        <f>ROUND(E813*U813,2)</f>
        <v>0</v>
      </c>
      <c r="W813" s="225"/>
      <c r="X813" s="225" t="s">
        <v>209</v>
      </c>
      <c r="Y813" s="225" t="s">
        <v>210</v>
      </c>
      <c r="Z813" s="215"/>
      <c r="AA813" s="215"/>
      <c r="AB813" s="215"/>
      <c r="AC813" s="215"/>
      <c r="AD813" s="215"/>
      <c r="AE813" s="215"/>
      <c r="AF813" s="215"/>
      <c r="AG813" s="215" t="s">
        <v>211</v>
      </c>
      <c r="AH813" s="215"/>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row>
    <row r="814" spans="1:60" ht="22.5" outlineLevel="1">
      <c r="A814" s="243">
        <v>649</v>
      </c>
      <c r="B814" s="244" t="s">
        <v>1600</v>
      </c>
      <c r="C814" s="254" t="s">
        <v>1601</v>
      </c>
      <c r="D814" s="245" t="s">
        <v>277</v>
      </c>
      <c r="E814" s="246">
        <v>1</v>
      </c>
      <c r="F814" s="247"/>
      <c r="G814" s="248">
        <f>ROUND(E814*F814,2)</f>
        <v>0</v>
      </c>
      <c r="H814" s="247"/>
      <c r="I814" s="248">
        <f>ROUND(E814*H814,2)</f>
        <v>0</v>
      </c>
      <c r="J814" s="247"/>
      <c r="K814" s="248">
        <f>ROUND(E814*J814,2)</f>
        <v>0</v>
      </c>
      <c r="L814" s="248">
        <v>21</v>
      </c>
      <c r="M814" s="248">
        <f>G814*(1+L814/100)</f>
        <v>0</v>
      </c>
      <c r="N814" s="246">
        <v>0</v>
      </c>
      <c r="O814" s="246">
        <f>ROUND(E814*N814,2)</f>
        <v>0</v>
      </c>
      <c r="P814" s="246">
        <v>0</v>
      </c>
      <c r="Q814" s="246">
        <f>ROUND(E814*P814,2)</f>
        <v>0</v>
      </c>
      <c r="R814" s="248"/>
      <c r="S814" s="248" t="s">
        <v>366</v>
      </c>
      <c r="T814" s="249" t="s">
        <v>367</v>
      </c>
      <c r="U814" s="225">
        <v>0</v>
      </c>
      <c r="V814" s="225">
        <f>ROUND(E814*U814,2)</f>
        <v>0</v>
      </c>
      <c r="W814" s="225"/>
      <c r="X814" s="225" t="s">
        <v>209</v>
      </c>
      <c r="Y814" s="225" t="s">
        <v>210</v>
      </c>
      <c r="Z814" s="215"/>
      <c r="AA814" s="215"/>
      <c r="AB814" s="215"/>
      <c r="AC814" s="215"/>
      <c r="AD814" s="215"/>
      <c r="AE814" s="215"/>
      <c r="AF814" s="215"/>
      <c r="AG814" s="215" t="s">
        <v>211</v>
      </c>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row>
    <row r="815" spans="1:60" outlineLevel="1">
      <c r="A815" s="243">
        <v>650</v>
      </c>
      <c r="B815" s="244" t="s">
        <v>1602</v>
      </c>
      <c r="C815" s="254" t="s">
        <v>1603</v>
      </c>
      <c r="D815" s="245" t="s">
        <v>277</v>
      </c>
      <c r="E815" s="246">
        <v>2</v>
      </c>
      <c r="F815" s="247"/>
      <c r="G815" s="248">
        <f>ROUND(E815*F815,2)</f>
        <v>0</v>
      </c>
      <c r="H815" s="247"/>
      <c r="I815" s="248">
        <f>ROUND(E815*H815,2)</f>
        <v>0</v>
      </c>
      <c r="J815" s="247"/>
      <c r="K815" s="248">
        <f>ROUND(E815*J815,2)</f>
        <v>0</v>
      </c>
      <c r="L815" s="248">
        <v>21</v>
      </c>
      <c r="M815" s="248">
        <f>G815*(1+L815/100)</f>
        <v>0</v>
      </c>
      <c r="N815" s="246">
        <v>0</v>
      </c>
      <c r="O815" s="246">
        <f>ROUND(E815*N815,2)</f>
        <v>0</v>
      </c>
      <c r="P815" s="246">
        <v>0</v>
      </c>
      <c r="Q815" s="246">
        <f>ROUND(E815*P815,2)</f>
        <v>0</v>
      </c>
      <c r="R815" s="248"/>
      <c r="S815" s="248" t="s">
        <v>366</v>
      </c>
      <c r="T815" s="249" t="s">
        <v>367</v>
      </c>
      <c r="U815" s="225">
        <v>0</v>
      </c>
      <c r="V815" s="225">
        <f>ROUND(E815*U815,2)</f>
        <v>0</v>
      </c>
      <c r="W815" s="225"/>
      <c r="X815" s="225" t="s">
        <v>209</v>
      </c>
      <c r="Y815" s="225" t="s">
        <v>210</v>
      </c>
      <c r="Z815" s="215"/>
      <c r="AA815" s="215"/>
      <c r="AB815" s="215"/>
      <c r="AC815" s="215"/>
      <c r="AD815" s="215"/>
      <c r="AE815" s="215"/>
      <c r="AF815" s="215"/>
      <c r="AG815" s="215" t="s">
        <v>211</v>
      </c>
      <c r="AH815" s="215"/>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row>
    <row r="816" spans="1:60" ht="22.5" outlineLevel="1">
      <c r="A816" s="243">
        <v>651</v>
      </c>
      <c r="B816" s="244" t="s">
        <v>1604</v>
      </c>
      <c r="C816" s="254" t="s">
        <v>1605</v>
      </c>
      <c r="D816" s="245" t="s">
        <v>277</v>
      </c>
      <c r="E816" s="246">
        <v>1</v>
      </c>
      <c r="F816" s="247"/>
      <c r="G816" s="248">
        <f>ROUND(E816*F816,2)</f>
        <v>0</v>
      </c>
      <c r="H816" s="247"/>
      <c r="I816" s="248">
        <f>ROUND(E816*H816,2)</f>
        <v>0</v>
      </c>
      <c r="J816" s="247"/>
      <c r="K816" s="248">
        <f>ROUND(E816*J816,2)</f>
        <v>0</v>
      </c>
      <c r="L816" s="248">
        <v>21</v>
      </c>
      <c r="M816" s="248">
        <f>G816*(1+L816/100)</f>
        <v>0</v>
      </c>
      <c r="N816" s="246">
        <v>0</v>
      </c>
      <c r="O816" s="246">
        <f>ROUND(E816*N816,2)</f>
        <v>0</v>
      </c>
      <c r="P816" s="246">
        <v>0</v>
      </c>
      <c r="Q816" s="246">
        <f>ROUND(E816*P816,2)</f>
        <v>0</v>
      </c>
      <c r="R816" s="248"/>
      <c r="S816" s="248" t="s">
        <v>366</v>
      </c>
      <c r="T816" s="249" t="s">
        <v>367</v>
      </c>
      <c r="U816" s="225">
        <v>0</v>
      </c>
      <c r="V816" s="225">
        <f>ROUND(E816*U816,2)</f>
        <v>0</v>
      </c>
      <c r="W816" s="225"/>
      <c r="X816" s="225" t="s">
        <v>209</v>
      </c>
      <c r="Y816" s="225" t="s">
        <v>210</v>
      </c>
      <c r="Z816" s="215"/>
      <c r="AA816" s="215"/>
      <c r="AB816" s="215"/>
      <c r="AC816" s="215"/>
      <c r="AD816" s="215"/>
      <c r="AE816" s="215"/>
      <c r="AF816" s="215"/>
      <c r="AG816" s="215" t="s">
        <v>211</v>
      </c>
      <c r="AH816" s="215"/>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c r="BG816" s="215"/>
      <c r="BH816" s="215"/>
    </row>
    <row r="817" spans="1:60" ht="33.75" outlineLevel="1">
      <c r="A817" s="243">
        <v>652</v>
      </c>
      <c r="B817" s="244" t="s">
        <v>1606</v>
      </c>
      <c r="C817" s="254" t="s">
        <v>1607</v>
      </c>
      <c r="D817" s="245" t="s">
        <v>277</v>
      </c>
      <c r="E817" s="246">
        <v>3</v>
      </c>
      <c r="F817" s="247"/>
      <c r="G817" s="248">
        <f>ROUND(E817*F817,2)</f>
        <v>0</v>
      </c>
      <c r="H817" s="247"/>
      <c r="I817" s="248">
        <f>ROUND(E817*H817,2)</f>
        <v>0</v>
      </c>
      <c r="J817" s="247"/>
      <c r="K817" s="248">
        <f>ROUND(E817*J817,2)</f>
        <v>0</v>
      </c>
      <c r="L817" s="248">
        <v>21</v>
      </c>
      <c r="M817" s="248">
        <f>G817*(1+L817/100)</f>
        <v>0</v>
      </c>
      <c r="N817" s="246">
        <v>0</v>
      </c>
      <c r="O817" s="246">
        <f>ROUND(E817*N817,2)</f>
        <v>0</v>
      </c>
      <c r="P817" s="246">
        <v>0</v>
      </c>
      <c r="Q817" s="246">
        <f>ROUND(E817*P817,2)</f>
        <v>0</v>
      </c>
      <c r="R817" s="248"/>
      <c r="S817" s="248" t="s">
        <v>366</v>
      </c>
      <c r="T817" s="249" t="s">
        <v>367</v>
      </c>
      <c r="U817" s="225">
        <v>0</v>
      </c>
      <c r="V817" s="225">
        <f>ROUND(E817*U817,2)</f>
        <v>0</v>
      </c>
      <c r="W817" s="225"/>
      <c r="X817" s="225" t="s">
        <v>209</v>
      </c>
      <c r="Y817" s="225" t="s">
        <v>210</v>
      </c>
      <c r="Z817" s="215"/>
      <c r="AA817" s="215"/>
      <c r="AB817" s="215"/>
      <c r="AC817" s="215"/>
      <c r="AD817" s="215"/>
      <c r="AE817" s="215"/>
      <c r="AF817" s="215"/>
      <c r="AG817" s="215" t="s">
        <v>211</v>
      </c>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row>
    <row r="818" spans="1:60" ht="33.75" outlineLevel="1">
      <c r="A818" s="243">
        <v>653</v>
      </c>
      <c r="B818" s="244" t="s">
        <v>1608</v>
      </c>
      <c r="C818" s="254" t="s">
        <v>1609</v>
      </c>
      <c r="D818" s="245" t="s">
        <v>277</v>
      </c>
      <c r="E818" s="246">
        <v>1</v>
      </c>
      <c r="F818" s="247"/>
      <c r="G818" s="248">
        <f>ROUND(E818*F818,2)</f>
        <v>0</v>
      </c>
      <c r="H818" s="247"/>
      <c r="I818" s="248">
        <f>ROUND(E818*H818,2)</f>
        <v>0</v>
      </c>
      <c r="J818" s="247"/>
      <c r="K818" s="248">
        <f>ROUND(E818*J818,2)</f>
        <v>0</v>
      </c>
      <c r="L818" s="248">
        <v>21</v>
      </c>
      <c r="M818" s="248">
        <f>G818*(1+L818/100)</f>
        <v>0</v>
      </c>
      <c r="N818" s="246">
        <v>0</v>
      </c>
      <c r="O818" s="246">
        <f>ROUND(E818*N818,2)</f>
        <v>0</v>
      </c>
      <c r="P818" s="246">
        <v>0</v>
      </c>
      <c r="Q818" s="246">
        <f>ROUND(E818*P818,2)</f>
        <v>0</v>
      </c>
      <c r="R818" s="248"/>
      <c r="S818" s="248" t="s">
        <v>366</v>
      </c>
      <c r="T818" s="249" t="s">
        <v>367</v>
      </c>
      <c r="U818" s="225">
        <v>0</v>
      </c>
      <c r="V818" s="225">
        <f>ROUND(E818*U818,2)</f>
        <v>0</v>
      </c>
      <c r="W818" s="225"/>
      <c r="X818" s="225" t="s">
        <v>209</v>
      </c>
      <c r="Y818" s="225" t="s">
        <v>210</v>
      </c>
      <c r="Z818" s="215"/>
      <c r="AA818" s="215"/>
      <c r="AB818" s="215"/>
      <c r="AC818" s="215"/>
      <c r="AD818" s="215"/>
      <c r="AE818" s="215"/>
      <c r="AF818" s="215"/>
      <c r="AG818" s="215" t="s">
        <v>211</v>
      </c>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c r="BG818" s="215"/>
      <c r="BH818" s="215"/>
    </row>
    <row r="819" spans="1:60" ht="22.5" outlineLevel="1">
      <c r="A819" s="243">
        <v>654</v>
      </c>
      <c r="B819" s="244" t="s">
        <v>1610</v>
      </c>
      <c r="C819" s="254" t="s">
        <v>1611</v>
      </c>
      <c r="D819" s="245" t="s">
        <v>277</v>
      </c>
      <c r="E819" s="246">
        <v>1</v>
      </c>
      <c r="F819" s="247"/>
      <c r="G819" s="248">
        <f>ROUND(E819*F819,2)</f>
        <v>0</v>
      </c>
      <c r="H819" s="247"/>
      <c r="I819" s="248">
        <f>ROUND(E819*H819,2)</f>
        <v>0</v>
      </c>
      <c r="J819" s="247"/>
      <c r="K819" s="248">
        <f>ROUND(E819*J819,2)</f>
        <v>0</v>
      </c>
      <c r="L819" s="248">
        <v>21</v>
      </c>
      <c r="M819" s="248">
        <f>G819*(1+L819/100)</f>
        <v>0</v>
      </c>
      <c r="N819" s="246">
        <v>0</v>
      </c>
      <c r="O819" s="246">
        <f>ROUND(E819*N819,2)</f>
        <v>0</v>
      </c>
      <c r="P819" s="246">
        <v>0</v>
      </c>
      <c r="Q819" s="246">
        <f>ROUND(E819*P819,2)</f>
        <v>0</v>
      </c>
      <c r="R819" s="248"/>
      <c r="S819" s="248" t="s">
        <v>366</v>
      </c>
      <c r="T819" s="249" t="s">
        <v>367</v>
      </c>
      <c r="U819" s="225">
        <v>0</v>
      </c>
      <c r="V819" s="225">
        <f>ROUND(E819*U819,2)</f>
        <v>0</v>
      </c>
      <c r="W819" s="225"/>
      <c r="X819" s="225" t="s">
        <v>209</v>
      </c>
      <c r="Y819" s="225" t="s">
        <v>210</v>
      </c>
      <c r="Z819" s="215"/>
      <c r="AA819" s="215"/>
      <c r="AB819" s="215"/>
      <c r="AC819" s="215"/>
      <c r="AD819" s="215"/>
      <c r="AE819" s="215"/>
      <c r="AF819" s="215"/>
      <c r="AG819" s="215" t="s">
        <v>211</v>
      </c>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row>
    <row r="820" spans="1:60" outlineLevel="1">
      <c r="A820" s="243">
        <v>655</v>
      </c>
      <c r="B820" s="244" t="s">
        <v>1612</v>
      </c>
      <c r="C820" s="254" t="s">
        <v>1613</v>
      </c>
      <c r="D820" s="245" t="s">
        <v>277</v>
      </c>
      <c r="E820" s="246">
        <v>1</v>
      </c>
      <c r="F820" s="247"/>
      <c r="G820" s="248">
        <f>ROUND(E820*F820,2)</f>
        <v>0</v>
      </c>
      <c r="H820" s="247"/>
      <c r="I820" s="248">
        <f>ROUND(E820*H820,2)</f>
        <v>0</v>
      </c>
      <c r="J820" s="247"/>
      <c r="K820" s="248">
        <f>ROUND(E820*J820,2)</f>
        <v>0</v>
      </c>
      <c r="L820" s="248">
        <v>21</v>
      </c>
      <c r="M820" s="248">
        <f>G820*(1+L820/100)</f>
        <v>0</v>
      </c>
      <c r="N820" s="246">
        <v>0</v>
      </c>
      <c r="O820" s="246">
        <f>ROUND(E820*N820,2)</f>
        <v>0</v>
      </c>
      <c r="P820" s="246">
        <v>0</v>
      </c>
      <c r="Q820" s="246">
        <f>ROUND(E820*P820,2)</f>
        <v>0</v>
      </c>
      <c r="R820" s="248"/>
      <c r="S820" s="248" t="s">
        <v>366</v>
      </c>
      <c r="T820" s="249" t="s">
        <v>367</v>
      </c>
      <c r="U820" s="225">
        <v>0</v>
      </c>
      <c r="V820" s="225">
        <f>ROUND(E820*U820,2)</f>
        <v>0</v>
      </c>
      <c r="W820" s="225"/>
      <c r="X820" s="225" t="s">
        <v>209</v>
      </c>
      <c r="Y820" s="225" t="s">
        <v>210</v>
      </c>
      <c r="Z820" s="215"/>
      <c r="AA820" s="215"/>
      <c r="AB820" s="215"/>
      <c r="AC820" s="215"/>
      <c r="AD820" s="215"/>
      <c r="AE820" s="215"/>
      <c r="AF820" s="215"/>
      <c r="AG820" s="215" t="s">
        <v>211</v>
      </c>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row>
    <row r="821" spans="1:60" outlineLevel="1">
      <c r="A821" s="243">
        <v>656</v>
      </c>
      <c r="B821" s="244" t="s">
        <v>1614</v>
      </c>
      <c r="C821" s="254" t="s">
        <v>1615</v>
      </c>
      <c r="D821" s="245" t="s">
        <v>277</v>
      </c>
      <c r="E821" s="246">
        <v>1</v>
      </c>
      <c r="F821" s="247"/>
      <c r="G821" s="248">
        <f>ROUND(E821*F821,2)</f>
        <v>0</v>
      </c>
      <c r="H821" s="247"/>
      <c r="I821" s="248">
        <f>ROUND(E821*H821,2)</f>
        <v>0</v>
      </c>
      <c r="J821" s="247"/>
      <c r="K821" s="248">
        <f>ROUND(E821*J821,2)</f>
        <v>0</v>
      </c>
      <c r="L821" s="248">
        <v>21</v>
      </c>
      <c r="M821" s="248">
        <f>G821*(1+L821/100)</f>
        <v>0</v>
      </c>
      <c r="N821" s="246">
        <v>0</v>
      </c>
      <c r="O821" s="246">
        <f>ROUND(E821*N821,2)</f>
        <v>0</v>
      </c>
      <c r="P821" s="246">
        <v>0</v>
      </c>
      <c r="Q821" s="246">
        <f>ROUND(E821*P821,2)</f>
        <v>0</v>
      </c>
      <c r="R821" s="248"/>
      <c r="S821" s="248" t="s">
        <v>366</v>
      </c>
      <c r="T821" s="249" t="s">
        <v>367</v>
      </c>
      <c r="U821" s="225">
        <v>0</v>
      </c>
      <c r="V821" s="225">
        <f>ROUND(E821*U821,2)</f>
        <v>0</v>
      </c>
      <c r="W821" s="225"/>
      <c r="X821" s="225" t="s">
        <v>209</v>
      </c>
      <c r="Y821" s="225" t="s">
        <v>210</v>
      </c>
      <c r="Z821" s="215"/>
      <c r="AA821" s="215"/>
      <c r="AB821" s="215"/>
      <c r="AC821" s="215"/>
      <c r="AD821" s="215"/>
      <c r="AE821" s="215"/>
      <c r="AF821" s="215"/>
      <c r="AG821" s="215" t="s">
        <v>211</v>
      </c>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row>
    <row r="822" spans="1:60" ht="22.5" outlineLevel="1">
      <c r="A822" s="243">
        <v>657</v>
      </c>
      <c r="B822" s="244" t="s">
        <v>1616</v>
      </c>
      <c r="C822" s="254" t="s">
        <v>1617</v>
      </c>
      <c r="D822" s="245" t="s">
        <v>277</v>
      </c>
      <c r="E822" s="246">
        <v>2</v>
      </c>
      <c r="F822" s="247"/>
      <c r="G822" s="248">
        <f>ROUND(E822*F822,2)</f>
        <v>0</v>
      </c>
      <c r="H822" s="247"/>
      <c r="I822" s="248">
        <f>ROUND(E822*H822,2)</f>
        <v>0</v>
      </c>
      <c r="J822" s="247"/>
      <c r="K822" s="248">
        <f>ROUND(E822*J822,2)</f>
        <v>0</v>
      </c>
      <c r="L822" s="248">
        <v>21</v>
      </c>
      <c r="M822" s="248">
        <f>G822*(1+L822/100)</f>
        <v>0</v>
      </c>
      <c r="N822" s="246">
        <v>0</v>
      </c>
      <c r="O822" s="246">
        <f>ROUND(E822*N822,2)</f>
        <v>0</v>
      </c>
      <c r="P822" s="246">
        <v>0</v>
      </c>
      <c r="Q822" s="246">
        <f>ROUND(E822*P822,2)</f>
        <v>0</v>
      </c>
      <c r="R822" s="248"/>
      <c r="S822" s="248" t="s">
        <v>366</v>
      </c>
      <c r="T822" s="249" t="s">
        <v>367</v>
      </c>
      <c r="U822" s="225">
        <v>0</v>
      </c>
      <c r="V822" s="225">
        <f>ROUND(E822*U822,2)</f>
        <v>0</v>
      </c>
      <c r="W822" s="225"/>
      <c r="X822" s="225" t="s">
        <v>209</v>
      </c>
      <c r="Y822" s="225" t="s">
        <v>210</v>
      </c>
      <c r="Z822" s="215"/>
      <c r="AA822" s="215"/>
      <c r="AB822" s="215"/>
      <c r="AC822" s="215"/>
      <c r="AD822" s="215"/>
      <c r="AE822" s="215"/>
      <c r="AF822" s="215"/>
      <c r="AG822" s="215" t="s">
        <v>211</v>
      </c>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row>
    <row r="823" spans="1:60" outlineLevel="1">
      <c r="A823" s="243">
        <v>658</v>
      </c>
      <c r="B823" s="244" t="s">
        <v>1618</v>
      </c>
      <c r="C823" s="254" t="s">
        <v>1619</v>
      </c>
      <c r="D823" s="245" t="s">
        <v>277</v>
      </c>
      <c r="E823" s="246">
        <v>1</v>
      </c>
      <c r="F823" s="247"/>
      <c r="G823" s="248">
        <f>ROUND(E823*F823,2)</f>
        <v>0</v>
      </c>
      <c r="H823" s="247"/>
      <c r="I823" s="248">
        <f>ROUND(E823*H823,2)</f>
        <v>0</v>
      </c>
      <c r="J823" s="247"/>
      <c r="K823" s="248">
        <f>ROUND(E823*J823,2)</f>
        <v>0</v>
      </c>
      <c r="L823" s="248">
        <v>21</v>
      </c>
      <c r="M823" s="248">
        <f>G823*(1+L823/100)</f>
        <v>0</v>
      </c>
      <c r="N823" s="246">
        <v>0</v>
      </c>
      <c r="O823" s="246">
        <f>ROUND(E823*N823,2)</f>
        <v>0</v>
      </c>
      <c r="P823" s="246">
        <v>0</v>
      </c>
      <c r="Q823" s="246">
        <f>ROUND(E823*P823,2)</f>
        <v>0</v>
      </c>
      <c r="R823" s="248"/>
      <c r="S823" s="248" t="s">
        <v>366</v>
      </c>
      <c r="T823" s="249" t="s">
        <v>367</v>
      </c>
      <c r="U823" s="225">
        <v>0</v>
      </c>
      <c r="V823" s="225">
        <f>ROUND(E823*U823,2)</f>
        <v>0</v>
      </c>
      <c r="W823" s="225"/>
      <c r="X823" s="225" t="s">
        <v>209</v>
      </c>
      <c r="Y823" s="225" t="s">
        <v>210</v>
      </c>
      <c r="Z823" s="215"/>
      <c r="AA823" s="215"/>
      <c r="AB823" s="215"/>
      <c r="AC823" s="215"/>
      <c r="AD823" s="215"/>
      <c r="AE823" s="215"/>
      <c r="AF823" s="215"/>
      <c r="AG823" s="215" t="s">
        <v>211</v>
      </c>
      <c r="AH823" s="215"/>
      <c r="AI823" s="215"/>
      <c r="AJ823" s="215"/>
      <c r="AK823" s="215"/>
      <c r="AL823" s="215"/>
      <c r="AM823" s="215"/>
      <c r="AN823" s="215"/>
      <c r="AO823" s="215"/>
      <c r="AP823" s="215"/>
      <c r="AQ823" s="215"/>
      <c r="AR823" s="215"/>
      <c r="AS823" s="215"/>
      <c r="AT823" s="215"/>
      <c r="AU823" s="215"/>
      <c r="AV823" s="215"/>
      <c r="AW823" s="215"/>
      <c r="AX823" s="215"/>
      <c r="AY823" s="215"/>
      <c r="AZ823" s="215"/>
      <c r="BA823" s="215"/>
      <c r="BB823" s="215"/>
      <c r="BC823" s="215"/>
      <c r="BD823" s="215"/>
      <c r="BE823" s="215"/>
      <c r="BF823" s="215"/>
      <c r="BG823" s="215"/>
      <c r="BH823" s="215"/>
    </row>
    <row r="824" spans="1:60" outlineLevel="1">
      <c r="A824" s="243">
        <v>659</v>
      </c>
      <c r="B824" s="244" t="s">
        <v>1620</v>
      </c>
      <c r="C824" s="254" t="s">
        <v>1621</v>
      </c>
      <c r="D824" s="245" t="s">
        <v>277</v>
      </c>
      <c r="E824" s="246">
        <v>2</v>
      </c>
      <c r="F824" s="247"/>
      <c r="G824" s="248">
        <f>ROUND(E824*F824,2)</f>
        <v>0</v>
      </c>
      <c r="H824" s="247"/>
      <c r="I824" s="248">
        <f>ROUND(E824*H824,2)</f>
        <v>0</v>
      </c>
      <c r="J824" s="247"/>
      <c r="K824" s="248">
        <f>ROUND(E824*J824,2)</f>
        <v>0</v>
      </c>
      <c r="L824" s="248">
        <v>21</v>
      </c>
      <c r="M824" s="248">
        <f>G824*(1+L824/100)</f>
        <v>0</v>
      </c>
      <c r="N824" s="246">
        <v>0</v>
      </c>
      <c r="O824" s="246">
        <f>ROUND(E824*N824,2)</f>
        <v>0</v>
      </c>
      <c r="P824" s="246">
        <v>0</v>
      </c>
      <c r="Q824" s="246">
        <f>ROUND(E824*P824,2)</f>
        <v>0</v>
      </c>
      <c r="R824" s="248"/>
      <c r="S824" s="248" t="s">
        <v>366</v>
      </c>
      <c r="T824" s="249" t="s">
        <v>367</v>
      </c>
      <c r="U824" s="225">
        <v>0</v>
      </c>
      <c r="V824" s="225">
        <f>ROUND(E824*U824,2)</f>
        <v>0</v>
      </c>
      <c r="W824" s="225"/>
      <c r="X824" s="225" t="s">
        <v>209</v>
      </c>
      <c r="Y824" s="225" t="s">
        <v>210</v>
      </c>
      <c r="Z824" s="215"/>
      <c r="AA824" s="215"/>
      <c r="AB824" s="215"/>
      <c r="AC824" s="215"/>
      <c r="AD824" s="215"/>
      <c r="AE824" s="215"/>
      <c r="AF824" s="215"/>
      <c r="AG824" s="215" t="s">
        <v>211</v>
      </c>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row>
    <row r="825" spans="1:60" outlineLevel="1">
      <c r="A825" s="243">
        <v>660</v>
      </c>
      <c r="B825" s="244" t="s">
        <v>1622</v>
      </c>
      <c r="C825" s="254" t="s">
        <v>1623</v>
      </c>
      <c r="D825" s="245" t="s">
        <v>277</v>
      </c>
      <c r="E825" s="246">
        <v>14</v>
      </c>
      <c r="F825" s="247"/>
      <c r="G825" s="248">
        <f>ROUND(E825*F825,2)</f>
        <v>0</v>
      </c>
      <c r="H825" s="247"/>
      <c r="I825" s="248">
        <f>ROUND(E825*H825,2)</f>
        <v>0</v>
      </c>
      <c r="J825" s="247"/>
      <c r="K825" s="248">
        <f>ROUND(E825*J825,2)</f>
        <v>0</v>
      </c>
      <c r="L825" s="248">
        <v>21</v>
      </c>
      <c r="M825" s="248">
        <f>G825*(1+L825/100)</f>
        <v>0</v>
      </c>
      <c r="N825" s="246">
        <v>0</v>
      </c>
      <c r="O825" s="246">
        <f>ROUND(E825*N825,2)</f>
        <v>0</v>
      </c>
      <c r="P825" s="246">
        <v>0</v>
      </c>
      <c r="Q825" s="246">
        <f>ROUND(E825*P825,2)</f>
        <v>0</v>
      </c>
      <c r="R825" s="248"/>
      <c r="S825" s="248" t="s">
        <v>366</v>
      </c>
      <c r="T825" s="249" t="s">
        <v>367</v>
      </c>
      <c r="U825" s="225">
        <v>0</v>
      </c>
      <c r="V825" s="225">
        <f>ROUND(E825*U825,2)</f>
        <v>0</v>
      </c>
      <c r="W825" s="225"/>
      <c r="X825" s="225" t="s">
        <v>209</v>
      </c>
      <c r="Y825" s="225" t="s">
        <v>210</v>
      </c>
      <c r="Z825" s="215"/>
      <c r="AA825" s="215"/>
      <c r="AB825" s="215"/>
      <c r="AC825" s="215"/>
      <c r="AD825" s="215"/>
      <c r="AE825" s="215"/>
      <c r="AF825" s="215"/>
      <c r="AG825" s="215" t="s">
        <v>211</v>
      </c>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row>
    <row r="826" spans="1:60" outlineLevel="1">
      <c r="A826" s="243">
        <v>661</v>
      </c>
      <c r="B826" s="244" t="s">
        <v>1624</v>
      </c>
      <c r="C826" s="254" t="s">
        <v>1625</v>
      </c>
      <c r="D826" s="245" t="s">
        <v>277</v>
      </c>
      <c r="E826" s="246">
        <v>5</v>
      </c>
      <c r="F826" s="247"/>
      <c r="G826" s="248">
        <f>ROUND(E826*F826,2)</f>
        <v>0</v>
      </c>
      <c r="H826" s="247"/>
      <c r="I826" s="248">
        <f>ROUND(E826*H826,2)</f>
        <v>0</v>
      </c>
      <c r="J826" s="247"/>
      <c r="K826" s="248">
        <f>ROUND(E826*J826,2)</f>
        <v>0</v>
      </c>
      <c r="L826" s="248">
        <v>21</v>
      </c>
      <c r="M826" s="248">
        <f>G826*(1+L826/100)</f>
        <v>0</v>
      </c>
      <c r="N826" s="246">
        <v>0</v>
      </c>
      <c r="O826" s="246">
        <f>ROUND(E826*N826,2)</f>
        <v>0</v>
      </c>
      <c r="P826" s="246">
        <v>0</v>
      </c>
      <c r="Q826" s="246">
        <f>ROUND(E826*P826,2)</f>
        <v>0</v>
      </c>
      <c r="R826" s="248"/>
      <c r="S826" s="248" t="s">
        <v>366</v>
      </c>
      <c r="T826" s="249" t="s">
        <v>367</v>
      </c>
      <c r="U826" s="225">
        <v>0</v>
      </c>
      <c r="V826" s="225">
        <f>ROUND(E826*U826,2)</f>
        <v>0</v>
      </c>
      <c r="W826" s="225"/>
      <c r="X826" s="225" t="s">
        <v>209</v>
      </c>
      <c r="Y826" s="225" t="s">
        <v>210</v>
      </c>
      <c r="Z826" s="215"/>
      <c r="AA826" s="215"/>
      <c r="AB826" s="215"/>
      <c r="AC826" s="215"/>
      <c r="AD826" s="215"/>
      <c r="AE826" s="215"/>
      <c r="AF826" s="215"/>
      <c r="AG826" s="215" t="s">
        <v>211</v>
      </c>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row>
    <row r="827" spans="1:60" outlineLevel="1">
      <c r="A827" s="243">
        <v>662</v>
      </c>
      <c r="B827" s="244" t="s">
        <v>1626</v>
      </c>
      <c r="C827" s="254" t="s">
        <v>1627</v>
      </c>
      <c r="D827" s="245" t="s">
        <v>277</v>
      </c>
      <c r="E827" s="246">
        <v>1</v>
      </c>
      <c r="F827" s="247"/>
      <c r="G827" s="248">
        <f>ROUND(E827*F827,2)</f>
        <v>0</v>
      </c>
      <c r="H827" s="247"/>
      <c r="I827" s="248">
        <f>ROUND(E827*H827,2)</f>
        <v>0</v>
      </c>
      <c r="J827" s="247"/>
      <c r="K827" s="248">
        <f>ROUND(E827*J827,2)</f>
        <v>0</v>
      </c>
      <c r="L827" s="248">
        <v>21</v>
      </c>
      <c r="M827" s="248">
        <f>G827*(1+L827/100)</f>
        <v>0</v>
      </c>
      <c r="N827" s="246">
        <v>0</v>
      </c>
      <c r="O827" s="246">
        <f>ROUND(E827*N827,2)</f>
        <v>0</v>
      </c>
      <c r="P827" s="246">
        <v>0</v>
      </c>
      <c r="Q827" s="246">
        <f>ROUND(E827*P827,2)</f>
        <v>0</v>
      </c>
      <c r="R827" s="248"/>
      <c r="S827" s="248" t="s">
        <v>366</v>
      </c>
      <c r="T827" s="249" t="s">
        <v>367</v>
      </c>
      <c r="U827" s="225">
        <v>0</v>
      </c>
      <c r="V827" s="225">
        <f>ROUND(E827*U827,2)</f>
        <v>0</v>
      </c>
      <c r="W827" s="225"/>
      <c r="X827" s="225" t="s">
        <v>209</v>
      </c>
      <c r="Y827" s="225" t="s">
        <v>210</v>
      </c>
      <c r="Z827" s="215"/>
      <c r="AA827" s="215"/>
      <c r="AB827" s="215"/>
      <c r="AC827" s="215"/>
      <c r="AD827" s="215"/>
      <c r="AE827" s="215"/>
      <c r="AF827" s="215"/>
      <c r="AG827" s="215" t="s">
        <v>211</v>
      </c>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row>
    <row r="828" spans="1:60" ht="22.5" outlineLevel="1">
      <c r="A828" s="243">
        <v>663</v>
      </c>
      <c r="B828" s="244" t="s">
        <v>1628</v>
      </c>
      <c r="C828" s="254" t="s">
        <v>1629</v>
      </c>
      <c r="D828" s="245" t="s">
        <v>535</v>
      </c>
      <c r="E828" s="246">
        <v>1</v>
      </c>
      <c r="F828" s="247"/>
      <c r="G828" s="248">
        <f>ROUND(E828*F828,2)</f>
        <v>0</v>
      </c>
      <c r="H828" s="247"/>
      <c r="I828" s="248">
        <f>ROUND(E828*H828,2)</f>
        <v>0</v>
      </c>
      <c r="J828" s="247"/>
      <c r="K828" s="248">
        <f>ROUND(E828*J828,2)</f>
        <v>0</v>
      </c>
      <c r="L828" s="248">
        <v>21</v>
      </c>
      <c r="M828" s="248">
        <f>G828*(1+L828/100)</f>
        <v>0</v>
      </c>
      <c r="N828" s="246">
        <v>0</v>
      </c>
      <c r="O828" s="246">
        <f>ROUND(E828*N828,2)</f>
        <v>0</v>
      </c>
      <c r="P828" s="246">
        <v>0</v>
      </c>
      <c r="Q828" s="246">
        <f>ROUND(E828*P828,2)</f>
        <v>0</v>
      </c>
      <c r="R828" s="248"/>
      <c r="S828" s="248" t="s">
        <v>366</v>
      </c>
      <c r="T828" s="249" t="s">
        <v>367</v>
      </c>
      <c r="U828" s="225">
        <v>0</v>
      </c>
      <c r="V828" s="225">
        <f>ROUND(E828*U828,2)</f>
        <v>0</v>
      </c>
      <c r="W828" s="225"/>
      <c r="X828" s="225" t="s">
        <v>209</v>
      </c>
      <c r="Y828" s="225" t="s">
        <v>210</v>
      </c>
      <c r="Z828" s="215"/>
      <c r="AA828" s="215"/>
      <c r="AB828" s="215"/>
      <c r="AC828" s="215"/>
      <c r="AD828" s="215"/>
      <c r="AE828" s="215"/>
      <c r="AF828" s="215"/>
      <c r="AG828" s="215" t="s">
        <v>211</v>
      </c>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row>
    <row r="829" spans="1:60" outlineLevel="1">
      <c r="A829" s="243">
        <v>664</v>
      </c>
      <c r="B829" s="244" t="s">
        <v>1630</v>
      </c>
      <c r="C829" s="254" t="s">
        <v>1631</v>
      </c>
      <c r="D829" s="245" t="s">
        <v>346</v>
      </c>
      <c r="E829" s="246">
        <v>48</v>
      </c>
      <c r="F829" s="247"/>
      <c r="G829" s="248">
        <f>ROUND(E829*F829,2)</f>
        <v>0</v>
      </c>
      <c r="H829" s="247"/>
      <c r="I829" s="248">
        <f>ROUND(E829*H829,2)</f>
        <v>0</v>
      </c>
      <c r="J829" s="247"/>
      <c r="K829" s="248">
        <f>ROUND(E829*J829,2)</f>
        <v>0</v>
      </c>
      <c r="L829" s="248">
        <v>21</v>
      </c>
      <c r="M829" s="248">
        <f>G829*(1+L829/100)</f>
        <v>0</v>
      </c>
      <c r="N829" s="246">
        <v>4.0000000000000003E-5</v>
      </c>
      <c r="O829" s="246">
        <f>ROUND(E829*N829,2)</f>
        <v>0</v>
      </c>
      <c r="P829" s="246">
        <v>0</v>
      </c>
      <c r="Q829" s="246">
        <f>ROUND(E829*P829,2)</f>
        <v>0</v>
      </c>
      <c r="R829" s="248"/>
      <c r="S829" s="248" t="s">
        <v>366</v>
      </c>
      <c r="T829" s="249" t="s">
        <v>367</v>
      </c>
      <c r="U829" s="225">
        <v>0</v>
      </c>
      <c r="V829" s="225">
        <f>ROUND(E829*U829,2)</f>
        <v>0</v>
      </c>
      <c r="W829" s="225"/>
      <c r="X829" s="225" t="s">
        <v>371</v>
      </c>
      <c r="Y829" s="225" t="s">
        <v>210</v>
      </c>
      <c r="Z829" s="215"/>
      <c r="AA829" s="215"/>
      <c r="AB829" s="215"/>
      <c r="AC829" s="215"/>
      <c r="AD829" s="215"/>
      <c r="AE829" s="215"/>
      <c r="AF829" s="215"/>
      <c r="AG829" s="215" t="s">
        <v>372</v>
      </c>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row>
    <row r="830" spans="1:60" outlineLevel="1">
      <c r="A830" s="243">
        <v>665</v>
      </c>
      <c r="B830" s="244" t="s">
        <v>1632</v>
      </c>
      <c r="C830" s="254" t="s">
        <v>1633</v>
      </c>
      <c r="D830" s="245" t="s">
        <v>346</v>
      </c>
      <c r="E830" s="246">
        <v>415</v>
      </c>
      <c r="F830" s="247"/>
      <c r="G830" s="248">
        <f>ROUND(E830*F830,2)</f>
        <v>0</v>
      </c>
      <c r="H830" s="247"/>
      <c r="I830" s="248">
        <f>ROUND(E830*H830,2)</f>
        <v>0</v>
      </c>
      <c r="J830" s="247"/>
      <c r="K830" s="248">
        <f>ROUND(E830*J830,2)</f>
        <v>0</v>
      </c>
      <c r="L830" s="248">
        <v>21</v>
      </c>
      <c r="M830" s="248">
        <f>G830*(1+L830/100)</f>
        <v>0</v>
      </c>
      <c r="N830" s="246">
        <v>4.0000000000000003E-5</v>
      </c>
      <c r="O830" s="246">
        <f>ROUND(E830*N830,2)</f>
        <v>0.02</v>
      </c>
      <c r="P830" s="246">
        <v>0</v>
      </c>
      <c r="Q830" s="246">
        <f>ROUND(E830*P830,2)</f>
        <v>0</v>
      </c>
      <c r="R830" s="248"/>
      <c r="S830" s="248" t="s">
        <v>366</v>
      </c>
      <c r="T830" s="249" t="s">
        <v>367</v>
      </c>
      <c r="U830" s="225">
        <v>0</v>
      </c>
      <c r="V830" s="225">
        <f>ROUND(E830*U830,2)</f>
        <v>0</v>
      </c>
      <c r="W830" s="225"/>
      <c r="X830" s="225" t="s">
        <v>371</v>
      </c>
      <c r="Y830" s="225" t="s">
        <v>210</v>
      </c>
      <c r="Z830" s="215"/>
      <c r="AA830" s="215"/>
      <c r="AB830" s="215"/>
      <c r="AC830" s="215"/>
      <c r="AD830" s="215"/>
      <c r="AE830" s="215"/>
      <c r="AF830" s="215"/>
      <c r="AG830" s="215" t="s">
        <v>372</v>
      </c>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row>
    <row r="831" spans="1:60" ht="33.75" outlineLevel="1">
      <c r="A831" s="243">
        <v>666</v>
      </c>
      <c r="B831" s="244" t="s">
        <v>1634</v>
      </c>
      <c r="C831" s="254" t="s">
        <v>1635</v>
      </c>
      <c r="D831" s="245" t="s">
        <v>346</v>
      </c>
      <c r="E831" s="246">
        <v>22</v>
      </c>
      <c r="F831" s="247"/>
      <c r="G831" s="248">
        <f>ROUND(E831*F831,2)</f>
        <v>0</v>
      </c>
      <c r="H831" s="247"/>
      <c r="I831" s="248">
        <f>ROUND(E831*H831,2)</f>
        <v>0</v>
      </c>
      <c r="J831" s="247"/>
      <c r="K831" s="248">
        <f>ROUND(E831*J831,2)</f>
        <v>0</v>
      </c>
      <c r="L831" s="248">
        <v>21</v>
      </c>
      <c r="M831" s="248">
        <f>G831*(1+L831/100)</f>
        <v>0</v>
      </c>
      <c r="N831" s="246">
        <v>3.0000000000000001E-5</v>
      </c>
      <c r="O831" s="246">
        <f>ROUND(E831*N831,2)</f>
        <v>0</v>
      </c>
      <c r="P831" s="246">
        <v>0</v>
      </c>
      <c r="Q831" s="246">
        <f>ROUND(E831*P831,2)</f>
        <v>0</v>
      </c>
      <c r="R831" s="248" t="s">
        <v>370</v>
      </c>
      <c r="S831" s="248" t="s">
        <v>208</v>
      </c>
      <c r="T831" s="249" t="s">
        <v>208</v>
      </c>
      <c r="U831" s="225">
        <v>0</v>
      </c>
      <c r="V831" s="225">
        <f>ROUND(E831*U831,2)</f>
        <v>0</v>
      </c>
      <c r="W831" s="225"/>
      <c r="X831" s="225" t="s">
        <v>371</v>
      </c>
      <c r="Y831" s="225" t="s">
        <v>210</v>
      </c>
      <c r="Z831" s="215"/>
      <c r="AA831" s="215"/>
      <c r="AB831" s="215"/>
      <c r="AC831" s="215"/>
      <c r="AD831" s="215"/>
      <c r="AE831" s="215"/>
      <c r="AF831" s="215"/>
      <c r="AG831" s="215" t="s">
        <v>372</v>
      </c>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row>
    <row r="832" spans="1:60" ht="33.75" outlineLevel="1">
      <c r="A832" s="243">
        <v>667</v>
      </c>
      <c r="B832" s="244" t="s">
        <v>1636</v>
      </c>
      <c r="C832" s="254" t="s">
        <v>1637</v>
      </c>
      <c r="D832" s="245" t="s">
        <v>346</v>
      </c>
      <c r="E832" s="246">
        <v>18</v>
      </c>
      <c r="F832" s="247"/>
      <c r="G832" s="248">
        <f>ROUND(E832*F832,2)</f>
        <v>0</v>
      </c>
      <c r="H832" s="247"/>
      <c r="I832" s="248">
        <f>ROUND(E832*H832,2)</f>
        <v>0</v>
      </c>
      <c r="J832" s="247"/>
      <c r="K832" s="248">
        <f>ROUND(E832*J832,2)</f>
        <v>0</v>
      </c>
      <c r="L832" s="248">
        <v>21</v>
      </c>
      <c r="M832" s="248">
        <f>G832*(1+L832/100)</f>
        <v>0</v>
      </c>
      <c r="N832" s="246">
        <v>1.3999999999999999E-4</v>
      </c>
      <c r="O832" s="246">
        <f>ROUND(E832*N832,2)</f>
        <v>0</v>
      </c>
      <c r="P832" s="246">
        <v>0</v>
      </c>
      <c r="Q832" s="246">
        <f>ROUND(E832*P832,2)</f>
        <v>0</v>
      </c>
      <c r="R832" s="248" t="s">
        <v>370</v>
      </c>
      <c r="S832" s="248" t="s">
        <v>208</v>
      </c>
      <c r="T832" s="249" t="s">
        <v>208</v>
      </c>
      <c r="U832" s="225">
        <v>0</v>
      </c>
      <c r="V832" s="225">
        <f>ROUND(E832*U832,2)</f>
        <v>0</v>
      </c>
      <c r="W832" s="225"/>
      <c r="X832" s="225" t="s">
        <v>371</v>
      </c>
      <c r="Y832" s="225" t="s">
        <v>210</v>
      </c>
      <c r="Z832" s="215"/>
      <c r="AA832" s="215"/>
      <c r="AB832" s="215"/>
      <c r="AC832" s="215"/>
      <c r="AD832" s="215"/>
      <c r="AE832" s="215"/>
      <c r="AF832" s="215"/>
      <c r="AG832" s="215" t="s">
        <v>372</v>
      </c>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c r="BG832" s="215"/>
      <c r="BH832" s="215"/>
    </row>
    <row r="833" spans="1:60" ht="22.5" outlineLevel="1">
      <c r="A833" s="243">
        <v>668</v>
      </c>
      <c r="B833" s="244" t="s">
        <v>1567</v>
      </c>
      <c r="C833" s="254" t="s">
        <v>1568</v>
      </c>
      <c r="D833" s="245" t="s">
        <v>346</v>
      </c>
      <c r="E833" s="246">
        <v>135</v>
      </c>
      <c r="F833" s="247"/>
      <c r="G833" s="248">
        <f>ROUND(E833*F833,2)</f>
        <v>0</v>
      </c>
      <c r="H833" s="247"/>
      <c r="I833" s="248">
        <f>ROUND(E833*H833,2)</f>
        <v>0</v>
      </c>
      <c r="J833" s="247"/>
      <c r="K833" s="248">
        <f>ROUND(E833*J833,2)</f>
        <v>0</v>
      </c>
      <c r="L833" s="248">
        <v>21</v>
      </c>
      <c r="M833" s="248">
        <f>G833*(1+L833/100)</f>
        <v>0</v>
      </c>
      <c r="N833" s="246">
        <v>0</v>
      </c>
      <c r="O833" s="246">
        <f>ROUND(E833*N833,2)</f>
        <v>0</v>
      </c>
      <c r="P833" s="246">
        <v>0</v>
      </c>
      <c r="Q833" s="246">
        <f>ROUND(E833*P833,2)</f>
        <v>0</v>
      </c>
      <c r="R833" s="248" t="s">
        <v>370</v>
      </c>
      <c r="S833" s="248" t="s">
        <v>208</v>
      </c>
      <c r="T833" s="249" t="s">
        <v>208</v>
      </c>
      <c r="U833" s="225">
        <v>0</v>
      </c>
      <c r="V833" s="225">
        <f>ROUND(E833*U833,2)</f>
        <v>0</v>
      </c>
      <c r="W833" s="225"/>
      <c r="X833" s="225" t="s">
        <v>371</v>
      </c>
      <c r="Y833" s="225" t="s">
        <v>210</v>
      </c>
      <c r="Z833" s="215"/>
      <c r="AA833" s="215"/>
      <c r="AB833" s="215"/>
      <c r="AC833" s="215"/>
      <c r="AD833" s="215"/>
      <c r="AE833" s="215"/>
      <c r="AF833" s="215"/>
      <c r="AG833" s="215" t="s">
        <v>372</v>
      </c>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row>
    <row r="834" spans="1:60" outlineLevel="1">
      <c r="A834" s="243">
        <v>669</v>
      </c>
      <c r="B834" s="244" t="s">
        <v>1638</v>
      </c>
      <c r="C834" s="254" t="s">
        <v>1639</v>
      </c>
      <c r="D834" s="245" t="s">
        <v>346</v>
      </c>
      <c r="E834" s="246">
        <v>30</v>
      </c>
      <c r="F834" s="247"/>
      <c r="G834" s="248">
        <f>ROUND(E834*F834,2)</f>
        <v>0</v>
      </c>
      <c r="H834" s="247"/>
      <c r="I834" s="248">
        <f>ROUND(E834*H834,2)</f>
        <v>0</v>
      </c>
      <c r="J834" s="247"/>
      <c r="K834" s="248">
        <f>ROUND(E834*J834,2)</f>
        <v>0</v>
      </c>
      <c r="L834" s="248">
        <v>21</v>
      </c>
      <c r="M834" s="248">
        <f>G834*(1+L834/100)</f>
        <v>0</v>
      </c>
      <c r="N834" s="246">
        <v>1.9000000000000001E-4</v>
      </c>
      <c r="O834" s="246">
        <f>ROUND(E834*N834,2)</f>
        <v>0.01</v>
      </c>
      <c r="P834" s="246">
        <v>0</v>
      </c>
      <c r="Q834" s="246">
        <f>ROUND(E834*P834,2)</f>
        <v>0</v>
      </c>
      <c r="R834" s="248" t="s">
        <v>370</v>
      </c>
      <c r="S834" s="248" t="s">
        <v>208</v>
      </c>
      <c r="T834" s="249" t="s">
        <v>208</v>
      </c>
      <c r="U834" s="225">
        <v>0</v>
      </c>
      <c r="V834" s="225">
        <f>ROUND(E834*U834,2)</f>
        <v>0</v>
      </c>
      <c r="W834" s="225"/>
      <c r="X834" s="225" t="s">
        <v>371</v>
      </c>
      <c r="Y834" s="225" t="s">
        <v>210</v>
      </c>
      <c r="Z834" s="215"/>
      <c r="AA834" s="215"/>
      <c r="AB834" s="215"/>
      <c r="AC834" s="215"/>
      <c r="AD834" s="215"/>
      <c r="AE834" s="215"/>
      <c r="AF834" s="215"/>
      <c r="AG834" s="215" t="s">
        <v>372</v>
      </c>
      <c r="AH834" s="215"/>
      <c r="AI834" s="215"/>
      <c r="AJ834" s="215"/>
      <c r="AK834" s="215"/>
      <c r="AL834" s="215"/>
      <c r="AM834" s="215"/>
      <c r="AN834" s="215"/>
      <c r="AO834" s="215"/>
      <c r="AP834" s="215"/>
      <c r="AQ834" s="215"/>
      <c r="AR834" s="215"/>
      <c r="AS834" s="215"/>
      <c r="AT834" s="215"/>
      <c r="AU834" s="215"/>
      <c r="AV834" s="215"/>
      <c r="AW834" s="215"/>
      <c r="AX834" s="215"/>
      <c r="AY834" s="215"/>
      <c r="AZ834" s="215"/>
      <c r="BA834" s="215"/>
      <c r="BB834" s="215"/>
      <c r="BC834" s="215"/>
      <c r="BD834" s="215"/>
      <c r="BE834" s="215"/>
      <c r="BF834" s="215"/>
      <c r="BG834" s="215"/>
      <c r="BH834" s="215"/>
    </row>
    <row r="835" spans="1:60" outlineLevel="1">
      <c r="A835" s="243">
        <v>670</v>
      </c>
      <c r="B835" s="244" t="s">
        <v>1640</v>
      </c>
      <c r="C835" s="254" t="s">
        <v>1641</v>
      </c>
      <c r="D835" s="245" t="s">
        <v>346</v>
      </c>
      <c r="E835" s="246">
        <v>605</v>
      </c>
      <c r="F835" s="247"/>
      <c r="G835" s="248">
        <f>ROUND(E835*F835,2)</f>
        <v>0</v>
      </c>
      <c r="H835" s="247"/>
      <c r="I835" s="248">
        <f>ROUND(E835*H835,2)</f>
        <v>0</v>
      </c>
      <c r="J835" s="247"/>
      <c r="K835" s="248">
        <f>ROUND(E835*J835,2)</f>
        <v>0</v>
      </c>
      <c r="L835" s="248">
        <v>21</v>
      </c>
      <c r="M835" s="248">
        <f>G835*(1+L835/100)</f>
        <v>0</v>
      </c>
      <c r="N835" s="246">
        <v>0</v>
      </c>
      <c r="O835" s="246">
        <f>ROUND(E835*N835,2)</f>
        <v>0</v>
      </c>
      <c r="P835" s="246">
        <v>0</v>
      </c>
      <c r="Q835" s="246">
        <f>ROUND(E835*P835,2)</f>
        <v>0</v>
      </c>
      <c r="R835" s="248" t="s">
        <v>370</v>
      </c>
      <c r="S835" s="248" t="s">
        <v>208</v>
      </c>
      <c r="T835" s="249" t="s">
        <v>208</v>
      </c>
      <c r="U835" s="225">
        <v>0</v>
      </c>
      <c r="V835" s="225">
        <f>ROUND(E835*U835,2)</f>
        <v>0</v>
      </c>
      <c r="W835" s="225"/>
      <c r="X835" s="225" t="s">
        <v>371</v>
      </c>
      <c r="Y835" s="225" t="s">
        <v>210</v>
      </c>
      <c r="Z835" s="215"/>
      <c r="AA835" s="215"/>
      <c r="AB835" s="215"/>
      <c r="AC835" s="215"/>
      <c r="AD835" s="215"/>
      <c r="AE835" s="215"/>
      <c r="AF835" s="215"/>
      <c r="AG835" s="215" t="s">
        <v>372</v>
      </c>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row>
    <row r="836" spans="1:60" outlineLevel="1">
      <c r="A836" s="243">
        <v>671</v>
      </c>
      <c r="B836" s="244" t="s">
        <v>1642</v>
      </c>
      <c r="C836" s="254" t="s">
        <v>1643</v>
      </c>
      <c r="D836" s="245" t="s">
        <v>277</v>
      </c>
      <c r="E836" s="246">
        <v>8</v>
      </c>
      <c r="F836" s="247"/>
      <c r="G836" s="248">
        <f>ROUND(E836*F836,2)</f>
        <v>0</v>
      </c>
      <c r="H836" s="247"/>
      <c r="I836" s="248">
        <f>ROUND(E836*H836,2)</f>
        <v>0</v>
      </c>
      <c r="J836" s="247"/>
      <c r="K836" s="248">
        <f>ROUND(E836*J836,2)</f>
        <v>0</v>
      </c>
      <c r="L836" s="248">
        <v>21</v>
      </c>
      <c r="M836" s="248">
        <f>G836*(1+L836/100)</f>
        <v>0</v>
      </c>
      <c r="N836" s="246">
        <v>0</v>
      </c>
      <c r="O836" s="246">
        <f>ROUND(E836*N836,2)</f>
        <v>0</v>
      </c>
      <c r="P836" s="246">
        <v>0</v>
      </c>
      <c r="Q836" s="246">
        <f>ROUND(E836*P836,2)</f>
        <v>0</v>
      </c>
      <c r="R836" s="248" t="s">
        <v>370</v>
      </c>
      <c r="S836" s="248" t="s">
        <v>208</v>
      </c>
      <c r="T836" s="249" t="s">
        <v>208</v>
      </c>
      <c r="U836" s="225">
        <v>0</v>
      </c>
      <c r="V836" s="225">
        <f>ROUND(E836*U836,2)</f>
        <v>0</v>
      </c>
      <c r="W836" s="225"/>
      <c r="X836" s="225" t="s">
        <v>371</v>
      </c>
      <c r="Y836" s="225" t="s">
        <v>210</v>
      </c>
      <c r="Z836" s="215"/>
      <c r="AA836" s="215"/>
      <c r="AB836" s="215"/>
      <c r="AC836" s="215"/>
      <c r="AD836" s="215"/>
      <c r="AE836" s="215"/>
      <c r="AF836" s="215"/>
      <c r="AG836" s="215" t="s">
        <v>372</v>
      </c>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c r="BG836" s="215"/>
      <c r="BH836" s="215"/>
    </row>
    <row r="837" spans="1:60" outlineLevel="1">
      <c r="A837" s="243">
        <v>672</v>
      </c>
      <c r="B837" s="244" t="s">
        <v>1644</v>
      </c>
      <c r="C837" s="254" t="s">
        <v>1645</v>
      </c>
      <c r="D837" s="245" t="s">
        <v>277</v>
      </c>
      <c r="E837" s="246">
        <v>6</v>
      </c>
      <c r="F837" s="247"/>
      <c r="G837" s="248">
        <f>ROUND(E837*F837,2)</f>
        <v>0</v>
      </c>
      <c r="H837" s="247"/>
      <c r="I837" s="248">
        <f>ROUND(E837*H837,2)</f>
        <v>0</v>
      </c>
      <c r="J837" s="247"/>
      <c r="K837" s="248">
        <f>ROUND(E837*J837,2)</f>
        <v>0</v>
      </c>
      <c r="L837" s="248">
        <v>21</v>
      </c>
      <c r="M837" s="248">
        <f>G837*(1+L837/100)</f>
        <v>0</v>
      </c>
      <c r="N837" s="246">
        <v>0</v>
      </c>
      <c r="O837" s="246">
        <f>ROUND(E837*N837,2)</f>
        <v>0</v>
      </c>
      <c r="P837" s="246">
        <v>0</v>
      </c>
      <c r="Q837" s="246">
        <f>ROUND(E837*P837,2)</f>
        <v>0</v>
      </c>
      <c r="R837" s="248" t="s">
        <v>370</v>
      </c>
      <c r="S837" s="248" t="s">
        <v>208</v>
      </c>
      <c r="T837" s="249" t="s">
        <v>208</v>
      </c>
      <c r="U837" s="225">
        <v>0</v>
      </c>
      <c r="V837" s="225">
        <f>ROUND(E837*U837,2)</f>
        <v>0</v>
      </c>
      <c r="W837" s="225"/>
      <c r="X837" s="225" t="s">
        <v>371</v>
      </c>
      <c r="Y837" s="225" t="s">
        <v>210</v>
      </c>
      <c r="Z837" s="215"/>
      <c r="AA837" s="215"/>
      <c r="AB837" s="215"/>
      <c r="AC837" s="215"/>
      <c r="AD837" s="215"/>
      <c r="AE837" s="215"/>
      <c r="AF837" s="215"/>
      <c r="AG837" s="215" t="s">
        <v>372</v>
      </c>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row>
    <row r="838" spans="1:60">
      <c r="A838" s="227" t="s">
        <v>202</v>
      </c>
      <c r="B838" s="228" t="s">
        <v>169</v>
      </c>
      <c r="C838" s="251" t="s">
        <v>170</v>
      </c>
      <c r="D838" s="229"/>
      <c r="E838" s="230"/>
      <c r="F838" s="231"/>
      <c r="G838" s="231">
        <f>SUMIF(AG839:AG877,"&lt;&gt;NOR",G839:G877)</f>
        <v>0</v>
      </c>
      <c r="H838" s="231"/>
      <c r="I838" s="231">
        <f>SUM(I839:I877)</f>
        <v>0</v>
      </c>
      <c r="J838" s="231"/>
      <c r="K838" s="231">
        <f>SUM(K839:K877)</f>
        <v>0</v>
      </c>
      <c r="L838" s="231"/>
      <c r="M838" s="231">
        <f>SUM(M839:M877)</f>
        <v>0</v>
      </c>
      <c r="N838" s="230"/>
      <c r="O838" s="230">
        <f>SUM(O839:O877)</f>
        <v>0</v>
      </c>
      <c r="P838" s="230"/>
      <c r="Q838" s="230">
        <f>SUM(Q839:Q877)</f>
        <v>0</v>
      </c>
      <c r="R838" s="231"/>
      <c r="S838" s="231"/>
      <c r="T838" s="232"/>
      <c r="U838" s="226"/>
      <c r="V838" s="226">
        <f>SUM(V839:V877)</f>
        <v>0</v>
      </c>
      <c r="W838" s="226"/>
      <c r="X838" s="226"/>
      <c r="Y838" s="226"/>
      <c r="AG838" t="s">
        <v>203</v>
      </c>
    </row>
    <row r="839" spans="1:60" ht="33.75" outlineLevel="1">
      <c r="A839" s="243">
        <v>673</v>
      </c>
      <c r="B839" s="244" t="s">
        <v>1646</v>
      </c>
      <c r="C839" s="254" t="s">
        <v>1647</v>
      </c>
      <c r="D839" s="245" t="s">
        <v>277</v>
      </c>
      <c r="E839" s="246">
        <v>2</v>
      </c>
      <c r="F839" s="247"/>
      <c r="G839" s="248">
        <f>ROUND(E839*F839,2)</f>
        <v>0</v>
      </c>
      <c r="H839" s="247"/>
      <c r="I839" s="248">
        <f>ROUND(E839*H839,2)</f>
        <v>0</v>
      </c>
      <c r="J839" s="247"/>
      <c r="K839" s="248">
        <f>ROUND(E839*J839,2)</f>
        <v>0</v>
      </c>
      <c r="L839" s="248">
        <v>21</v>
      </c>
      <c r="M839" s="248">
        <f>G839*(1+L839/100)</f>
        <v>0</v>
      </c>
      <c r="N839" s="246">
        <v>0</v>
      </c>
      <c r="O839" s="246">
        <f>ROUND(E839*N839,2)</f>
        <v>0</v>
      </c>
      <c r="P839" s="246">
        <v>0</v>
      </c>
      <c r="Q839" s="246">
        <f>ROUND(E839*P839,2)</f>
        <v>0</v>
      </c>
      <c r="R839" s="248"/>
      <c r="S839" s="248" t="s">
        <v>366</v>
      </c>
      <c r="T839" s="249" t="s">
        <v>367</v>
      </c>
      <c r="U839" s="225">
        <v>0</v>
      </c>
      <c r="V839" s="225">
        <f>ROUND(E839*U839,2)</f>
        <v>0</v>
      </c>
      <c r="W839" s="225"/>
      <c r="X839" s="225" t="s">
        <v>209</v>
      </c>
      <c r="Y839" s="225" t="s">
        <v>210</v>
      </c>
      <c r="Z839" s="215"/>
      <c r="AA839" s="215"/>
      <c r="AB839" s="215"/>
      <c r="AC839" s="215"/>
      <c r="AD839" s="215"/>
      <c r="AE839" s="215"/>
      <c r="AF839" s="215"/>
      <c r="AG839" s="215" t="s">
        <v>211</v>
      </c>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row>
    <row r="840" spans="1:60" ht="33.75" outlineLevel="1">
      <c r="A840" s="243">
        <v>674</v>
      </c>
      <c r="B840" s="244" t="s">
        <v>1648</v>
      </c>
      <c r="C840" s="254" t="s">
        <v>1649</v>
      </c>
      <c r="D840" s="245" t="s">
        <v>277</v>
      </c>
      <c r="E840" s="246">
        <v>1</v>
      </c>
      <c r="F840" s="247"/>
      <c r="G840" s="248">
        <f>ROUND(E840*F840,2)</f>
        <v>0</v>
      </c>
      <c r="H840" s="247"/>
      <c r="I840" s="248">
        <f>ROUND(E840*H840,2)</f>
        <v>0</v>
      </c>
      <c r="J840" s="247"/>
      <c r="K840" s="248">
        <f>ROUND(E840*J840,2)</f>
        <v>0</v>
      </c>
      <c r="L840" s="248">
        <v>21</v>
      </c>
      <c r="M840" s="248">
        <f>G840*(1+L840/100)</f>
        <v>0</v>
      </c>
      <c r="N840" s="246">
        <v>0</v>
      </c>
      <c r="O840" s="246">
        <f>ROUND(E840*N840,2)</f>
        <v>0</v>
      </c>
      <c r="P840" s="246">
        <v>0</v>
      </c>
      <c r="Q840" s="246">
        <f>ROUND(E840*P840,2)</f>
        <v>0</v>
      </c>
      <c r="R840" s="248"/>
      <c r="S840" s="248" t="s">
        <v>366</v>
      </c>
      <c r="T840" s="249" t="s">
        <v>367</v>
      </c>
      <c r="U840" s="225">
        <v>0</v>
      </c>
      <c r="V840" s="225">
        <f>ROUND(E840*U840,2)</f>
        <v>0</v>
      </c>
      <c r="W840" s="225"/>
      <c r="X840" s="225" t="s">
        <v>209</v>
      </c>
      <c r="Y840" s="225" t="s">
        <v>210</v>
      </c>
      <c r="Z840" s="215"/>
      <c r="AA840" s="215"/>
      <c r="AB840" s="215"/>
      <c r="AC840" s="215"/>
      <c r="AD840" s="215"/>
      <c r="AE840" s="215"/>
      <c r="AF840" s="215"/>
      <c r="AG840" s="215" t="s">
        <v>211</v>
      </c>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c r="BG840" s="215"/>
      <c r="BH840" s="215"/>
    </row>
    <row r="841" spans="1:60" ht="22.5" outlineLevel="1">
      <c r="A841" s="243">
        <v>675</v>
      </c>
      <c r="B841" s="244" t="s">
        <v>1650</v>
      </c>
      <c r="C841" s="254" t="s">
        <v>1651</v>
      </c>
      <c r="D841" s="245" t="s">
        <v>277</v>
      </c>
      <c r="E841" s="246">
        <v>2</v>
      </c>
      <c r="F841" s="247"/>
      <c r="G841" s="248">
        <f>ROUND(E841*F841,2)</f>
        <v>0</v>
      </c>
      <c r="H841" s="247"/>
      <c r="I841" s="248">
        <f>ROUND(E841*H841,2)</f>
        <v>0</v>
      </c>
      <c r="J841" s="247"/>
      <c r="K841" s="248">
        <f>ROUND(E841*J841,2)</f>
        <v>0</v>
      </c>
      <c r="L841" s="248">
        <v>21</v>
      </c>
      <c r="M841" s="248">
        <f>G841*(1+L841/100)</f>
        <v>0</v>
      </c>
      <c r="N841" s="246">
        <v>0</v>
      </c>
      <c r="O841" s="246">
        <f>ROUND(E841*N841,2)</f>
        <v>0</v>
      </c>
      <c r="P841" s="246">
        <v>0</v>
      </c>
      <c r="Q841" s="246">
        <f>ROUND(E841*P841,2)</f>
        <v>0</v>
      </c>
      <c r="R841" s="248"/>
      <c r="S841" s="248" t="s">
        <v>366</v>
      </c>
      <c r="T841" s="249" t="s">
        <v>367</v>
      </c>
      <c r="U841" s="225">
        <v>0</v>
      </c>
      <c r="V841" s="225">
        <f>ROUND(E841*U841,2)</f>
        <v>0</v>
      </c>
      <c r="W841" s="225"/>
      <c r="X841" s="225" t="s">
        <v>209</v>
      </c>
      <c r="Y841" s="225" t="s">
        <v>210</v>
      </c>
      <c r="Z841" s="215"/>
      <c r="AA841" s="215"/>
      <c r="AB841" s="215"/>
      <c r="AC841" s="215"/>
      <c r="AD841" s="215"/>
      <c r="AE841" s="215"/>
      <c r="AF841" s="215"/>
      <c r="AG841" s="215" t="s">
        <v>211</v>
      </c>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row>
    <row r="842" spans="1:60" outlineLevel="1">
      <c r="A842" s="243">
        <v>676</v>
      </c>
      <c r="B842" s="244" t="s">
        <v>1652</v>
      </c>
      <c r="C842" s="254" t="s">
        <v>1653</v>
      </c>
      <c r="D842" s="245" t="s">
        <v>277</v>
      </c>
      <c r="E842" s="246">
        <v>4</v>
      </c>
      <c r="F842" s="247"/>
      <c r="G842" s="248">
        <f>ROUND(E842*F842,2)</f>
        <v>0</v>
      </c>
      <c r="H842" s="247"/>
      <c r="I842" s="248">
        <f>ROUND(E842*H842,2)</f>
        <v>0</v>
      </c>
      <c r="J842" s="247"/>
      <c r="K842" s="248">
        <f>ROUND(E842*J842,2)</f>
        <v>0</v>
      </c>
      <c r="L842" s="248">
        <v>21</v>
      </c>
      <c r="M842" s="248">
        <f>G842*(1+L842/100)</f>
        <v>0</v>
      </c>
      <c r="N842" s="246">
        <v>0</v>
      </c>
      <c r="O842" s="246">
        <f>ROUND(E842*N842,2)</f>
        <v>0</v>
      </c>
      <c r="P842" s="246">
        <v>0</v>
      </c>
      <c r="Q842" s="246">
        <f>ROUND(E842*P842,2)</f>
        <v>0</v>
      </c>
      <c r="R842" s="248"/>
      <c r="S842" s="248" t="s">
        <v>366</v>
      </c>
      <c r="T842" s="249" t="s">
        <v>367</v>
      </c>
      <c r="U842" s="225">
        <v>0</v>
      </c>
      <c r="V842" s="225">
        <f>ROUND(E842*U842,2)</f>
        <v>0</v>
      </c>
      <c r="W842" s="225"/>
      <c r="X842" s="225" t="s">
        <v>209</v>
      </c>
      <c r="Y842" s="225" t="s">
        <v>210</v>
      </c>
      <c r="Z842" s="215"/>
      <c r="AA842" s="215"/>
      <c r="AB842" s="215"/>
      <c r="AC842" s="215"/>
      <c r="AD842" s="215"/>
      <c r="AE842" s="215"/>
      <c r="AF842" s="215"/>
      <c r="AG842" s="215" t="s">
        <v>211</v>
      </c>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row>
    <row r="843" spans="1:60" outlineLevel="1">
      <c r="A843" s="243">
        <v>677</v>
      </c>
      <c r="B843" s="244" t="s">
        <v>1654</v>
      </c>
      <c r="C843" s="254" t="s">
        <v>1655</v>
      </c>
      <c r="D843" s="245" t="s">
        <v>277</v>
      </c>
      <c r="E843" s="246">
        <v>4</v>
      </c>
      <c r="F843" s="247"/>
      <c r="G843" s="248">
        <f>ROUND(E843*F843,2)</f>
        <v>0</v>
      </c>
      <c r="H843" s="247"/>
      <c r="I843" s="248">
        <f>ROUND(E843*H843,2)</f>
        <v>0</v>
      </c>
      <c r="J843" s="247"/>
      <c r="K843" s="248">
        <f>ROUND(E843*J843,2)</f>
        <v>0</v>
      </c>
      <c r="L843" s="248">
        <v>21</v>
      </c>
      <c r="M843" s="248">
        <f>G843*(1+L843/100)</f>
        <v>0</v>
      </c>
      <c r="N843" s="246">
        <v>0</v>
      </c>
      <c r="O843" s="246">
        <f>ROUND(E843*N843,2)</f>
        <v>0</v>
      </c>
      <c r="P843" s="246">
        <v>0</v>
      </c>
      <c r="Q843" s="246">
        <f>ROUND(E843*P843,2)</f>
        <v>0</v>
      </c>
      <c r="R843" s="248"/>
      <c r="S843" s="248" t="s">
        <v>366</v>
      </c>
      <c r="T843" s="249" t="s">
        <v>367</v>
      </c>
      <c r="U843" s="225">
        <v>0</v>
      </c>
      <c r="V843" s="225">
        <f>ROUND(E843*U843,2)</f>
        <v>0</v>
      </c>
      <c r="W843" s="225"/>
      <c r="X843" s="225" t="s">
        <v>209</v>
      </c>
      <c r="Y843" s="225" t="s">
        <v>210</v>
      </c>
      <c r="Z843" s="215"/>
      <c r="AA843" s="215"/>
      <c r="AB843" s="215"/>
      <c r="AC843" s="215"/>
      <c r="AD843" s="215"/>
      <c r="AE843" s="215"/>
      <c r="AF843" s="215"/>
      <c r="AG843" s="215" t="s">
        <v>211</v>
      </c>
      <c r="AH843" s="215"/>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5"/>
    </row>
    <row r="844" spans="1:60" outlineLevel="1">
      <c r="A844" s="243">
        <v>678</v>
      </c>
      <c r="B844" s="244" t="s">
        <v>1656</v>
      </c>
      <c r="C844" s="254" t="s">
        <v>1657</v>
      </c>
      <c r="D844" s="245" t="s">
        <v>277</v>
      </c>
      <c r="E844" s="246">
        <v>2</v>
      </c>
      <c r="F844" s="247"/>
      <c r="G844" s="248">
        <f>ROUND(E844*F844,2)</f>
        <v>0</v>
      </c>
      <c r="H844" s="247"/>
      <c r="I844" s="248">
        <f>ROUND(E844*H844,2)</f>
        <v>0</v>
      </c>
      <c r="J844" s="247"/>
      <c r="K844" s="248">
        <f>ROUND(E844*J844,2)</f>
        <v>0</v>
      </c>
      <c r="L844" s="248">
        <v>21</v>
      </c>
      <c r="M844" s="248">
        <f>G844*(1+L844/100)</f>
        <v>0</v>
      </c>
      <c r="N844" s="246">
        <v>0</v>
      </c>
      <c r="O844" s="246">
        <f>ROUND(E844*N844,2)</f>
        <v>0</v>
      </c>
      <c r="P844" s="246">
        <v>0</v>
      </c>
      <c r="Q844" s="246">
        <f>ROUND(E844*P844,2)</f>
        <v>0</v>
      </c>
      <c r="R844" s="248"/>
      <c r="S844" s="248" t="s">
        <v>366</v>
      </c>
      <c r="T844" s="249" t="s">
        <v>367</v>
      </c>
      <c r="U844" s="225">
        <v>0</v>
      </c>
      <c r="V844" s="225">
        <f>ROUND(E844*U844,2)</f>
        <v>0</v>
      </c>
      <c r="W844" s="225"/>
      <c r="X844" s="225" t="s">
        <v>209</v>
      </c>
      <c r="Y844" s="225" t="s">
        <v>210</v>
      </c>
      <c r="Z844" s="215"/>
      <c r="AA844" s="215"/>
      <c r="AB844" s="215"/>
      <c r="AC844" s="215"/>
      <c r="AD844" s="215"/>
      <c r="AE844" s="215"/>
      <c r="AF844" s="215"/>
      <c r="AG844" s="215" t="s">
        <v>211</v>
      </c>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c r="BG844" s="215"/>
      <c r="BH844" s="215"/>
    </row>
    <row r="845" spans="1:60" outlineLevel="1">
      <c r="A845" s="243">
        <v>679</v>
      </c>
      <c r="B845" s="244" t="s">
        <v>1658</v>
      </c>
      <c r="C845" s="254" t="s">
        <v>1659</v>
      </c>
      <c r="D845" s="245" t="s">
        <v>277</v>
      </c>
      <c r="E845" s="246">
        <v>4</v>
      </c>
      <c r="F845" s="247"/>
      <c r="G845" s="248">
        <f>ROUND(E845*F845,2)</f>
        <v>0</v>
      </c>
      <c r="H845" s="247"/>
      <c r="I845" s="248">
        <f>ROUND(E845*H845,2)</f>
        <v>0</v>
      </c>
      <c r="J845" s="247"/>
      <c r="K845" s="248">
        <f>ROUND(E845*J845,2)</f>
        <v>0</v>
      </c>
      <c r="L845" s="248">
        <v>21</v>
      </c>
      <c r="M845" s="248">
        <f>G845*(1+L845/100)</f>
        <v>0</v>
      </c>
      <c r="N845" s="246">
        <v>0</v>
      </c>
      <c r="O845" s="246">
        <f>ROUND(E845*N845,2)</f>
        <v>0</v>
      </c>
      <c r="P845" s="246">
        <v>0</v>
      </c>
      <c r="Q845" s="246">
        <f>ROUND(E845*P845,2)</f>
        <v>0</v>
      </c>
      <c r="R845" s="248"/>
      <c r="S845" s="248" t="s">
        <v>366</v>
      </c>
      <c r="T845" s="249" t="s">
        <v>367</v>
      </c>
      <c r="U845" s="225">
        <v>0</v>
      </c>
      <c r="V845" s="225">
        <f>ROUND(E845*U845,2)</f>
        <v>0</v>
      </c>
      <c r="W845" s="225"/>
      <c r="X845" s="225" t="s">
        <v>209</v>
      </c>
      <c r="Y845" s="225" t="s">
        <v>210</v>
      </c>
      <c r="Z845" s="215"/>
      <c r="AA845" s="215"/>
      <c r="AB845" s="215"/>
      <c r="AC845" s="215"/>
      <c r="AD845" s="215"/>
      <c r="AE845" s="215"/>
      <c r="AF845" s="215"/>
      <c r="AG845" s="215" t="s">
        <v>211</v>
      </c>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c r="BG845" s="215"/>
      <c r="BH845" s="215"/>
    </row>
    <row r="846" spans="1:60" outlineLevel="1">
      <c r="A846" s="243">
        <v>680</v>
      </c>
      <c r="B846" s="244" t="s">
        <v>1660</v>
      </c>
      <c r="C846" s="254" t="s">
        <v>1661</v>
      </c>
      <c r="D846" s="245" t="s">
        <v>277</v>
      </c>
      <c r="E846" s="246">
        <v>12</v>
      </c>
      <c r="F846" s="247"/>
      <c r="G846" s="248">
        <f>ROUND(E846*F846,2)</f>
        <v>0</v>
      </c>
      <c r="H846" s="247"/>
      <c r="I846" s="248">
        <f>ROUND(E846*H846,2)</f>
        <v>0</v>
      </c>
      <c r="J846" s="247"/>
      <c r="K846" s="248">
        <f>ROUND(E846*J846,2)</f>
        <v>0</v>
      </c>
      <c r="L846" s="248">
        <v>21</v>
      </c>
      <c r="M846" s="248">
        <f>G846*(1+L846/100)</f>
        <v>0</v>
      </c>
      <c r="N846" s="246">
        <v>0</v>
      </c>
      <c r="O846" s="246">
        <f>ROUND(E846*N846,2)</f>
        <v>0</v>
      </c>
      <c r="P846" s="246">
        <v>0</v>
      </c>
      <c r="Q846" s="246">
        <f>ROUND(E846*P846,2)</f>
        <v>0</v>
      </c>
      <c r="R846" s="248"/>
      <c r="S846" s="248" t="s">
        <v>366</v>
      </c>
      <c r="T846" s="249" t="s">
        <v>367</v>
      </c>
      <c r="U846" s="225">
        <v>0</v>
      </c>
      <c r="V846" s="225">
        <f>ROUND(E846*U846,2)</f>
        <v>0</v>
      </c>
      <c r="W846" s="225"/>
      <c r="X846" s="225" t="s">
        <v>209</v>
      </c>
      <c r="Y846" s="225" t="s">
        <v>210</v>
      </c>
      <c r="Z846" s="215"/>
      <c r="AA846" s="215"/>
      <c r="AB846" s="215"/>
      <c r="AC846" s="215"/>
      <c r="AD846" s="215"/>
      <c r="AE846" s="215"/>
      <c r="AF846" s="215"/>
      <c r="AG846" s="215" t="s">
        <v>211</v>
      </c>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c r="BG846" s="215"/>
      <c r="BH846" s="215"/>
    </row>
    <row r="847" spans="1:60" outlineLevel="1">
      <c r="A847" s="243">
        <v>681</v>
      </c>
      <c r="B847" s="244" t="s">
        <v>1662</v>
      </c>
      <c r="C847" s="254" t="s">
        <v>1663</v>
      </c>
      <c r="D847" s="245" t="s">
        <v>277</v>
      </c>
      <c r="E847" s="246">
        <v>24</v>
      </c>
      <c r="F847" s="247"/>
      <c r="G847" s="248">
        <f>ROUND(E847*F847,2)</f>
        <v>0</v>
      </c>
      <c r="H847" s="247"/>
      <c r="I847" s="248">
        <f>ROUND(E847*H847,2)</f>
        <v>0</v>
      </c>
      <c r="J847" s="247"/>
      <c r="K847" s="248">
        <f>ROUND(E847*J847,2)</f>
        <v>0</v>
      </c>
      <c r="L847" s="248">
        <v>21</v>
      </c>
      <c r="M847" s="248">
        <f>G847*(1+L847/100)</f>
        <v>0</v>
      </c>
      <c r="N847" s="246">
        <v>0</v>
      </c>
      <c r="O847" s="246">
        <f>ROUND(E847*N847,2)</f>
        <v>0</v>
      </c>
      <c r="P847" s="246">
        <v>0</v>
      </c>
      <c r="Q847" s="246">
        <f>ROUND(E847*P847,2)</f>
        <v>0</v>
      </c>
      <c r="R847" s="248"/>
      <c r="S847" s="248" t="s">
        <v>366</v>
      </c>
      <c r="T847" s="249" t="s">
        <v>367</v>
      </c>
      <c r="U847" s="225">
        <v>0</v>
      </c>
      <c r="V847" s="225">
        <f>ROUND(E847*U847,2)</f>
        <v>0</v>
      </c>
      <c r="W847" s="225"/>
      <c r="X847" s="225" t="s">
        <v>209</v>
      </c>
      <c r="Y847" s="225" t="s">
        <v>210</v>
      </c>
      <c r="Z847" s="215"/>
      <c r="AA847" s="215"/>
      <c r="AB847" s="215"/>
      <c r="AC847" s="215"/>
      <c r="AD847" s="215"/>
      <c r="AE847" s="215"/>
      <c r="AF847" s="215"/>
      <c r="AG847" s="215" t="s">
        <v>211</v>
      </c>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c r="BG847" s="215"/>
      <c r="BH847" s="215"/>
    </row>
    <row r="848" spans="1:60" outlineLevel="1">
      <c r="A848" s="243">
        <v>682</v>
      </c>
      <c r="B848" s="244" t="s">
        <v>1664</v>
      </c>
      <c r="C848" s="254" t="s">
        <v>1665</v>
      </c>
      <c r="D848" s="245" t="s">
        <v>277</v>
      </c>
      <c r="E848" s="246">
        <v>3</v>
      </c>
      <c r="F848" s="247"/>
      <c r="G848" s="248">
        <f>ROUND(E848*F848,2)</f>
        <v>0</v>
      </c>
      <c r="H848" s="247"/>
      <c r="I848" s="248">
        <f>ROUND(E848*H848,2)</f>
        <v>0</v>
      </c>
      <c r="J848" s="247"/>
      <c r="K848" s="248">
        <f>ROUND(E848*J848,2)</f>
        <v>0</v>
      </c>
      <c r="L848" s="248">
        <v>21</v>
      </c>
      <c r="M848" s="248">
        <f>G848*(1+L848/100)</f>
        <v>0</v>
      </c>
      <c r="N848" s="246">
        <v>0</v>
      </c>
      <c r="O848" s="246">
        <f>ROUND(E848*N848,2)</f>
        <v>0</v>
      </c>
      <c r="P848" s="246">
        <v>0</v>
      </c>
      <c r="Q848" s="246">
        <f>ROUND(E848*P848,2)</f>
        <v>0</v>
      </c>
      <c r="R848" s="248"/>
      <c r="S848" s="248" t="s">
        <v>366</v>
      </c>
      <c r="T848" s="249" t="s">
        <v>367</v>
      </c>
      <c r="U848" s="225">
        <v>0</v>
      </c>
      <c r="V848" s="225">
        <f>ROUND(E848*U848,2)</f>
        <v>0</v>
      </c>
      <c r="W848" s="225"/>
      <c r="X848" s="225" t="s">
        <v>209</v>
      </c>
      <c r="Y848" s="225" t="s">
        <v>210</v>
      </c>
      <c r="Z848" s="215"/>
      <c r="AA848" s="215"/>
      <c r="AB848" s="215"/>
      <c r="AC848" s="215"/>
      <c r="AD848" s="215"/>
      <c r="AE848" s="215"/>
      <c r="AF848" s="215"/>
      <c r="AG848" s="215" t="s">
        <v>211</v>
      </c>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c r="BG848" s="215"/>
      <c r="BH848" s="215"/>
    </row>
    <row r="849" spans="1:60" outlineLevel="1">
      <c r="A849" s="243">
        <v>683</v>
      </c>
      <c r="B849" s="244" t="s">
        <v>1666</v>
      </c>
      <c r="C849" s="254" t="s">
        <v>1667</v>
      </c>
      <c r="D849" s="245" t="s">
        <v>277</v>
      </c>
      <c r="E849" s="246">
        <v>1</v>
      </c>
      <c r="F849" s="247"/>
      <c r="G849" s="248">
        <f>ROUND(E849*F849,2)</f>
        <v>0</v>
      </c>
      <c r="H849" s="247"/>
      <c r="I849" s="248">
        <f>ROUND(E849*H849,2)</f>
        <v>0</v>
      </c>
      <c r="J849" s="247"/>
      <c r="K849" s="248">
        <f>ROUND(E849*J849,2)</f>
        <v>0</v>
      </c>
      <c r="L849" s="248">
        <v>21</v>
      </c>
      <c r="M849" s="248">
        <f>G849*(1+L849/100)</f>
        <v>0</v>
      </c>
      <c r="N849" s="246">
        <v>0</v>
      </c>
      <c r="O849" s="246">
        <f>ROUND(E849*N849,2)</f>
        <v>0</v>
      </c>
      <c r="P849" s="246">
        <v>0</v>
      </c>
      <c r="Q849" s="246">
        <f>ROUND(E849*P849,2)</f>
        <v>0</v>
      </c>
      <c r="R849" s="248"/>
      <c r="S849" s="248" t="s">
        <v>366</v>
      </c>
      <c r="T849" s="249" t="s">
        <v>367</v>
      </c>
      <c r="U849" s="225">
        <v>0</v>
      </c>
      <c r="V849" s="225">
        <f>ROUND(E849*U849,2)</f>
        <v>0</v>
      </c>
      <c r="W849" s="225"/>
      <c r="X849" s="225" t="s">
        <v>209</v>
      </c>
      <c r="Y849" s="225" t="s">
        <v>210</v>
      </c>
      <c r="Z849" s="215"/>
      <c r="AA849" s="215"/>
      <c r="AB849" s="215"/>
      <c r="AC849" s="215"/>
      <c r="AD849" s="215"/>
      <c r="AE849" s="215"/>
      <c r="AF849" s="215"/>
      <c r="AG849" s="215" t="s">
        <v>211</v>
      </c>
      <c r="AH849" s="215"/>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c r="BG849" s="215"/>
      <c r="BH849" s="215"/>
    </row>
    <row r="850" spans="1:60" outlineLevel="1">
      <c r="A850" s="243">
        <v>684</v>
      </c>
      <c r="B850" s="244" t="s">
        <v>1668</v>
      </c>
      <c r="C850" s="254" t="s">
        <v>1669</v>
      </c>
      <c r="D850" s="245" t="s">
        <v>277</v>
      </c>
      <c r="E850" s="246">
        <v>1</v>
      </c>
      <c r="F850" s="247"/>
      <c r="G850" s="248">
        <f>ROUND(E850*F850,2)</f>
        <v>0</v>
      </c>
      <c r="H850" s="247"/>
      <c r="I850" s="248">
        <f>ROUND(E850*H850,2)</f>
        <v>0</v>
      </c>
      <c r="J850" s="247"/>
      <c r="K850" s="248">
        <f>ROUND(E850*J850,2)</f>
        <v>0</v>
      </c>
      <c r="L850" s="248">
        <v>21</v>
      </c>
      <c r="M850" s="248">
        <f>G850*(1+L850/100)</f>
        <v>0</v>
      </c>
      <c r="N850" s="246">
        <v>0</v>
      </c>
      <c r="O850" s="246">
        <f>ROUND(E850*N850,2)</f>
        <v>0</v>
      </c>
      <c r="P850" s="246">
        <v>0</v>
      </c>
      <c r="Q850" s="246">
        <f>ROUND(E850*P850,2)</f>
        <v>0</v>
      </c>
      <c r="R850" s="248"/>
      <c r="S850" s="248" t="s">
        <v>366</v>
      </c>
      <c r="T850" s="249" t="s">
        <v>367</v>
      </c>
      <c r="U850" s="225">
        <v>0</v>
      </c>
      <c r="V850" s="225">
        <f>ROUND(E850*U850,2)</f>
        <v>0</v>
      </c>
      <c r="W850" s="225"/>
      <c r="X850" s="225" t="s">
        <v>209</v>
      </c>
      <c r="Y850" s="225" t="s">
        <v>210</v>
      </c>
      <c r="Z850" s="215"/>
      <c r="AA850" s="215"/>
      <c r="AB850" s="215"/>
      <c r="AC850" s="215"/>
      <c r="AD850" s="215"/>
      <c r="AE850" s="215"/>
      <c r="AF850" s="215"/>
      <c r="AG850" s="215" t="s">
        <v>211</v>
      </c>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c r="BG850" s="215"/>
      <c r="BH850" s="215"/>
    </row>
    <row r="851" spans="1:60" outlineLevel="1">
      <c r="A851" s="243">
        <v>685</v>
      </c>
      <c r="B851" s="244" t="s">
        <v>1670</v>
      </c>
      <c r="C851" s="254" t="s">
        <v>1671</v>
      </c>
      <c r="D851" s="245" t="s">
        <v>277</v>
      </c>
      <c r="E851" s="246">
        <v>1</v>
      </c>
      <c r="F851" s="247"/>
      <c r="G851" s="248">
        <f>ROUND(E851*F851,2)</f>
        <v>0</v>
      </c>
      <c r="H851" s="247"/>
      <c r="I851" s="248">
        <f>ROUND(E851*H851,2)</f>
        <v>0</v>
      </c>
      <c r="J851" s="247"/>
      <c r="K851" s="248">
        <f>ROUND(E851*J851,2)</f>
        <v>0</v>
      </c>
      <c r="L851" s="248">
        <v>21</v>
      </c>
      <c r="M851" s="248">
        <f>G851*(1+L851/100)</f>
        <v>0</v>
      </c>
      <c r="N851" s="246">
        <v>0</v>
      </c>
      <c r="O851" s="246">
        <f>ROUND(E851*N851,2)</f>
        <v>0</v>
      </c>
      <c r="P851" s="246">
        <v>0</v>
      </c>
      <c r="Q851" s="246">
        <f>ROUND(E851*P851,2)</f>
        <v>0</v>
      </c>
      <c r="R851" s="248"/>
      <c r="S851" s="248" t="s">
        <v>366</v>
      </c>
      <c r="T851" s="249" t="s">
        <v>367</v>
      </c>
      <c r="U851" s="225">
        <v>0</v>
      </c>
      <c r="V851" s="225">
        <f>ROUND(E851*U851,2)</f>
        <v>0</v>
      </c>
      <c r="W851" s="225"/>
      <c r="X851" s="225" t="s">
        <v>209</v>
      </c>
      <c r="Y851" s="225" t="s">
        <v>210</v>
      </c>
      <c r="Z851" s="215"/>
      <c r="AA851" s="215"/>
      <c r="AB851" s="215"/>
      <c r="AC851" s="215"/>
      <c r="AD851" s="215"/>
      <c r="AE851" s="215"/>
      <c r="AF851" s="215"/>
      <c r="AG851" s="215" t="s">
        <v>211</v>
      </c>
      <c r="AH851" s="215"/>
      <c r="AI851" s="215"/>
      <c r="AJ851" s="215"/>
      <c r="AK851" s="215"/>
      <c r="AL851" s="215"/>
      <c r="AM851" s="215"/>
      <c r="AN851" s="215"/>
      <c r="AO851" s="215"/>
      <c r="AP851" s="215"/>
      <c r="AQ851" s="215"/>
      <c r="AR851" s="215"/>
      <c r="AS851" s="215"/>
      <c r="AT851" s="215"/>
      <c r="AU851" s="215"/>
      <c r="AV851" s="215"/>
      <c r="AW851" s="215"/>
      <c r="AX851" s="215"/>
      <c r="AY851" s="215"/>
      <c r="AZ851" s="215"/>
      <c r="BA851" s="215"/>
      <c r="BB851" s="215"/>
      <c r="BC851" s="215"/>
      <c r="BD851" s="215"/>
      <c r="BE851" s="215"/>
      <c r="BF851" s="215"/>
      <c r="BG851" s="215"/>
      <c r="BH851" s="215"/>
    </row>
    <row r="852" spans="1:60" outlineLevel="1">
      <c r="A852" s="243">
        <v>686</v>
      </c>
      <c r="B852" s="244" t="s">
        <v>1672</v>
      </c>
      <c r="C852" s="254" t="s">
        <v>1673</v>
      </c>
      <c r="D852" s="245" t="s">
        <v>277</v>
      </c>
      <c r="E852" s="246">
        <v>2</v>
      </c>
      <c r="F852" s="247"/>
      <c r="G852" s="248">
        <f>ROUND(E852*F852,2)</f>
        <v>0</v>
      </c>
      <c r="H852" s="247"/>
      <c r="I852" s="248">
        <f>ROUND(E852*H852,2)</f>
        <v>0</v>
      </c>
      <c r="J852" s="247"/>
      <c r="K852" s="248">
        <f>ROUND(E852*J852,2)</f>
        <v>0</v>
      </c>
      <c r="L852" s="248">
        <v>21</v>
      </c>
      <c r="M852" s="248">
        <f>G852*(1+L852/100)</f>
        <v>0</v>
      </c>
      <c r="N852" s="246">
        <v>0</v>
      </c>
      <c r="O852" s="246">
        <f>ROUND(E852*N852,2)</f>
        <v>0</v>
      </c>
      <c r="P852" s="246">
        <v>0</v>
      </c>
      <c r="Q852" s="246">
        <f>ROUND(E852*P852,2)</f>
        <v>0</v>
      </c>
      <c r="R852" s="248"/>
      <c r="S852" s="248" t="s">
        <v>366</v>
      </c>
      <c r="T852" s="249" t="s">
        <v>367</v>
      </c>
      <c r="U852" s="225">
        <v>0</v>
      </c>
      <c r="V852" s="225">
        <f>ROUND(E852*U852,2)</f>
        <v>0</v>
      </c>
      <c r="W852" s="225"/>
      <c r="X852" s="225" t="s">
        <v>209</v>
      </c>
      <c r="Y852" s="225" t="s">
        <v>210</v>
      </c>
      <c r="Z852" s="215"/>
      <c r="AA852" s="215"/>
      <c r="AB852" s="215"/>
      <c r="AC852" s="215"/>
      <c r="AD852" s="215"/>
      <c r="AE852" s="215"/>
      <c r="AF852" s="215"/>
      <c r="AG852" s="215" t="s">
        <v>211</v>
      </c>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c r="BG852" s="215"/>
      <c r="BH852" s="215"/>
    </row>
    <row r="853" spans="1:60" outlineLevel="1">
      <c r="A853" s="243">
        <v>687</v>
      </c>
      <c r="B853" s="244" t="s">
        <v>1674</v>
      </c>
      <c r="C853" s="254" t="s">
        <v>1675</v>
      </c>
      <c r="D853" s="245" t="s">
        <v>277</v>
      </c>
      <c r="E853" s="246">
        <v>2</v>
      </c>
      <c r="F853" s="247"/>
      <c r="G853" s="248">
        <f>ROUND(E853*F853,2)</f>
        <v>0</v>
      </c>
      <c r="H853" s="247"/>
      <c r="I853" s="248">
        <f>ROUND(E853*H853,2)</f>
        <v>0</v>
      </c>
      <c r="J853" s="247"/>
      <c r="K853" s="248">
        <f>ROUND(E853*J853,2)</f>
        <v>0</v>
      </c>
      <c r="L853" s="248">
        <v>21</v>
      </c>
      <c r="M853" s="248">
        <f>G853*(1+L853/100)</f>
        <v>0</v>
      </c>
      <c r="N853" s="246">
        <v>0</v>
      </c>
      <c r="O853" s="246">
        <f>ROUND(E853*N853,2)</f>
        <v>0</v>
      </c>
      <c r="P853" s="246">
        <v>0</v>
      </c>
      <c r="Q853" s="246">
        <f>ROUND(E853*P853,2)</f>
        <v>0</v>
      </c>
      <c r="R853" s="248"/>
      <c r="S853" s="248" t="s">
        <v>366</v>
      </c>
      <c r="T853" s="249" t="s">
        <v>367</v>
      </c>
      <c r="U853" s="225">
        <v>0</v>
      </c>
      <c r="V853" s="225">
        <f>ROUND(E853*U853,2)</f>
        <v>0</v>
      </c>
      <c r="W853" s="225"/>
      <c r="X853" s="225" t="s">
        <v>209</v>
      </c>
      <c r="Y853" s="225" t="s">
        <v>210</v>
      </c>
      <c r="Z853" s="215"/>
      <c r="AA853" s="215"/>
      <c r="AB853" s="215"/>
      <c r="AC853" s="215"/>
      <c r="AD853" s="215"/>
      <c r="AE853" s="215"/>
      <c r="AF853" s="215"/>
      <c r="AG853" s="215" t="s">
        <v>211</v>
      </c>
      <c r="AH853" s="215"/>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5"/>
    </row>
    <row r="854" spans="1:60" ht="22.5" outlineLevel="1">
      <c r="A854" s="243">
        <v>688</v>
      </c>
      <c r="B854" s="244" t="s">
        <v>1676</v>
      </c>
      <c r="C854" s="254" t="s">
        <v>1677</v>
      </c>
      <c r="D854" s="245" t="s">
        <v>277</v>
      </c>
      <c r="E854" s="246">
        <v>2</v>
      </c>
      <c r="F854" s="247"/>
      <c r="G854" s="248">
        <f>ROUND(E854*F854,2)</f>
        <v>0</v>
      </c>
      <c r="H854" s="247"/>
      <c r="I854" s="248">
        <f>ROUND(E854*H854,2)</f>
        <v>0</v>
      </c>
      <c r="J854" s="247"/>
      <c r="K854" s="248">
        <f>ROUND(E854*J854,2)</f>
        <v>0</v>
      </c>
      <c r="L854" s="248">
        <v>21</v>
      </c>
      <c r="M854" s="248">
        <f>G854*(1+L854/100)</f>
        <v>0</v>
      </c>
      <c r="N854" s="246">
        <v>0</v>
      </c>
      <c r="O854" s="246">
        <f>ROUND(E854*N854,2)</f>
        <v>0</v>
      </c>
      <c r="P854" s="246">
        <v>0</v>
      </c>
      <c r="Q854" s="246">
        <f>ROUND(E854*P854,2)</f>
        <v>0</v>
      </c>
      <c r="R854" s="248"/>
      <c r="S854" s="248" t="s">
        <v>366</v>
      </c>
      <c r="T854" s="249" t="s">
        <v>367</v>
      </c>
      <c r="U854" s="225">
        <v>0</v>
      </c>
      <c r="V854" s="225">
        <f>ROUND(E854*U854,2)</f>
        <v>0</v>
      </c>
      <c r="W854" s="225"/>
      <c r="X854" s="225" t="s">
        <v>209</v>
      </c>
      <c r="Y854" s="225" t="s">
        <v>210</v>
      </c>
      <c r="Z854" s="215"/>
      <c r="AA854" s="215"/>
      <c r="AB854" s="215"/>
      <c r="AC854" s="215"/>
      <c r="AD854" s="215"/>
      <c r="AE854" s="215"/>
      <c r="AF854" s="215"/>
      <c r="AG854" s="215" t="s">
        <v>211</v>
      </c>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c r="BG854" s="215"/>
      <c r="BH854" s="215"/>
    </row>
    <row r="855" spans="1:60" ht="22.5" outlineLevel="1">
      <c r="A855" s="243">
        <v>689</v>
      </c>
      <c r="B855" s="244" t="s">
        <v>1678</v>
      </c>
      <c r="C855" s="254" t="s">
        <v>1679</v>
      </c>
      <c r="D855" s="245" t="s">
        <v>277</v>
      </c>
      <c r="E855" s="246">
        <v>2</v>
      </c>
      <c r="F855" s="247"/>
      <c r="G855" s="248">
        <f>ROUND(E855*F855,2)</f>
        <v>0</v>
      </c>
      <c r="H855" s="247"/>
      <c r="I855" s="248">
        <f>ROUND(E855*H855,2)</f>
        <v>0</v>
      </c>
      <c r="J855" s="247"/>
      <c r="K855" s="248">
        <f>ROUND(E855*J855,2)</f>
        <v>0</v>
      </c>
      <c r="L855" s="248">
        <v>21</v>
      </c>
      <c r="M855" s="248">
        <f>G855*(1+L855/100)</f>
        <v>0</v>
      </c>
      <c r="N855" s="246">
        <v>0</v>
      </c>
      <c r="O855" s="246">
        <f>ROUND(E855*N855,2)</f>
        <v>0</v>
      </c>
      <c r="P855" s="246">
        <v>0</v>
      </c>
      <c r="Q855" s="246">
        <f>ROUND(E855*P855,2)</f>
        <v>0</v>
      </c>
      <c r="R855" s="248"/>
      <c r="S855" s="248" t="s">
        <v>366</v>
      </c>
      <c r="T855" s="249" t="s">
        <v>367</v>
      </c>
      <c r="U855" s="225">
        <v>0</v>
      </c>
      <c r="V855" s="225">
        <f>ROUND(E855*U855,2)</f>
        <v>0</v>
      </c>
      <c r="W855" s="225"/>
      <c r="X855" s="225" t="s">
        <v>209</v>
      </c>
      <c r="Y855" s="225" t="s">
        <v>210</v>
      </c>
      <c r="Z855" s="215"/>
      <c r="AA855" s="215"/>
      <c r="AB855" s="215"/>
      <c r="AC855" s="215"/>
      <c r="AD855" s="215"/>
      <c r="AE855" s="215"/>
      <c r="AF855" s="215"/>
      <c r="AG855" s="215" t="s">
        <v>211</v>
      </c>
      <c r="AH855" s="215"/>
      <c r="AI855" s="215"/>
      <c r="AJ855" s="215"/>
      <c r="AK855" s="215"/>
      <c r="AL855" s="215"/>
      <c r="AM855" s="215"/>
      <c r="AN855" s="215"/>
      <c r="AO855" s="215"/>
      <c r="AP855" s="215"/>
      <c r="AQ855" s="215"/>
      <c r="AR855" s="215"/>
      <c r="AS855" s="215"/>
      <c r="AT855" s="215"/>
      <c r="AU855" s="215"/>
      <c r="AV855" s="215"/>
      <c r="AW855" s="215"/>
      <c r="AX855" s="215"/>
      <c r="AY855" s="215"/>
      <c r="AZ855" s="215"/>
      <c r="BA855" s="215"/>
      <c r="BB855" s="215"/>
      <c r="BC855" s="215"/>
      <c r="BD855" s="215"/>
      <c r="BE855" s="215"/>
      <c r="BF855" s="215"/>
      <c r="BG855" s="215"/>
      <c r="BH855" s="215"/>
    </row>
    <row r="856" spans="1:60" ht="22.5" outlineLevel="1">
      <c r="A856" s="243">
        <v>690</v>
      </c>
      <c r="B856" s="244" t="s">
        <v>1680</v>
      </c>
      <c r="C856" s="254" t="s">
        <v>1681</v>
      </c>
      <c r="D856" s="245" t="s">
        <v>277</v>
      </c>
      <c r="E856" s="246">
        <v>2</v>
      </c>
      <c r="F856" s="247"/>
      <c r="G856" s="248">
        <f>ROUND(E856*F856,2)</f>
        <v>0</v>
      </c>
      <c r="H856" s="247"/>
      <c r="I856" s="248">
        <f>ROUND(E856*H856,2)</f>
        <v>0</v>
      </c>
      <c r="J856" s="247"/>
      <c r="K856" s="248">
        <f>ROUND(E856*J856,2)</f>
        <v>0</v>
      </c>
      <c r="L856" s="248">
        <v>21</v>
      </c>
      <c r="M856" s="248">
        <f>G856*(1+L856/100)</f>
        <v>0</v>
      </c>
      <c r="N856" s="246">
        <v>0</v>
      </c>
      <c r="O856" s="246">
        <f>ROUND(E856*N856,2)</f>
        <v>0</v>
      </c>
      <c r="P856" s="246">
        <v>0</v>
      </c>
      <c r="Q856" s="246">
        <f>ROUND(E856*P856,2)</f>
        <v>0</v>
      </c>
      <c r="R856" s="248"/>
      <c r="S856" s="248" t="s">
        <v>366</v>
      </c>
      <c r="T856" s="249" t="s">
        <v>367</v>
      </c>
      <c r="U856" s="225">
        <v>0</v>
      </c>
      <c r="V856" s="225">
        <f>ROUND(E856*U856,2)</f>
        <v>0</v>
      </c>
      <c r="W856" s="225"/>
      <c r="X856" s="225" t="s">
        <v>209</v>
      </c>
      <c r="Y856" s="225" t="s">
        <v>210</v>
      </c>
      <c r="Z856" s="215"/>
      <c r="AA856" s="215"/>
      <c r="AB856" s="215"/>
      <c r="AC856" s="215"/>
      <c r="AD856" s="215"/>
      <c r="AE856" s="215"/>
      <c r="AF856" s="215"/>
      <c r="AG856" s="215" t="s">
        <v>211</v>
      </c>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c r="BG856" s="215"/>
      <c r="BH856" s="215"/>
    </row>
    <row r="857" spans="1:60" outlineLevel="1">
      <c r="A857" s="243">
        <v>691</v>
      </c>
      <c r="B857" s="244" t="s">
        <v>1682</v>
      </c>
      <c r="C857" s="254" t="s">
        <v>1683</v>
      </c>
      <c r="D857" s="245" t="s">
        <v>277</v>
      </c>
      <c r="E857" s="246">
        <v>6</v>
      </c>
      <c r="F857" s="247"/>
      <c r="G857" s="248">
        <f>ROUND(E857*F857,2)</f>
        <v>0</v>
      </c>
      <c r="H857" s="247"/>
      <c r="I857" s="248">
        <f>ROUND(E857*H857,2)</f>
        <v>0</v>
      </c>
      <c r="J857" s="247"/>
      <c r="K857" s="248">
        <f>ROUND(E857*J857,2)</f>
        <v>0</v>
      </c>
      <c r="L857" s="248">
        <v>21</v>
      </c>
      <c r="M857" s="248">
        <f>G857*(1+L857/100)</f>
        <v>0</v>
      </c>
      <c r="N857" s="246">
        <v>0</v>
      </c>
      <c r="O857" s="246">
        <f>ROUND(E857*N857,2)</f>
        <v>0</v>
      </c>
      <c r="P857" s="246">
        <v>0</v>
      </c>
      <c r="Q857" s="246">
        <f>ROUND(E857*P857,2)</f>
        <v>0</v>
      </c>
      <c r="R857" s="248"/>
      <c r="S857" s="248" t="s">
        <v>366</v>
      </c>
      <c r="T857" s="249" t="s">
        <v>367</v>
      </c>
      <c r="U857" s="225">
        <v>0</v>
      </c>
      <c r="V857" s="225">
        <f>ROUND(E857*U857,2)</f>
        <v>0</v>
      </c>
      <c r="W857" s="225"/>
      <c r="X857" s="225" t="s">
        <v>209</v>
      </c>
      <c r="Y857" s="225" t="s">
        <v>210</v>
      </c>
      <c r="Z857" s="215"/>
      <c r="AA857" s="215"/>
      <c r="AB857" s="215"/>
      <c r="AC857" s="215"/>
      <c r="AD857" s="215"/>
      <c r="AE857" s="215"/>
      <c r="AF857" s="215"/>
      <c r="AG857" s="215" t="s">
        <v>211</v>
      </c>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c r="BG857" s="215"/>
      <c r="BH857" s="215"/>
    </row>
    <row r="858" spans="1:60" outlineLevel="1">
      <c r="A858" s="243">
        <v>692</v>
      </c>
      <c r="B858" s="244" t="s">
        <v>1684</v>
      </c>
      <c r="C858" s="254" t="s">
        <v>1685</v>
      </c>
      <c r="D858" s="245" t="s">
        <v>277</v>
      </c>
      <c r="E858" s="246">
        <v>1</v>
      </c>
      <c r="F858" s="247"/>
      <c r="G858" s="248">
        <f>ROUND(E858*F858,2)</f>
        <v>0</v>
      </c>
      <c r="H858" s="247"/>
      <c r="I858" s="248">
        <f>ROUND(E858*H858,2)</f>
        <v>0</v>
      </c>
      <c r="J858" s="247"/>
      <c r="K858" s="248">
        <f>ROUND(E858*J858,2)</f>
        <v>0</v>
      </c>
      <c r="L858" s="248">
        <v>21</v>
      </c>
      <c r="M858" s="248">
        <f>G858*(1+L858/100)</f>
        <v>0</v>
      </c>
      <c r="N858" s="246">
        <v>0</v>
      </c>
      <c r="O858" s="246">
        <f>ROUND(E858*N858,2)</f>
        <v>0</v>
      </c>
      <c r="P858" s="246">
        <v>0</v>
      </c>
      <c r="Q858" s="246">
        <f>ROUND(E858*P858,2)</f>
        <v>0</v>
      </c>
      <c r="R858" s="248"/>
      <c r="S858" s="248" t="s">
        <v>366</v>
      </c>
      <c r="T858" s="249" t="s">
        <v>367</v>
      </c>
      <c r="U858" s="225">
        <v>0</v>
      </c>
      <c r="V858" s="225">
        <f>ROUND(E858*U858,2)</f>
        <v>0</v>
      </c>
      <c r="W858" s="225"/>
      <c r="X858" s="225" t="s">
        <v>209</v>
      </c>
      <c r="Y858" s="225" t="s">
        <v>210</v>
      </c>
      <c r="Z858" s="215"/>
      <c r="AA858" s="215"/>
      <c r="AB858" s="215"/>
      <c r="AC858" s="215"/>
      <c r="AD858" s="215"/>
      <c r="AE858" s="215"/>
      <c r="AF858" s="215"/>
      <c r="AG858" s="215" t="s">
        <v>211</v>
      </c>
      <c r="AH858" s="215"/>
      <c r="AI858" s="215"/>
      <c r="AJ858" s="215"/>
      <c r="AK858" s="215"/>
      <c r="AL858" s="215"/>
      <c r="AM858" s="215"/>
      <c r="AN858" s="215"/>
      <c r="AO858" s="215"/>
      <c r="AP858" s="215"/>
      <c r="AQ858" s="215"/>
      <c r="AR858" s="215"/>
      <c r="AS858" s="215"/>
      <c r="AT858" s="215"/>
      <c r="AU858" s="215"/>
      <c r="AV858" s="215"/>
      <c r="AW858" s="215"/>
      <c r="AX858" s="215"/>
      <c r="AY858" s="215"/>
      <c r="AZ858" s="215"/>
      <c r="BA858" s="215"/>
      <c r="BB858" s="215"/>
      <c r="BC858" s="215"/>
      <c r="BD858" s="215"/>
      <c r="BE858" s="215"/>
      <c r="BF858" s="215"/>
      <c r="BG858" s="215"/>
      <c r="BH858" s="215"/>
    </row>
    <row r="859" spans="1:60" ht="22.5" outlineLevel="1">
      <c r="A859" s="243">
        <v>693</v>
      </c>
      <c r="B859" s="244" t="s">
        <v>1686</v>
      </c>
      <c r="C859" s="254" t="s">
        <v>1687</v>
      </c>
      <c r="D859" s="245" t="s">
        <v>277</v>
      </c>
      <c r="E859" s="246">
        <v>1</v>
      </c>
      <c r="F859" s="247"/>
      <c r="G859" s="248">
        <f>ROUND(E859*F859,2)</f>
        <v>0</v>
      </c>
      <c r="H859" s="247"/>
      <c r="I859" s="248">
        <f>ROUND(E859*H859,2)</f>
        <v>0</v>
      </c>
      <c r="J859" s="247"/>
      <c r="K859" s="248">
        <f>ROUND(E859*J859,2)</f>
        <v>0</v>
      </c>
      <c r="L859" s="248">
        <v>21</v>
      </c>
      <c r="M859" s="248">
        <f>G859*(1+L859/100)</f>
        <v>0</v>
      </c>
      <c r="N859" s="246">
        <v>0</v>
      </c>
      <c r="O859" s="246">
        <f>ROUND(E859*N859,2)</f>
        <v>0</v>
      </c>
      <c r="P859" s="246">
        <v>0</v>
      </c>
      <c r="Q859" s="246">
        <f>ROUND(E859*P859,2)</f>
        <v>0</v>
      </c>
      <c r="R859" s="248"/>
      <c r="S859" s="248" t="s">
        <v>366</v>
      </c>
      <c r="T859" s="249" t="s">
        <v>367</v>
      </c>
      <c r="U859" s="225">
        <v>0</v>
      </c>
      <c r="V859" s="225">
        <f>ROUND(E859*U859,2)</f>
        <v>0</v>
      </c>
      <c r="W859" s="225"/>
      <c r="X859" s="225" t="s">
        <v>209</v>
      </c>
      <c r="Y859" s="225" t="s">
        <v>210</v>
      </c>
      <c r="Z859" s="215"/>
      <c r="AA859" s="215"/>
      <c r="AB859" s="215"/>
      <c r="AC859" s="215"/>
      <c r="AD859" s="215"/>
      <c r="AE859" s="215"/>
      <c r="AF859" s="215"/>
      <c r="AG859" s="215" t="s">
        <v>211</v>
      </c>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c r="BE859" s="215"/>
      <c r="BF859" s="215"/>
      <c r="BG859" s="215"/>
      <c r="BH859" s="215"/>
    </row>
    <row r="860" spans="1:60" ht="22.5" outlineLevel="1">
      <c r="A860" s="243">
        <v>694</v>
      </c>
      <c r="B860" s="244" t="s">
        <v>1688</v>
      </c>
      <c r="C860" s="254" t="s">
        <v>1689</v>
      </c>
      <c r="D860" s="245" t="s">
        <v>277</v>
      </c>
      <c r="E860" s="246">
        <v>1</v>
      </c>
      <c r="F860" s="247"/>
      <c r="G860" s="248">
        <f>ROUND(E860*F860,2)</f>
        <v>0</v>
      </c>
      <c r="H860" s="247"/>
      <c r="I860" s="248">
        <f>ROUND(E860*H860,2)</f>
        <v>0</v>
      </c>
      <c r="J860" s="247"/>
      <c r="K860" s="248">
        <f>ROUND(E860*J860,2)</f>
        <v>0</v>
      </c>
      <c r="L860" s="248">
        <v>21</v>
      </c>
      <c r="M860" s="248">
        <f>G860*(1+L860/100)</f>
        <v>0</v>
      </c>
      <c r="N860" s="246">
        <v>0</v>
      </c>
      <c r="O860" s="246">
        <f>ROUND(E860*N860,2)</f>
        <v>0</v>
      </c>
      <c r="P860" s="246">
        <v>0</v>
      </c>
      <c r="Q860" s="246">
        <f>ROUND(E860*P860,2)</f>
        <v>0</v>
      </c>
      <c r="R860" s="248"/>
      <c r="S860" s="248" t="s">
        <v>366</v>
      </c>
      <c r="T860" s="249" t="s">
        <v>367</v>
      </c>
      <c r="U860" s="225">
        <v>0</v>
      </c>
      <c r="V860" s="225">
        <f>ROUND(E860*U860,2)</f>
        <v>0</v>
      </c>
      <c r="W860" s="225"/>
      <c r="X860" s="225" t="s">
        <v>209</v>
      </c>
      <c r="Y860" s="225" t="s">
        <v>210</v>
      </c>
      <c r="Z860" s="215"/>
      <c r="AA860" s="215"/>
      <c r="AB860" s="215"/>
      <c r="AC860" s="215"/>
      <c r="AD860" s="215"/>
      <c r="AE860" s="215"/>
      <c r="AF860" s="215"/>
      <c r="AG860" s="215" t="s">
        <v>211</v>
      </c>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c r="BG860" s="215"/>
      <c r="BH860" s="215"/>
    </row>
    <row r="861" spans="1:60" outlineLevel="1">
      <c r="A861" s="243">
        <v>695</v>
      </c>
      <c r="B861" s="244" t="s">
        <v>1690</v>
      </c>
      <c r="C861" s="254" t="s">
        <v>1691</v>
      </c>
      <c r="D861" s="245" t="s">
        <v>346</v>
      </c>
      <c r="E861" s="246">
        <v>12</v>
      </c>
      <c r="F861" s="247"/>
      <c r="G861" s="248">
        <f>ROUND(E861*F861,2)</f>
        <v>0</v>
      </c>
      <c r="H861" s="247"/>
      <c r="I861" s="248">
        <f>ROUND(E861*H861,2)</f>
        <v>0</v>
      </c>
      <c r="J861" s="247"/>
      <c r="K861" s="248">
        <f>ROUND(E861*J861,2)</f>
        <v>0</v>
      </c>
      <c r="L861" s="248">
        <v>21</v>
      </c>
      <c r="M861" s="248">
        <f>G861*(1+L861/100)</f>
        <v>0</v>
      </c>
      <c r="N861" s="246">
        <v>0</v>
      </c>
      <c r="O861" s="246">
        <f>ROUND(E861*N861,2)</f>
        <v>0</v>
      </c>
      <c r="P861" s="246">
        <v>0</v>
      </c>
      <c r="Q861" s="246">
        <f>ROUND(E861*P861,2)</f>
        <v>0</v>
      </c>
      <c r="R861" s="248"/>
      <c r="S861" s="248" t="s">
        <v>366</v>
      </c>
      <c r="T861" s="249" t="s">
        <v>367</v>
      </c>
      <c r="U861" s="225">
        <v>0</v>
      </c>
      <c r="V861" s="225">
        <f>ROUND(E861*U861,2)</f>
        <v>0</v>
      </c>
      <c r="W861" s="225"/>
      <c r="X861" s="225" t="s">
        <v>209</v>
      </c>
      <c r="Y861" s="225" t="s">
        <v>210</v>
      </c>
      <c r="Z861" s="215"/>
      <c r="AA861" s="215"/>
      <c r="AB861" s="215"/>
      <c r="AC861" s="215"/>
      <c r="AD861" s="215"/>
      <c r="AE861" s="215"/>
      <c r="AF861" s="215"/>
      <c r="AG861" s="215" t="s">
        <v>211</v>
      </c>
      <c r="AH861" s="215"/>
      <c r="AI861" s="215"/>
      <c r="AJ861" s="215"/>
      <c r="AK861" s="215"/>
      <c r="AL861" s="215"/>
      <c r="AM861" s="215"/>
      <c r="AN861" s="215"/>
      <c r="AO861" s="215"/>
      <c r="AP861" s="215"/>
      <c r="AQ861" s="215"/>
      <c r="AR861" s="215"/>
      <c r="AS861" s="215"/>
      <c r="AT861" s="215"/>
      <c r="AU861" s="215"/>
      <c r="AV861" s="215"/>
      <c r="AW861" s="215"/>
      <c r="AX861" s="215"/>
      <c r="AY861" s="215"/>
      <c r="AZ861" s="215"/>
      <c r="BA861" s="215"/>
      <c r="BB861" s="215"/>
      <c r="BC861" s="215"/>
      <c r="BD861" s="215"/>
      <c r="BE861" s="215"/>
      <c r="BF861" s="215"/>
      <c r="BG861" s="215"/>
      <c r="BH861" s="215"/>
    </row>
    <row r="862" spans="1:60" outlineLevel="1">
      <c r="A862" s="243">
        <v>696</v>
      </c>
      <c r="B862" s="244" t="s">
        <v>1692</v>
      </c>
      <c r="C862" s="254" t="s">
        <v>1693</v>
      </c>
      <c r="D862" s="245" t="s">
        <v>346</v>
      </c>
      <c r="E862" s="246">
        <v>20</v>
      </c>
      <c r="F862" s="247"/>
      <c r="G862" s="248">
        <f>ROUND(E862*F862,2)</f>
        <v>0</v>
      </c>
      <c r="H862" s="247"/>
      <c r="I862" s="248">
        <f>ROUND(E862*H862,2)</f>
        <v>0</v>
      </c>
      <c r="J862" s="247"/>
      <c r="K862" s="248">
        <f>ROUND(E862*J862,2)</f>
        <v>0</v>
      </c>
      <c r="L862" s="248">
        <v>21</v>
      </c>
      <c r="M862" s="248">
        <f>G862*(1+L862/100)</f>
        <v>0</v>
      </c>
      <c r="N862" s="246">
        <v>0</v>
      </c>
      <c r="O862" s="246">
        <f>ROUND(E862*N862,2)</f>
        <v>0</v>
      </c>
      <c r="P862" s="246">
        <v>0</v>
      </c>
      <c r="Q862" s="246">
        <f>ROUND(E862*P862,2)</f>
        <v>0</v>
      </c>
      <c r="R862" s="248"/>
      <c r="S862" s="248" t="s">
        <v>366</v>
      </c>
      <c r="T862" s="249" t="s">
        <v>367</v>
      </c>
      <c r="U862" s="225">
        <v>0</v>
      </c>
      <c r="V862" s="225">
        <f>ROUND(E862*U862,2)</f>
        <v>0</v>
      </c>
      <c r="W862" s="225"/>
      <c r="X862" s="225" t="s">
        <v>209</v>
      </c>
      <c r="Y862" s="225" t="s">
        <v>210</v>
      </c>
      <c r="Z862" s="215"/>
      <c r="AA862" s="215"/>
      <c r="AB862" s="215"/>
      <c r="AC862" s="215"/>
      <c r="AD862" s="215"/>
      <c r="AE862" s="215"/>
      <c r="AF862" s="215"/>
      <c r="AG862" s="215" t="s">
        <v>211</v>
      </c>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c r="BG862" s="215"/>
      <c r="BH862" s="215"/>
    </row>
    <row r="863" spans="1:60" outlineLevel="1">
      <c r="A863" s="243">
        <v>697</v>
      </c>
      <c r="B863" s="244" t="s">
        <v>1694</v>
      </c>
      <c r="C863" s="254" t="s">
        <v>1695</v>
      </c>
      <c r="D863" s="245" t="s">
        <v>346</v>
      </c>
      <c r="E863" s="246">
        <v>8.5</v>
      </c>
      <c r="F863" s="247"/>
      <c r="G863" s="248">
        <f>ROUND(E863*F863,2)</f>
        <v>0</v>
      </c>
      <c r="H863" s="247"/>
      <c r="I863" s="248">
        <f>ROUND(E863*H863,2)</f>
        <v>0</v>
      </c>
      <c r="J863" s="247"/>
      <c r="K863" s="248">
        <f>ROUND(E863*J863,2)</f>
        <v>0</v>
      </c>
      <c r="L863" s="248">
        <v>21</v>
      </c>
      <c r="M863" s="248">
        <f>G863*(1+L863/100)</f>
        <v>0</v>
      </c>
      <c r="N863" s="246">
        <v>0</v>
      </c>
      <c r="O863" s="246">
        <f>ROUND(E863*N863,2)</f>
        <v>0</v>
      </c>
      <c r="P863" s="246">
        <v>0</v>
      </c>
      <c r="Q863" s="246">
        <f>ROUND(E863*P863,2)</f>
        <v>0</v>
      </c>
      <c r="R863" s="248"/>
      <c r="S863" s="248" t="s">
        <v>366</v>
      </c>
      <c r="T863" s="249" t="s">
        <v>367</v>
      </c>
      <c r="U863" s="225">
        <v>0</v>
      </c>
      <c r="V863" s="225">
        <f>ROUND(E863*U863,2)</f>
        <v>0</v>
      </c>
      <c r="W863" s="225"/>
      <c r="X863" s="225" t="s">
        <v>209</v>
      </c>
      <c r="Y863" s="225" t="s">
        <v>210</v>
      </c>
      <c r="Z863" s="215"/>
      <c r="AA863" s="215"/>
      <c r="AB863" s="215"/>
      <c r="AC863" s="215"/>
      <c r="AD863" s="215"/>
      <c r="AE863" s="215"/>
      <c r="AF863" s="215"/>
      <c r="AG863" s="215" t="s">
        <v>211</v>
      </c>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c r="BG863" s="215"/>
      <c r="BH863" s="215"/>
    </row>
    <row r="864" spans="1:60" outlineLevel="1">
      <c r="A864" s="243">
        <v>698</v>
      </c>
      <c r="B864" s="244" t="s">
        <v>1696</v>
      </c>
      <c r="C864" s="254" t="s">
        <v>1697</v>
      </c>
      <c r="D864" s="245" t="s">
        <v>346</v>
      </c>
      <c r="E864" s="246">
        <v>21.5</v>
      </c>
      <c r="F864" s="247"/>
      <c r="G864" s="248">
        <f>ROUND(E864*F864,2)</f>
        <v>0</v>
      </c>
      <c r="H864" s="247"/>
      <c r="I864" s="248">
        <f>ROUND(E864*H864,2)</f>
        <v>0</v>
      </c>
      <c r="J864" s="247"/>
      <c r="K864" s="248">
        <f>ROUND(E864*J864,2)</f>
        <v>0</v>
      </c>
      <c r="L864" s="248">
        <v>21</v>
      </c>
      <c r="M864" s="248">
        <f>G864*(1+L864/100)</f>
        <v>0</v>
      </c>
      <c r="N864" s="246">
        <v>0</v>
      </c>
      <c r="O864" s="246">
        <f>ROUND(E864*N864,2)</f>
        <v>0</v>
      </c>
      <c r="P864" s="246">
        <v>0</v>
      </c>
      <c r="Q864" s="246">
        <f>ROUND(E864*P864,2)</f>
        <v>0</v>
      </c>
      <c r="R864" s="248"/>
      <c r="S864" s="248" t="s">
        <v>366</v>
      </c>
      <c r="T864" s="249" t="s">
        <v>367</v>
      </c>
      <c r="U864" s="225">
        <v>0</v>
      </c>
      <c r="V864" s="225">
        <f>ROUND(E864*U864,2)</f>
        <v>0</v>
      </c>
      <c r="W864" s="225"/>
      <c r="X864" s="225" t="s">
        <v>209</v>
      </c>
      <c r="Y864" s="225" t="s">
        <v>210</v>
      </c>
      <c r="Z864" s="215"/>
      <c r="AA864" s="215"/>
      <c r="AB864" s="215"/>
      <c r="AC864" s="215"/>
      <c r="AD864" s="215"/>
      <c r="AE864" s="215"/>
      <c r="AF864" s="215"/>
      <c r="AG864" s="215" t="s">
        <v>211</v>
      </c>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c r="BG864" s="215"/>
      <c r="BH864" s="215"/>
    </row>
    <row r="865" spans="1:60" ht="22.5" outlineLevel="1">
      <c r="A865" s="243">
        <v>699</v>
      </c>
      <c r="B865" s="244" t="s">
        <v>1698</v>
      </c>
      <c r="C865" s="254" t="s">
        <v>1699</v>
      </c>
      <c r="D865" s="245" t="s">
        <v>228</v>
      </c>
      <c r="E865" s="246">
        <v>47</v>
      </c>
      <c r="F865" s="247"/>
      <c r="G865" s="248">
        <f>ROUND(E865*F865,2)</f>
        <v>0</v>
      </c>
      <c r="H865" s="247"/>
      <c r="I865" s="248">
        <f>ROUND(E865*H865,2)</f>
        <v>0</v>
      </c>
      <c r="J865" s="247"/>
      <c r="K865" s="248">
        <f>ROUND(E865*J865,2)</f>
        <v>0</v>
      </c>
      <c r="L865" s="248">
        <v>21</v>
      </c>
      <c r="M865" s="248">
        <f>G865*(1+L865/100)</f>
        <v>0</v>
      </c>
      <c r="N865" s="246">
        <v>0</v>
      </c>
      <c r="O865" s="246">
        <f>ROUND(E865*N865,2)</f>
        <v>0</v>
      </c>
      <c r="P865" s="246">
        <v>0</v>
      </c>
      <c r="Q865" s="246">
        <f>ROUND(E865*P865,2)</f>
        <v>0</v>
      </c>
      <c r="R865" s="248"/>
      <c r="S865" s="248" t="s">
        <v>366</v>
      </c>
      <c r="T865" s="249" t="s">
        <v>367</v>
      </c>
      <c r="U865" s="225">
        <v>0</v>
      </c>
      <c r="V865" s="225">
        <f>ROUND(E865*U865,2)</f>
        <v>0</v>
      </c>
      <c r="W865" s="225"/>
      <c r="X865" s="225" t="s">
        <v>209</v>
      </c>
      <c r="Y865" s="225" t="s">
        <v>210</v>
      </c>
      <c r="Z865" s="215"/>
      <c r="AA865" s="215"/>
      <c r="AB865" s="215"/>
      <c r="AC865" s="215"/>
      <c r="AD865" s="215"/>
      <c r="AE865" s="215"/>
      <c r="AF865" s="215"/>
      <c r="AG865" s="215" t="s">
        <v>211</v>
      </c>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c r="BG865" s="215"/>
      <c r="BH865" s="215"/>
    </row>
    <row r="866" spans="1:60" ht="22.5" outlineLevel="1">
      <c r="A866" s="243">
        <v>700</v>
      </c>
      <c r="B866" s="244" t="s">
        <v>1700</v>
      </c>
      <c r="C866" s="254" t="s">
        <v>1701</v>
      </c>
      <c r="D866" s="245" t="s">
        <v>346</v>
      </c>
      <c r="E866" s="246">
        <v>11</v>
      </c>
      <c r="F866" s="247"/>
      <c r="G866" s="248">
        <f>ROUND(E866*F866,2)</f>
        <v>0</v>
      </c>
      <c r="H866" s="247"/>
      <c r="I866" s="248">
        <f>ROUND(E866*H866,2)</f>
        <v>0</v>
      </c>
      <c r="J866" s="247"/>
      <c r="K866" s="248">
        <f>ROUND(E866*J866,2)</f>
        <v>0</v>
      </c>
      <c r="L866" s="248">
        <v>21</v>
      </c>
      <c r="M866" s="248">
        <f>G866*(1+L866/100)</f>
        <v>0</v>
      </c>
      <c r="N866" s="246">
        <v>0</v>
      </c>
      <c r="O866" s="246">
        <f>ROUND(E866*N866,2)</f>
        <v>0</v>
      </c>
      <c r="P866" s="246">
        <v>0</v>
      </c>
      <c r="Q866" s="246">
        <f>ROUND(E866*P866,2)</f>
        <v>0</v>
      </c>
      <c r="R866" s="248"/>
      <c r="S866" s="248" t="s">
        <v>366</v>
      </c>
      <c r="T866" s="249" t="s">
        <v>367</v>
      </c>
      <c r="U866" s="225">
        <v>0</v>
      </c>
      <c r="V866" s="225">
        <f>ROUND(E866*U866,2)</f>
        <v>0</v>
      </c>
      <c r="W866" s="225"/>
      <c r="X866" s="225" t="s">
        <v>209</v>
      </c>
      <c r="Y866" s="225" t="s">
        <v>210</v>
      </c>
      <c r="Z866" s="215"/>
      <c r="AA866" s="215"/>
      <c r="AB866" s="215"/>
      <c r="AC866" s="215"/>
      <c r="AD866" s="215"/>
      <c r="AE866" s="215"/>
      <c r="AF866" s="215"/>
      <c r="AG866" s="215" t="s">
        <v>211</v>
      </c>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c r="BG866" s="215"/>
      <c r="BH866" s="215"/>
    </row>
    <row r="867" spans="1:60" ht="22.5" outlineLevel="1">
      <c r="A867" s="243">
        <v>701</v>
      </c>
      <c r="B867" s="244" t="s">
        <v>1702</v>
      </c>
      <c r="C867" s="254" t="s">
        <v>1703</v>
      </c>
      <c r="D867" s="245" t="s">
        <v>346</v>
      </c>
      <c r="E867" s="246">
        <v>22</v>
      </c>
      <c r="F867" s="247"/>
      <c r="G867" s="248">
        <f>ROUND(E867*F867,2)</f>
        <v>0</v>
      </c>
      <c r="H867" s="247"/>
      <c r="I867" s="248">
        <f>ROUND(E867*H867,2)</f>
        <v>0</v>
      </c>
      <c r="J867" s="247"/>
      <c r="K867" s="248">
        <f>ROUND(E867*J867,2)</f>
        <v>0</v>
      </c>
      <c r="L867" s="248">
        <v>21</v>
      </c>
      <c r="M867" s="248">
        <f>G867*(1+L867/100)</f>
        <v>0</v>
      </c>
      <c r="N867" s="246">
        <v>0</v>
      </c>
      <c r="O867" s="246">
        <f>ROUND(E867*N867,2)</f>
        <v>0</v>
      </c>
      <c r="P867" s="246">
        <v>0</v>
      </c>
      <c r="Q867" s="246">
        <f>ROUND(E867*P867,2)</f>
        <v>0</v>
      </c>
      <c r="R867" s="248"/>
      <c r="S867" s="248" t="s">
        <v>366</v>
      </c>
      <c r="T867" s="249" t="s">
        <v>367</v>
      </c>
      <c r="U867" s="225">
        <v>0</v>
      </c>
      <c r="V867" s="225">
        <f>ROUND(E867*U867,2)</f>
        <v>0</v>
      </c>
      <c r="W867" s="225"/>
      <c r="X867" s="225" t="s">
        <v>209</v>
      </c>
      <c r="Y867" s="225" t="s">
        <v>210</v>
      </c>
      <c r="Z867" s="215"/>
      <c r="AA867" s="215"/>
      <c r="AB867" s="215"/>
      <c r="AC867" s="215"/>
      <c r="AD867" s="215"/>
      <c r="AE867" s="215"/>
      <c r="AF867" s="215"/>
      <c r="AG867" s="215" t="s">
        <v>211</v>
      </c>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c r="BG867" s="215"/>
      <c r="BH867" s="215"/>
    </row>
    <row r="868" spans="1:60" ht="22.5" outlineLevel="1">
      <c r="A868" s="243">
        <v>702</v>
      </c>
      <c r="B868" s="244" t="s">
        <v>1704</v>
      </c>
      <c r="C868" s="254" t="s">
        <v>1705</v>
      </c>
      <c r="D868" s="245" t="s">
        <v>346</v>
      </c>
      <c r="E868" s="246">
        <v>17</v>
      </c>
      <c r="F868" s="247"/>
      <c r="G868" s="248">
        <f>ROUND(E868*F868,2)</f>
        <v>0</v>
      </c>
      <c r="H868" s="247"/>
      <c r="I868" s="248">
        <f>ROUND(E868*H868,2)</f>
        <v>0</v>
      </c>
      <c r="J868" s="247"/>
      <c r="K868" s="248">
        <f>ROUND(E868*J868,2)</f>
        <v>0</v>
      </c>
      <c r="L868" s="248">
        <v>21</v>
      </c>
      <c r="M868" s="248">
        <f>G868*(1+L868/100)</f>
        <v>0</v>
      </c>
      <c r="N868" s="246">
        <v>0</v>
      </c>
      <c r="O868" s="246">
        <f>ROUND(E868*N868,2)</f>
        <v>0</v>
      </c>
      <c r="P868" s="246">
        <v>0</v>
      </c>
      <c r="Q868" s="246">
        <f>ROUND(E868*P868,2)</f>
        <v>0</v>
      </c>
      <c r="R868" s="248"/>
      <c r="S868" s="248" t="s">
        <v>366</v>
      </c>
      <c r="T868" s="249" t="s">
        <v>367</v>
      </c>
      <c r="U868" s="225">
        <v>0</v>
      </c>
      <c r="V868" s="225">
        <f>ROUND(E868*U868,2)</f>
        <v>0</v>
      </c>
      <c r="W868" s="225"/>
      <c r="X868" s="225" t="s">
        <v>209</v>
      </c>
      <c r="Y868" s="225" t="s">
        <v>210</v>
      </c>
      <c r="Z868" s="215"/>
      <c r="AA868" s="215"/>
      <c r="AB868" s="215"/>
      <c r="AC868" s="215"/>
      <c r="AD868" s="215"/>
      <c r="AE868" s="215"/>
      <c r="AF868" s="215"/>
      <c r="AG868" s="215" t="s">
        <v>211</v>
      </c>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c r="BG868" s="215"/>
      <c r="BH868" s="215"/>
    </row>
    <row r="869" spans="1:60" ht="22.5" outlineLevel="1">
      <c r="A869" s="243">
        <v>703</v>
      </c>
      <c r="B869" s="244" t="s">
        <v>1706</v>
      </c>
      <c r="C869" s="254" t="s">
        <v>1707</v>
      </c>
      <c r="D869" s="245" t="s">
        <v>346</v>
      </c>
      <c r="E869" s="246">
        <v>8.5</v>
      </c>
      <c r="F869" s="247"/>
      <c r="G869" s="248">
        <f>ROUND(E869*F869,2)</f>
        <v>0</v>
      </c>
      <c r="H869" s="247"/>
      <c r="I869" s="248">
        <f>ROUND(E869*H869,2)</f>
        <v>0</v>
      </c>
      <c r="J869" s="247"/>
      <c r="K869" s="248">
        <f>ROUND(E869*J869,2)</f>
        <v>0</v>
      </c>
      <c r="L869" s="248">
        <v>21</v>
      </c>
      <c r="M869" s="248">
        <f>G869*(1+L869/100)</f>
        <v>0</v>
      </c>
      <c r="N869" s="246">
        <v>0</v>
      </c>
      <c r="O869" s="246">
        <f>ROUND(E869*N869,2)</f>
        <v>0</v>
      </c>
      <c r="P869" s="246">
        <v>0</v>
      </c>
      <c r="Q869" s="246">
        <f>ROUND(E869*P869,2)</f>
        <v>0</v>
      </c>
      <c r="R869" s="248"/>
      <c r="S869" s="248" t="s">
        <v>366</v>
      </c>
      <c r="T869" s="249" t="s">
        <v>367</v>
      </c>
      <c r="U869" s="225">
        <v>0</v>
      </c>
      <c r="V869" s="225">
        <f>ROUND(E869*U869,2)</f>
        <v>0</v>
      </c>
      <c r="W869" s="225"/>
      <c r="X869" s="225" t="s">
        <v>209</v>
      </c>
      <c r="Y869" s="225" t="s">
        <v>210</v>
      </c>
      <c r="Z869" s="215"/>
      <c r="AA869" s="215"/>
      <c r="AB869" s="215"/>
      <c r="AC869" s="215"/>
      <c r="AD869" s="215"/>
      <c r="AE869" s="215"/>
      <c r="AF869" s="215"/>
      <c r="AG869" s="215" t="s">
        <v>211</v>
      </c>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c r="BG869" s="215"/>
      <c r="BH869" s="215"/>
    </row>
    <row r="870" spans="1:60" ht="22.5" outlineLevel="1">
      <c r="A870" s="243">
        <v>704</v>
      </c>
      <c r="B870" s="244" t="s">
        <v>1708</v>
      </c>
      <c r="C870" s="254" t="s">
        <v>1709</v>
      </c>
      <c r="D870" s="245" t="s">
        <v>346</v>
      </c>
      <c r="E870" s="246">
        <v>1</v>
      </c>
      <c r="F870" s="247"/>
      <c r="G870" s="248">
        <f>ROUND(E870*F870,2)</f>
        <v>0</v>
      </c>
      <c r="H870" s="247"/>
      <c r="I870" s="248">
        <f>ROUND(E870*H870,2)</f>
        <v>0</v>
      </c>
      <c r="J870" s="247"/>
      <c r="K870" s="248">
        <f>ROUND(E870*J870,2)</f>
        <v>0</v>
      </c>
      <c r="L870" s="248">
        <v>21</v>
      </c>
      <c r="M870" s="248">
        <f>G870*(1+L870/100)</f>
        <v>0</v>
      </c>
      <c r="N870" s="246">
        <v>0</v>
      </c>
      <c r="O870" s="246">
        <f>ROUND(E870*N870,2)</f>
        <v>0</v>
      </c>
      <c r="P870" s="246">
        <v>0</v>
      </c>
      <c r="Q870" s="246">
        <f>ROUND(E870*P870,2)</f>
        <v>0</v>
      </c>
      <c r="R870" s="248"/>
      <c r="S870" s="248" t="s">
        <v>366</v>
      </c>
      <c r="T870" s="249" t="s">
        <v>367</v>
      </c>
      <c r="U870" s="225">
        <v>0</v>
      </c>
      <c r="V870" s="225">
        <f>ROUND(E870*U870,2)</f>
        <v>0</v>
      </c>
      <c r="W870" s="225"/>
      <c r="X870" s="225" t="s">
        <v>209</v>
      </c>
      <c r="Y870" s="225" t="s">
        <v>210</v>
      </c>
      <c r="Z870" s="215"/>
      <c r="AA870" s="215"/>
      <c r="AB870" s="215"/>
      <c r="AC870" s="215"/>
      <c r="AD870" s="215"/>
      <c r="AE870" s="215"/>
      <c r="AF870" s="215"/>
      <c r="AG870" s="215" t="s">
        <v>211</v>
      </c>
      <c r="AH870" s="215"/>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c r="BG870" s="215"/>
      <c r="BH870" s="215"/>
    </row>
    <row r="871" spans="1:60" ht="22.5" outlineLevel="1">
      <c r="A871" s="243">
        <v>705</v>
      </c>
      <c r="B871" s="244" t="s">
        <v>1710</v>
      </c>
      <c r="C871" s="254" t="s">
        <v>1711</v>
      </c>
      <c r="D871" s="245" t="s">
        <v>346</v>
      </c>
      <c r="E871" s="246">
        <v>5</v>
      </c>
      <c r="F871" s="247"/>
      <c r="G871" s="248">
        <f>ROUND(E871*F871,2)</f>
        <v>0</v>
      </c>
      <c r="H871" s="247"/>
      <c r="I871" s="248">
        <f>ROUND(E871*H871,2)</f>
        <v>0</v>
      </c>
      <c r="J871" s="247"/>
      <c r="K871" s="248">
        <f>ROUND(E871*J871,2)</f>
        <v>0</v>
      </c>
      <c r="L871" s="248">
        <v>21</v>
      </c>
      <c r="M871" s="248">
        <f>G871*(1+L871/100)</f>
        <v>0</v>
      </c>
      <c r="N871" s="246">
        <v>0</v>
      </c>
      <c r="O871" s="246">
        <f>ROUND(E871*N871,2)</f>
        <v>0</v>
      </c>
      <c r="P871" s="246">
        <v>0</v>
      </c>
      <c r="Q871" s="246">
        <f>ROUND(E871*P871,2)</f>
        <v>0</v>
      </c>
      <c r="R871" s="248"/>
      <c r="S871" s="248" t="s">
        <v>366</v>
      </c>
      <c r="T871" s="249" t="s">
        <v>367</v>
      </c>
      <c r="U871" s="225">
        <v>0</v>
      </c>
      <c r="V871" s="225">
        <f>ROUND(E871*U871,2)</f>
        <v>0</v>
      </c>
      <c r="W871" s="225"/>
      <c r="X871" s="225" t="s">
        <v>209</v>
      </c>
      <c r="Y871" s="225" t="s">
        <v>210</v>
      </c>
      <c r="Z871" s="215"/>
      <c r="AA871" s="215"/>
      <c r="AB871" s="215"/>
      <c r="AC871" s="215"/>
      <c r="AD871" s="215"/>
      <c r="AE871" s="215"/>
      <c r="AF871" s="215"/>
      <c r="AG871" s="215" t="s">
        <v>211</v>
      </c>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c r="BG871" s="215"/>
      <c r="BH871" s="215"/>
    </row>
    <row r="872" spans="1:60" ht="22.5" outlineLevel="1">
      <c r="A872" s="243">
        <v>706</v>
      </c>
      <c r="B872" s="244" t="s">
        <v>1712</v>
      </c>
      <c r="C872" s="254" t="s">
        <v>1713</v>
      </c>
      <c r="D872" s="245" t="s">
        <v>346</v>
      </c>
      <c r="E872" s="246">
        <v>16</v>
      </c>
      <c r="F872" s="247"/>
      <c r="G872" s="248">
        <f>ROUND(E872*F872,2)</f>
        <v>0</v>
      </c>
      <c r="H872" s="247"/>
      <c r="I872" s="248">
        <f>ROUND(E872*H872,2)</f>
        <v>0</v>
      </c>
      <c r="J872" s="247"/>
      <c r="K872" s="248">
        <f>ROUND(E872*J872,2)</f>
        <v>0</v>
      </c>
      <c r="L872" s="248">
        <v>21</v>
      </c>
      <c r="M872" s="248">
        <f>G872*(1+L872/100)</f>
        <v>0</v>
      </c>
      <c r="N872" s="246">
        <v>0</v>
      </c>
      <c r="O872" s="246">
        <f>ROUND(E872*N872,2)</f>
        <v>0</v>
      </c>
      <c r="P872" s="246">
        <v>0</v>
      </c>
      <c r="Q872" s="246">
        <f>ROUND(E872*P872,2)</f>
        <v>0</v>
      </c>
      <c r="R872" s="248"/>
      <c r="S872" s="248" t="s">
        <v>366</v>
      </c>
      <c r="T872" s="249" t="s">
        <v>367</v>
      </c>
      <c r="U872" s="225">
        <v>0</v>
      </c>
      <c r="V872" s="225">
        <f>ROUND(E872*U872,2)</f>
        <v>0</v>
      </c>
      <c r="W872" s="225"/>
      <c r="X872" s="225" t="s">
        <v>209</v>
      </c>
      <c r="Y872" s="225" t="s">
        <v>210</v>
      </c>
      <c r="Z872" s="215"/>
      <c r="AA872" s="215"/>
      <c r="AB872" s="215"/>
      <c r="AC872" s="215"/>
      <c r="AD872" s="215"/>
      <c r="AE872" s="215"/>
      <c r="AF872" s="215"/>
      <c r="AG872" s="215" t="s">
        <v>211</v>
      </c>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c r="BG872" s="215"/>
      <c r="BH872" s="215"/>
    </row>
    <row r="873" spans="1:60" ht="22.5" outlineLevel="1">
      <c r="A873" s="243">
        <v>707</v>
      </c>
      <c r="B873" s="244" t="s">
        <v>1714</v>
      </c>
      <c r="C873" s="254" t="s">
        <v>1715</v>
      </c>
      <c r="D873" s="245" t="s">
        <v>346</v>
      </c>
      <c r="E873" s="246">
        <v>2</v>
      </c>
      <c r="F873" s="247"/>
      <c r="G873" s="248">
        <f>ROUND(E873*F873,2)</f>
        <v>0</v>
      </c>
      <c r="H873" s="247"/>
      <c r="I873" s="248">
        <f>ROUND(E873*H873,2)</f>
        <v>0</v>
      </c>
      <c r="J873" s="247"/>
      <c r="K873" s="248">
        <f>ROUND(E873*J873,2)</f>
        <v>0</v>
      </c>
      <c r="L873" s="248">
        <v>21</v>
      </c>
      <c r="M873" s="248">
        <f>G873*(1+L873/100)</f>
        <v>0</v>
      </c>
      <c r="N873" s="246">
        <v>0</v>
      </c>
      <c r="O873" s="246">
        <f>ROUND(E873*N873,2)</f>
        <v>0</v>
      </c>
      <c r="P873" s="246">
        <v>0</v>
      </c>
      <c r="Q873" s="246">
        <f>ROUND(E873*P873,2)</f>
        <v>0</v>
      </c>
      <c r="R873" s="248"/>
      <c r="S873" s="248" t="s">
        <v>366</v>
      </c>
      <c r="T873" s="249" t="s">
        <v>367</v>
      </c>
      <c r="U873" s="225">
        <v>0</v>
      </c>
      <c r="V873" s="225">
        <f>ROUND(E873*U873,2)</f>
        <v>0</v>
      </c>
      <c r="W873" s="225"/>
      <c r="X873" s="225" t="s">
        <v>209</v>
      </c>
      <c r="Y873" s="225" t="s">
        <v>210</v>
      </c>
      <c r="Z873" s="215"/>
      <c r="AA873" s="215"/>
      <c r="AB873" s="215"/>
      <c r="AC873" s="215"/>
      <c r="AD873" s="215"/>
      <c r="AE873" s="215"/>
      <c r="AF873" s="215"/>
      <c r="AG873" s="215" t="s">
        <v>211</v>
      </c>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c r="BG873" s="215"/>
      <c r="BH873" s="215"/>
    </row>
    <row r="874" spans="1:60" outlineLevel="1">
      <c r="A874" s="243">
        <v>708</v>
      </c>
      <c r="B874" s="244" t="s">
        <v>1716</v>
      </c>
      <c r="C874" s="254" t="s">
        <v>1717</v>
      </c>
      <c r="D874" s="245" t="s">
        <v>228</v>
      </c>
      <c r="E874" s="246">
        <v>8</v>
      </c>
      <c r="F874" s="247"/>
      <c r="G874" s="248">
        <f>ROUND(E874*F874,2)</f>
        <v>0</v>
      </c>
      <c r="H874" s="247"/>
      <c r="I874" s="248">
        <f>ROUND(E874*H874,2)</f>
        <v>0</v>
      </c>
      <c r="J874" s="247"/>
      <c r="K874" s="248">
        <f>ROUND(E874*J874,2)</f>
        <v>0</v>
      </c>
      <c r="L874" s="248">
        <v>21</v>
      </c>
      <c r="M874" s="248">
        <f>G874*(1+L874/100)</f>
        <v>0</v>
      </c>
      <c r="N874" s="246">
        <v>0</v>
      </c>
      <c r="O874" s="246">
        <f>ROUND(E874*N874,2)</f>
        <v>0</v>
      </c>
      <c r="P874" s="246">
        <v>0</v>
      </c>
      <c r="Q874" s="246">
        <f>ROUND(E874*P874,2)</f>
        <v>0</v>
      </c>
      <c r="R874" s="248"/>
      <c r="S874" s="248" t="s">
        <v>366</v>
      </c>
      <c r="T874" s="249" t="s">
        <v>367</v>
      </c>
      <c r="U874" s="225">
        <v>0</v>
      </c>
      <c r="V874" s="225">
        <f>ROUND(E874*U874,2)</f>
        <v>0</v>
      </c>
      <c r="W874" s="225"/>
      <c r="X874" s="225" t="s">
        <v>209</v>
      </c>
      <c r="Y874" s="225" t="s">
        <v>210</v>
      </c>
      <c r="Z874" s="215"/>
      <c r="AA874" s="215"/>
      <c r="AB874" s="215"/>
      <c r="AC874" s="215"/>
      <c r="AD874" s="215"/>
      <c r="AE874" s="215"/>
      <c r="AF874" s="215"/>
      <c r="AG874" s="215" t="s">
        <v>211</v>
      </c>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c r="BG874" s="215"/>
      <c r="BH874" s="215"/>
    </row>
    <row r="875" spans="1:60" ht="22.5" outlineLevel="1">
      <c r="A875" s="243">
        <v>709</v>
      </c>
      <c r="B875" s="244" t="s">
        <v>1718</v>
      </c>
      <c r="C875" s="254" t="s">
        <v>1719</v>
      </c>
      <c r="D875" s="245" t="s">
        <v>228</v>
      </c>
      <c r="E875" s="246">
        <v>25</v>
      </c>
      <c r="F875" s="247"/>
      <c r="G875" s="248">
        <f>ROUND(E875*F875,2)</f>
        <v>0</v>
      </c>
      <c r="H875" s="247"/>
      <c r="I875" s="248">
        <f>ROUND(E875*H875,2)</f>
        <v>0</v>
      </c>
      <c r="J875" s="247"/>
      <c r="K875" s="248">
        <f>ROUND(E875*J875,2)</f>
        <v>0</v>
      </c>
      <c r="L875" s="248">
        <v>21</v>
      </c>
      <c r="M875" s="248">
        <f>G875*(1+L875/100)</f>
        <v>0</v>
      </c>
      <c r="N875" s="246">
        <v>0</v>
      </c>
      <c r="O875" s="246">
        <f>ROUND(E875*N875,2)</f>
        <v>0</v>
      </c>
      <c r="P875" s="246">
        <v>0</v>
      </c>
      <c r="Q875" s="246">
        <f>ROUND(E875*P875,2)</f>
        <v>0</v>
      </c>
      <c r="R875" s="248"/>
      <c r="S875" s="248" t="s">
        <v>366</v>
      </c>
      <c r="T875" s="249" t="s">
        <v>367</v>
      </c>
      <c r="U875" s="225">
        <v>0</v>
      </c>
      <c r="V875" s="225">
        <f>ROUND(E875*U875,2)</f>
        <v>0</v>
      </c>
      <c r="W875" s="225"/>
      <c r="X875" s="225" t="s">
        <v>209</v>
      </c>
      <c r="Y875" s="225" t="s">
        <v>210</v>
      </c>
      <c r="Z875" s="215"/>
      <c r="AA875" s="215"/>
      <c r="AB875" s="215"/>
      <c r="AC875" s="215"/>
      <c r="AD875" s="215"/>
      <c r="AE875" s="215"/>
      <c r="AF875" s="215"/>
      <c r="AG875" s="215" t="s">
        <v>211</v>
      </c>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c r="BG875" s="215"/>
      <c r="BH875" s="215"/>
    </row>
    <row r="876" spans="1:60" ht="22.5" outlineLevel="1">
      <c r="A876" s="243">
        <v>710</v>
      </c>
      <c r="B876" s="244" t="s">
        <v>1720</v>
      </c>
      <c r="C876" s="254" t="s">
        <v>1721</v>
      </c>
      <c r="D876" s="245" t="s">
        <v>228</v>
      </c>
      <c r="E876" s="246">
        <v>4</v>
      </c>
      <c r="F876" s="247"/>
      <c r="G876" s="248">
        <f>ROUND(E876*F876,2)</f>
        <v>0</v>
      </c>
      <c r="H876" s="247"/>
      <c r="I876" s="248">
        <f>ROUND(E876*H876,2)</f>
        <v>0</v>
      </c>
      <c r="J876" s="247"/>
      <c r="K876" s="248">
        <f>ROUND(E876*J876,2)</f>
        <v>0</v>
      </c>
      <c r="L876" s="248">
        <v>21</v>
      </c>
      <c r="M876" s="248">
        <f>G876*(1+L876/100)</f>
        <v>0</v>
      </c>
      <c r="N876" s="246">
        <v>0</v>
      </c>
      <c r="O876" s="246">
        <f>ROUND(E876*N876,2)</f>
        <v>0</v>
      </c>
      <c r="P876" s="246">
        <v>0</v>
      </c>
      <c r="Q876" s="246">
        <f>ROUND(E876*P876,2)</f>
        <v>0</v>
      </c>
      <c r="R876" s="248"/>
      <c r="S876" s="248" t="s">
        <v>366</v>
      </c>
      <c r="T876" s="249" t="s">
        <v>367</v>
      </c>
      <c r="U876" s="225">
        <v>0</v>
      </c>
      <c r="V876" s="225">
        <f>ROUND(E876*U876,2)</f>
        <v>0</v>
      </c>
      <c r="W876" s="225"/>
      <c r="X876" s="225" t="s">
        <v>209</v>
      </c>
      <c r="Y876" s="225" t="s">
        <v>210</v>
      </c>
      <c r="Z876" s="215"/>
      <c r="AA876" s="215"/>
      <c r="AB876" s="215"/>
      <c r="AC876" s="215"/>
      <c r="AD876" s="215"/>
      <c r="AE876" s="215"/>
      <c r="AF876" s="215"/>
      <c r="AG876" s="215" t="s">
        <v>211</v>
      </c>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row>
    <row r="877" spans="1:60" outlineLevel="1">
      <c r="A877" s="243">
        <v>711</v>
      </c>
      <c r="B877" s="244" t="s">
        <v>1722</v>
      </c>
      <c r="C877" s="254" t="s">
        <v>1723</v>
      </c>
      <c r="D877" s="245" t="s">
        <v>535</v>
      </c>
      <c r="E877" s="246">
        <v>1</v>
      </c>
      <c r="F877" s="247"/>
      <c r="G877" s="248">
        <f>ROUND(E877*F877,2)</f>
        <v>0</v>
      </c>
      <c r="H877" s="247"/>
      <c r="I877" s="248">
        <f>ROUND(E877*H877,2)</f>
        <v>0</v>
      </c>
      <c r="J877" s="247"/>
      <c r="K877" s="248">
        <f>ROUND(E877*J877,2)</f>
        <v>0</v>
      </c>
      <c r="L877" s="248">
        <v>21</v>
      </c>
      <c r="M877" s="248">
        <f>G877*(1+L877/100)</f>
        <v>0</v>
      </c>
      <c r="N877" s="246">
        <v>0</v>
      </c>
      <c r="O877" s="246">
        <f>ROUND(E877*N877,2)</f>
        <v>0</v>
      </c>
      <c r="P877" s="246">
        <v>0</v>
      </c>
      <c r="Q877" s="246">
        <f>ROUND(E877*P877,2)</f>
        <v>0</v>
      </c>
      <c r="R877" s="248"/>
      <c r="S877" s="248" t="s">
        <v>366</v>
      </c>
      <c r="T877" s="249" t="s">
        <v>367</v>
      </c>
      <c r="U877" s="225">
        <v>0</v>
      </c>
      <c r="V877" s="225">
        <f>ROUND(E877*U877,2)</f>
        <v>0</v>
      </c>
      <c r="W877" s="225"/>
      <c r="X877" s="225" t="s">
        <v>209</v>
      </c>
      <c r="Y877" s="225" t="s">
        <v>210</v>
      </c>
      <c r="Z877" s="215"/>
      <c r="AA877" s="215"/>
      <c r="AB877" s="215"/>
      <c r="AC877" s="215"/>
      <c r="AD877" s="215"/>
      <c r="AE877" s="215"/>
      <c r="AF877" s="215"/>
      <c r="AG877" s="215" t="s">
        <v>211</v>
      </c>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row>
    <row r="878" spans="1:60">
      <c r="A878" s="227" t="s">
        <v>202</v>
      </c>
      <c r="B878" s="228" t="s">
        <v>171</v>
      </c>
      <c r="C878" s="251" t="s">
        <v>172</v>
      </c>
      <c r="D878" s="229"/>
      <c r="E878" s="230"/>
      <c r="F878" s="231"/>
      <c r="G878" s="231">
        <f>SUMIF(AG879:AG879,"&lt;&gt;NOR",G879:G879)</f>
        <v>0</v>
      </c>
      <c r="H878" s="231"/>
      <c r="I878" s="231">
        <f>SUM(I879:I879)</f>
        <v>0</v>
      </c>
      <c r="J878" s="231"/>
      <c r="K878" s="231">
        <f>SUM(K879:K879)</f>
        <v>0</v>
      </c>
      <c r="L878" s="231"/>
      <c r="M878" s="231">
        <f>SUM(M879:M879)</f>
        <v>0</v>
      </c>
      <c r="N878" s="230"/>
      <c r="O878" s="230">
        <f>SUM(O879:O879)</f>
        <v>0</v>
      </c>
      <c r="P878" s="230"/>
      <c r="Q878" s="230">
        <f>SUM(Q879:Q879)</f>
        <v>0</v>
      </c>
      <c r="R878" s="231"/>
      <c r="S878" s="231"/>
      <c r="T878" s="232"/>
      <c r="U878" s="226"/>
      <c r="V878" s="226">
        <f>SUM(V879:V879)</f>
        <v>0</v>
      </c>
      <c r="W878" s="226"/>
      <c r="X878" s="226"/>
      <c r="Y878" s="226"/>
      <c r="AG878" t="s">
        <v>203</v>
      </c>
    </row>
    <row r="879" spans="1:60" ht="22.5" outlineLevel="1">
      <c r="A879" s="243">
        <v>712</v>
      </c>
      <c r="B879" s="244" t="s">
        <v>1724</v>
      </c>
      <c r="C879" s="254" t="s">
        <v>1725</v>
      </c>
      <c r="D879" s="245" t="s">
        <v>535</v>
      </c>
      <c r="E879" s="246">
        <v>1</v>
      </c>
      <c r="F879" s="247"/>
      <c r="G879" s="248">
        <f>ROUND(E879*F879,2)</f>
        <v>0</v>
      </c>
      <c r="H879" s="247"/>
      <c r="I879" s="248">
        <f>ROUND(E879*H879,2)</f>
        <v>0</v>
      </c>
      <c r="J879" s="247"/>
      <c r="K879" s="248">
        <f>ROUND(E879*J879,2)</f>
        <v>0</v>
      </c>
      <c r="L879" s="248">
        <v>21</v>
      </c>
      <c r="M879" s="248">
        <f>G879*(1+L879/100)</f>
        <v>0</v>
      </c>
      <c r="N879" s="246">
        <v>0</v>
      </c>
      <c r="O879" s="246">
        <f>ROUND(E879*N879,2)</f>
        <v>0</v>
      </c>
      <c r="P879" s="246">
        <v>0</v>
      </c>
      <c r="Q879" s="246">
        <f>ROUND(E879*P879,2)</f>
        <v>0</v>
      </c>
      <c r="R879" s="248"/>
      <c r="S879" s="248" t="s">
        <v>366</v>
      </c>
      <c r="T879" s="249" t="s">
        <v>367</v>
      </c>
      <c r="U879" s="225">
        <v>0</v>
      </c>
      <c r="V879" s="225">
        <f>ROUND(E879*U879,2)</f>
        <v>0</v>
      </c>
      <c r="W879" s="225"/>
      <c r="X879" s="225" t="s">
        <v>209</v>
      </c>
      <c r="Y879" s="225" t="s">
        <v>210</v>
      </c>
      <c r="Z879" s="215"/>
      <c r="AA879" s="215"/>
      <c r="AB879" s="215"/>
      <c r="AC879" s="215"/>
      <c r="AD879" s="215"/>
      <c r="AE879" s="215"/>
      <c r="AF879" s="215"/>
      <c r="AG879" s="215" t="s">
        <v>211</v>
      </c>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c r="BG879" s="215"/>
      <c r="BH879" s="215"/>
    </row>
    <row r="880" spans="1:60">
      <c r="A880" s="227" t="s">
        <v>202</v>
      </c>
      <c r="B880" s="228" t="s">
        <v>173</v>
      </c>
      <c r="C880" s="251" t="s">
        <v>27</v>
      </c>
      <c r="D880" s="229"/>
      <c r="E880" s="230"/>
      <c r="F880" s="231"/>
      <c r="G880" s="231">
        <f>SUMIF(AG881:AG884,"&lt;&gt;NOR",G881:G884)</f>
        <v>0</v>
      </c>
      <c r="H880" s="231"/>
      <c r="I880" s="231">
        <f>SUM(I881:I884)</f>
        <v>0</v>
      </c>
      <c r="J880" s="231"/>
      <c r="K880" s="231">
        <f>SUM(K881:K884)</f>
        <v>0</v>
      </c>
      <c r="L880" s="231"/>
      <c r="M880" s="231">
        <f>SUM(M881:M884)</f>
        <v>0</v>
      </c>
      <c r="N880" s="230"/>
      <c r="O880" s="230">
        <f>SUM(O881:O884)</f>
        <v>0</v>
      </c>
      <c r="P880" s="230"/>
      <c r="Q880" s="230">
        <f>SUM(Q881:Q884)</f>
        <v>0</v>
      </c>
      <c r="R880" s="231"/>
      <c r="S880" s="231"/>
      <c r="T880" s="232"/>
      <c r="U880" s="226"/>
      <c r="V880" s="226">
        <f>SUM(V881:V884)</f>
        <v>0</v>
      </c>
      <c r="W880" s="226"/>
      <c r="X880" s="226"/>
      <c r="Y880" s="226"/>
      <c r="AG880" t="s">
        <v>203</v>
      </c>
    </row>
    <row r="881" spans="1:60" outlineLevel="1">
      <c r="A881" s="243">
        <v>713</v>
      </c>
      <c r="B881" s="244" t="s">
        <v>1726</v>
      </c>
      <c r="C881" s="254" t="s">
        <v>1727</v>
      </c>
      <c r="D881" s="245" t="s">
        <v>1728</v>
      </c>
      <c r="E881" s="246">
        <v>1</v>
      </c>
      <c r="F881" s="247"/>
      <c r="G881" s="248">
        <f>ROUND(E881*F881,2)</f>
        <v>0</v>
      </c>
      <c r="H881" s="247"/>
      <c r="I881" s="248">
        <f>ROUND(E881*H881,2)</f>
        <v>0</v>
      </c>
      <c r="J881" s="247"/>
      <c r="K881" s="248">
        <f>ROUND(E881*J881,2)</f>
        <v>0</v>
      </c>
      <c r="L881" s="248">
        <v>21</v>
      </c>
      <c r="M881" s="248">
        <f>G881*(1+L881/100)</f>
        <v>0</v>
      </c>
      <c r="N881" s="246">
        <v>0</v>
      </c>
      <c r="O881" s="246">
        <f>ROUND(E881*N881,2)</f>
        <v>0</v>
      </c>
      <c r="P881" s="246">
        <v>0</v>
      </c>
      <c r="Q881" s="246">
        <f>ROUND(E881*P881,2)</f>
        <v>0</v>
      </c>
      <c r="R881" s="248"/>
      <c r="S881" s="248" t="s">
        <v>208</v>
      </c>
      <c r="T881" s="249" t="s">
        <v>367</v>
      </c>
      <c r="U881" s="225">
        <v>0</v>
      </c>
      <c r="V881" s="225">
        <f>ROUND(E881*U881,2)</f>
        <v>0</v>
      </c>
      <c r="W881" s="225"/>
      <c r="X881" s="225" t="s">
        <v>1729</v>
      </c>
      <c r="Y881" s="225" t="s">
        <v>210</v>
      </c>
      <c r="Z881" s="215"/>
      <c r="AA881" s="215"/>
      <c r="AB881" s="215"/>
      <c r="AC881" s="215"/>
      <c r="AD881" s="215"/>
      <c r="AE881" s="215"/>
      <c r="AF881" s="215"/>
      <c r="AG881" s="215" t="s">
        <v>1730</v>
      </c>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c r="BG881" s="215"/>
      <c r="BH881" s="215"/>
    </row>
    <row r="882" spans="1:60" outlineLevel="1">
      <c r="A882" s="243">
        <v>714</v>
      </c>
      <c r="B882" s="244" t="s">
        <v>1731</v>
      </c>
      <c r="C882" s="254" t="s">
        <v>1732</v>
      </c>
      <c r="D882" s="245" t="s">
        <v>1728</v>
      </c>
      <c r="E882" s="246">
        <v>1</v>
      </c>
      <c r="F882" s="247"/>
      <c r="G882" s="248">
        <f>ROUND(E882*F882,2)</f>
        <v>0</v>
      </c>
      <c r="H882" s="247"/>
      <c r="I882" s="248">
        <f>ROUND(E882*H882,2)</f>
        <v>0</v>
      </c>
      <c r="J882" s="247"/>
      <c r="K882" s="248">
        <f>ROUND(E882*J882,2)</f>
        <v>0</v>
      </c>
      <c r="L882" s="248">
        <v>21</v>
      </c>
      <c r="M882" s="248">
        <f>G882*(1+L882/100)</f>
        <v>0</v>
      </c>
      <c r="N882" s="246">
        <v>0</v>
      </c>
      <c r="O882" s="246">
        <f>ROUND(E882*N882,2)</f>
        <v>0</v>
      </c>
      <c r="P882" s="246">
        <v>0</v>
      </c>
      <c r="Q882" s="246">
        <f>ROUND(E882*P882,2)</f>
        <v>0</v>
      </c>
      <c r="R882" s="248"/>
      <c r="S882" s="248" t="s">
        <v>208</v>
      </c>
      <c r="T882" s="249" t="s">
        <v>367</v>
      </c>
      <c r="U882" s="225">
        <v>0</v>
      </c>
      <c r="V882" s="225">
        <f>ROUND(E882*U882,2)</f>
        <v>0</v>
      </c>
      <c r="W882" s="225"/>
      <c r="X882" s="225" t="s">
        <v>1729</v>
      </c>
      <c r="Y882" s="225" t="s">
        <v>210</v>
      </c>
      <c r="Z882" s="215"/>
      <c r="AA882" s="215"/>
      <c r="AB882" s="215"/>
      <c r="AC882" s="215"/>
      <c r="AD882" s="215"/>
      <c r="AE882" s="215"/>
      <c r="AF882" s="215"/>
      <c r="AG882" s="215" t="s">
        <v>1730</v>
      </c>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c r="BG882" s="215"/>
      <c r="BH882" s="215"/>
    </row>
    <row r="883" spans="1:60" outlineLevel="1">
      <c r="A883" s="243">
        <v>715</v>
      </c>
      <c r="B883" s="244" t="s">
        <v>1733</v>
      </c>
      <c r="C883" s="254" t="s">
        <v>1734</v>
      </c>
      <c r="D883" s="245" t="s">
        <v>1728</v>
      </c>
      <c r="E883" s="246">
        <v>1</v>
      </c>
      <c r="F883" s="247"/>
      <c r="G883" s="248">
        <f>ROUND(E883*F883,2)</f>
        <v>0</v>
      </c>
      <c r="H883" s="247"/>
      <c r="I883" s="248">
        <f>ROUND(E883*H883,2)</f>
        <v>0</v>
      </c>
      <c r="J883" s="247"/>
      <c r="K883" s="248">
        <f>ROUND(E883*J883,2)</f>
        <v>0</v>
      </c>
      <c r="L883" s="248">
        <v>21</v>
      </c>
      <c r="M883" s="248">
        <f>G883*(1+L883/100)</f>
        <v>0</v>
      </c>
      <c r="N883" s="246">
        <v>0</v>
      </c>
      <c r="O883" s="246">
        <f>ROUND(E883*N883,2)</f>
        <v>0</v>
      </c>
      <c r="P883" s="246">
        <v>0</v>
      </c>
      <c r="Q883" s="246">
        <f>ROUND(E883*P883,2)</f>
        <v>0</v>
      </c>
      <c r="R883" s="248"/>
      <c r="S883" s="248" t="s">
        <v>208</v>
      </c>
      <c r="T883" s="249" t="s">
        <v>367</v>
      </c>
      <c r="U883" s="225">
        <v>0</v>
      </c>
      <c r="V883" s="225">
        <f>ROUND(E883*U883,2)</f>
        <v>0</v>
      </c>
      <c r="W883" s="225"/>
      <c r="X883" s="225" t="s">
        <v>1729</v>
      </c>
      <c r="Y883" s="225" t="s">
        <v>210</v>
      </c>
      <c r="Z883" s="215"/>
      <c r="AA883" s="215"/>
      <c r="AB883" s="215"/>
      <c r="AC883" s="215"/>
      <c r="AD883" s="215"/>
      <c r="AE883" s="215"/>
      <c r="AF883" s="215"/>
      <c r="AG883" s="215" t="s">
        <v>1735</v>
      </c>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c r="BG883" s="215"/>
      <c r="BH883" s="215"/>
    </row>
    <row r="884" spans="1:60" ht="22.5" outlineLevel="1">
      <c r="A884" s="234">
        <v>716</v>
      </c>
      <c r="B884" s="235" t="s">
        <v>1736</v>
      </c>
      <c r="C884" s="252" t="s">
        <v>1737</v>
      </c>
      <c r="D884" s="236" t="s">
        <v>1728</v>
      </c>
      <c r="E884" s="237">
        <v>1</v>
      </c>
      <c r="F884" s="238"/>
      <c r="G884" s="239">
        <f>ROUND(E884*F884,2)</f>
        <v>0</v>
      </c>
      <c r="H884" s="238"/>
      <c r="I884" s="239">
        <f>ROUND(E884*H884,2)</f>
        <v>0</v>
      </c>
      <c r="J884" s="238"/>
      <c r="K884" s="239">
        <f>ROUND(E884*J884,2)</f>
        <v>0</v>
      </c>
      <c r="L884" s="239">
        <v>21</v>
      </c>
      <c r="M884" s="239">
        <f>G884*(1+L884/100)</f>
        <v>0</v>
      </c>
      <c r="N884" s="237">
        <v>0</v>
      </c>
      <c r="O884" s="237">
        <f>ROUND(E884*N884,2)</f>
        <v>0</v>
      </c>
      <c r="P884" s="237">
        <v>0</v>
      </c>
      <c r="Q884" s="237">
        <f>ROUND(E884*P884,2)</f>
        <v>0</v>
      </c>
      <c r="R884" s="239"/>
      <c r="S884" s="239" t="s">
        <v>366</v>
      </c>
      <c r="T884" s="240" t="s">
        <v>367</v>
      </c>
      <c r="U884" s="225">
        <v>0</v>
      </c>
      <c r="V884" s="225">
        <f>ROUND(E884*U884,2)</f>
        <v>0</v>
      </c>
      <c r="W884" s="225"/>
      <c r="X884" s="225" t="s">
        <v>1729</v>
      </c>
      <c r="Y884" s="225" t="s">
        <v>210</v>
      </c>
      <c r="Z884" s="215"/>
      <c r="AA884" s="215"/>
      <c r="AB884" s="215"/>
      <c r="AC884" s="215"/>
      <c r="AD884" s="215"/>
      <c r="AE884" s="215"/>
      <c r="AF884" s="215"/>
      <c r="AG884" s="215" t="s">
        <v>1730</v>
      </c>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c r="BG884" s="215"/>
      <c r="BH884" s="215"/>
    </row>
    <row r="885" spans="1:60">
      <c r="A885" s="3"/>
      <c r="B885" s="4"/>
      <c r="C885" s="256"/>
      <c r="D885" s="6"/>
      <c r="E885" s="3"/>
      <c r="F885" s="3"/>
      <c r="G885" s="3"/>
      <c r="H885" s="3"/>
      <c r="I885" s="3"/>
      <c r="J885" s="3"/>
      <c r="K885" s="3"/>
      <c r="L885" s="3"/>
      <c r="M885" s="3"/>
      <c r="N885" s="3"/>
      <c r="O885" s="3"/>
      <c r="P885" s="3"/>
      <c r="Q885" s="3"/>
      <c r="R885" s="3"/>
      <c r="S885" s="3"/>
      <c r="T885" s="3"/>
      <c r="U885" s="3"/>
      <c r="V885" s="3"/>
      <c r="W885" s="3"/>
      <c r="X885" s="3"/>
      <c r="Y885" s="3"/>
      <c r="AE885">
        <v>15</v>
      </c>
      <c r="AF885">
        <v>21</v>
      </c>
      <c r="AG885" t="s">
        <v>188</v>
      </c>
    </row>
    <row r="886" spans="1:60">
      <c r="A886" s="218"/>
      <c r="B886" s="219" t="s">
        <v>29</v>
      </c>
      <c r="C886" s="257"/>
      <c r="D886" s="220"/>
      <c r="E886" s="221"/>
      <c r="F886" s="221"/>
      <c r="G886" s="233">
        <f>G8+G38+G77+G119+G158+G182+G199+G203+G212+G222+G226+G229+G242+G267+G284+G340+G384+G409+G460+G532+G542+G558+G605+G639+G650+G663+G665+G669+G714+G797+G838+G878+G880</f>
        <v>0</v>
      </c>
      <c r="H886" s="3"/>
      <c r="I886" s="3"/>
      <c r="J886" s="3"/>
      <c r="K886" s="3"/>
      <c r="L886" s="3"/>
      <c r="M886" s="3"/>
      <c r="N886" s="3"/>
      <c r="O886" s="3"/>
      <c r="P886" s="3"/>
      <c r="Q886" s="3"/>
      <c r="R886" s="3"/>
      <c r="S886" s="3"/>
      <c r="T886" s="3"/>
      <c r="U886" s="3"/>
      <c r="V886" s="3"/>
      <c r="W886" s="3"/>
      <c r="X886" s="3"/>
      <c r="Y886" s="3"/>
      <c r="AE886">
        <f>SUMIF(L7:L884,AE885,G7:G884)</f>
        <v>0</v>
      </c>
      <c r="AF886">
        <f>SUMIF(L7:L884,AF885,G7:G884)</f>
        <v>0</v>
      </c>
      <c r="AG886" t="s">
        <v>1738</v>
      </c>
    </row>
    <row r="887" spans="1:60">
      <c r="C887" s="258"/>
      <c r="D887" s="10"/>
      <c r="AG887" t="s">
        <v>1739</v>
      </c>
    </row>
    <row r="888" spans="1:60">
      <c r="D888" s="10"/>
    </row>
    <row r="889" spans="1:60">
      <c r="D889" s="10"/>
    </row>
    <row r="890" spans="1:60">
      <c r="D890" s="10"/>
    </row>
    <row r="891" spans="1:60">
      <c r="D891" s="10"/>
    </row>
    <row r="892" spans="1:60">
      <c r="D892" s="10"/>
    </row>
    <row r="893" spans="1:60">
      <c r="D893" s="10"/>
    </row>
    <row r="894" spans="1:60">
      <c r="D894" s="10"/>
    </row>
    <row r="895" spans="1:60">
      <c r="D895" s="10"/>
    </row>
    <row r="896" spans="1:60">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132">
    <mergeCell ref="C555:G555"/>
    <mergeCell ref="C557:G557"/>
    <mergeCell ref="C604:G604"/>
    <mergeCell ref="C638:G638"/>
    <mergeCell ref="C649:G649"/>
    <mergeCell ref="C662:G662"/>
    <mergeCell ref="C517:G517"/>
    <mergeCell ref="C534:G534"/>
    <mergeCell ref="C541:G541"/>
    <mergeCell ref="C544:G544"/>
    <mergeCell ref="C546:G546"/>
    <mergeCell ref="C552:G552"/>
    <mergeCell ref="C459:G459"/>
    <mergeCell ref="C474:G474"/>
    <mergeCell ref="C476:G476"/>
    <mergeCell ref="C478:G478"/>
    <mergeCell ref="C480:G480"/>
    <mergeCell ref="C482:G482"/>
    <mergeCell ref="C388:G388"/>
    <mergeCell ref="C390:G390"/>
    <mergeCell ref="C393:G393"/>
    <mergeCell ref="C405:G405"/>
    <mergeCell ref="C408:G408"/>
    <mergeCell ref="C411:G411"/>
    <mergeCell ref="C343:G343"/>
    <mergeCell ref="C345:G345"/>
    <mergeCell ref="C347:G347"/>
    <mergeCell ref="C349:G349"/>
    <mergeCell ref="C351:G351"/>
    <mergeCell ref="C386:G386"/>
    <mergeCell ref="C308:G308"/>
    <mergeCell ref="C310:G310"/>
    <mergeCell ref="C312:G312"/>
    <mergeCell ref="C314:G314"/>
    <mergeCell ref="C316:G316"/>
    <mergeCell ref="C339:G339"/>
    <mergeCell ref="C296:G296"/>
    <mergeCell ref="C298:G298"/>
    <mergeCell ref="C300:G300"/>
    <mergeCell ref="C302:G302"/>
    <mergeCell ref="C304:G304"/>
    <mergeCell ref="C306:G306"/>
    <mergeCell ref="C259:G259"/>
    <mergeCell ref="C266:G266"/>
    <mergeCell ref="C283:G283"/>
    <mergeCell ref="C286:G286"/>
    <mergeCell ref="C292:G292"/>
    <mergeCell ref="C294:G294"/>
    <mergeCell ref="C241:G241"/>
    <mergeCell ref="C249:G249"/>
    <mergeCell ref="C251:G251"/>
    <mergeCell ref="C253:G253"/>
    <mergeCell ref="C255:G255"/>
    <mergeCell ref="C257:G257"/>
    <mergeCell ref="C202:G202"/>
    <mergeCell ref="C205:G205"/>
    <mergeCell ref="C207:G207"/>
    <mergeCell ref="C214:G214"/>
    <mergeCell ref="C216:G216"/>
    <mergeCell ref="C228:G228"/>
    <mergeCell ref="C186:G186"/>
    <mergeCell ref="C188:G188"/>
    <mergeCell ref="C190:G190"/>
    <mergeCell ref="C192:G192"/>
    <mergeCell ref="C194:G194"/>
    <mergeCell ref="C196:G196"/>
    <mergeCell ref="C169:G169"/>
    <mergeCell ref="C171:G171"/>
    <mergeCell ref="C173:G173"/>
    <mergeCell ref="C175:G175"/>
    <mergeCell ref="C178:G178"/>
    <mergeCell ref="C184:G184"/>
    <mergeCell ref="C133:G133"/>
    <mergeCell ref="C136:G136"/>
    <mergeCell ref="C138:G138"/>
    <mergeCell ref="C140:G140"/>
    <mergeCell ref="C142:G142"/>
    <mergeCell ref="C164:G164"/>
    <mergeCell ref="C114:G114"/>
    <mergeCell ref="C116:G116"/>
    <mergeCell ref="C122:G122"/>
    <mergeCell ref="C124:G124"/>
    <mergeCell ref="C126:G126"/>
    <mergeCell ref="C128:G128"/>
    <mergeCell ref="C102:G102"/>
    <mergeCell ref="C104:G104"/>
    <mergeCell ref="C106:G106"/>
    <mergeCell ref="C108:G108"/>
    <mergeCell ref="C110:G110"/>
    <mergeCell ref="C112:G112"/>
    <mergeCell ref="C83:G83"/>
    <mergeCell ref="C85:G85"/>
    <mergeCell ref="C87:G87"/>
    <mergeCell ref="C89:G89"/>
    <mergeCell ref="C98:G98"/>
    <mergeCell ref="C100:G100"/>
    <mergeCell ref="C68:G68"/>
    <mergeCell ref="C70:G70"/>
    <mergeCell ref="C72:G72"/>
    <mergeCell ref="C74:G74"/>
    <mergeCell ref="C76:G76"/>
    <mergeCell ref="C81:G81"/>
    <mergeCell ref="C55:G55"/>
    <mergeCell ref="C58:G58"/>
    <mergeCell ref="C60:G60"/>
    <mergeCell ref="C62:G62"/>
    <mergeCell ref="C64:G64"/>
    <mergeCell ref="C66:G66"/>
    <mergeCell ref="C42:G42"/>
    <mergeCell ref="C44:G44"/>
    <mergeCell ref="C46:G46"/>
    <mergeCell ref="C49:G49"/>
    <mergeCell ref="C51:G51"/>
    <mergeCell ref="C53:G53"/>
    <mergeCell ref="C26:G26"/>
    <mergeCell ref="C28:G28"/>
    <mergeCell ref="C30:G30"/>
    <mergeCell ref="C34:G34"/>
    <mergeCell ref="C36:G36"/>
    <mergeCell ref="C40:G40"/>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57</v>
      </c>
      <c r="C3" s="204" t="s">
        <v>58</v>
      </c>
      <c r="D3" s="202"/>
      <c r="E3" s="202"/>
      <c r="F3" s="202"/>
      <c r="G3" s="203"/>
      <c r="AC3" s="179" t="s">
        <v>177</v>
      </c>
      <c r="AG3" t="s">
        <v>178</v>
      </c>
    </row>
    <row r="4" spans="1:60" ht="24.95" customHeight="1">
      <c r="A4" s="205" t="s">
        <v>9</v>
      </c>
      <c r="B4" s="206" t="s">
        <v>59</v>
      </c>
      <c r="C4" s="207" t="s">
        <v>60</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161</v>
      </c>
      <c r="C8" s="251" t="s">
        <v>162</v>
      </c>
      <c r="D8" s="229"/>
      <c r="E8" s="230"/>
      <c r="F8" s="231"/>
      <c r="G8" s="231">
        <f>SUMIF(AG9:AG24,"&lt;&gt;NOR",G9:G24)</f>
        <v>0</v>
      </c>
      <c r="H8" s="231"/>
      <c r="I8" s="231">
        <f>SUM(I9:I24)</f>
        <v>0</v>
      </c>
      <c r="J8" s="231"/>
      <c r="K8" s="231">
        <f>SUM(K9:K24)</f>
        <v>0</v>
      </c>
      <c r="L8" s="231"/>
      <c r="M8" s="231">
        <f>SUM(M9:M24)</f>
        <v>0</v>
      </c>
      <c r="N8" s="230"/>
      <c r="O8" s="230">
        <f>SUM(O9:O24)</f>
        <v>0</v>
      </c>
      <c r="P8" s="230"/>
      <c r="Q8" s="230">
        <f>SUM(Q9:Q24)</f>
        <v>0</v>
      </c>
      <c r="R8" s="231"/>
      <c r="S8" s="231"/>
      <c r="T8" s="232"/>
      <c r="U8" s="226"/>
      <c r="V8" s="226">
        <f>SUM(V9:V24)</f>
        <v>0</v>
      </c>
      <c r="W8" s="226"/>
      <c r="X8" s="226"/>
      <c r="Y8" s="226"/>
      <c r="AG8" t="s">
        <v>203</v>
      </c>
    </row>
    <row r="9" spans="1:60" ht="22.5" outlineLevel="1">
      <c r="A9" s="243">
        <v>1</v>
      </c>
      <c r="B9" s="244" t="s">
        <v>1740</v>
      </c>
      <c r="C9" s="254" t="s">
        <v>1741</v>
      </c>
      <c r="D9" s="245" t="s">
        <v>277</v>
      </c>
      <c r="E9" s="246">
        <v>2</v>
      </c>
      <c r="F9" s="247"/>
      <c r="G9" s="248">
        <f>ROUND(E9*F9,2)</f>
        <v>0</v>
      </c>
      <c r="H9" s="247"/>
      <c r="I9" s="248">
        <f>ROUND(E9*H9,2)</f>
        <v>0</v>
      </c>
      <c r="J9" s="247"/>
      <c r="K9" s="248">
        <f>ROUND(E9*J9,2)</f>
        <v>0</v>
      </c>
      <c r="L9" s="248">
        <v>21</v>
      </c>
      <c r="M9" s="248">
        <f>G9*(1+L9/100)</f>
        <v>0</v>
      </c>
      <c r="N9" s="246">
        <v>0</v>
      </c>
      <c r="O9" s="246">
        <f>ROUND(E9*N9,2)</f>
        <v>0</v>
      </c>
      <c r="P9" s="246">
        <v>0</v>
      </c>
      <c r="Q9" s="246">
        <f>ROUND(E9*P9,2)</f>
        <v>0</v>
      </c>
      <c r="R9" s="248"/>
      <c r="S9" s="248" t="s">
        <v>366</v>
      </c>
      <c r="T9" s="249" t="s">
        <v>367</v>
      </c>
      <c r="U9" s="225">
        <v>0</v>
      </c>
      <c r="V9" s="225">
        <f>ROUND(E9*U9,2)</f>
        <v>0</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43">
        <v>2</v>
      </c>
      <c r="B10" s="244" t="s">
        <v>1742</v>
      </c>
      <c r="C10" s="254" t="s">
        <v>1743</v>
      </c>
      <c r="D10" s="245" t="s">
        <v>277</v>
      </c>
      <c r="E10" s="246">
        <v>1</v>
      </c>
      <c r="F10" s="247"/>
      <c r="G10" s="248">
        <f>ROUND(E10*F10,2)</f>
        <v>0</v>
      </c>
      <c r="H10" s="247"/>
      <c r="I10" s="248">
        <f>ROUND(E10*H10,2)</f>
        <v>0</v>
      </c>
      <c r="J10" s="247"/>
      <c r="K10" s="248">
        <f>ROUND(E10*J10,2)</f>
        <v>0</v>
      </c>
      <c r="L10" s="248">
        <v>21</v>
      </c>
      <c r="M10" s="248">
        <f>G10*(1+L10/100)</f>
        <v>0</v>
      </c>
      <c r="N10" s="246">
        <v>0</v>
      </c>
      <c r="O10" s="246">
        <f>ROUND(E10*N10,2)</f>
        <v>0</v>
      </c>
      <c r="P10" s="246">
        <v>0</v>
      </c>
      <c r="Q10" s="246">
        <f>ROUND(E10*P10,2)</f>
        <v>0</v>
      </c>
      <c r="R10" s="248"/>
      <c r="S10" s="248" t="s">
        <v>366</v>
      </c>
      <c r="T10" s="249" t="s">
        <v>367</v>
      </c>
      <c r="U10" s="225">
        <v>0</v>
      </c>
      <c r="V10" s="225">
        <f>ROUND(E10*U10,2)</f>
        <v>0</v>
      </c>
      <c r="W10" s="225"/>
      <c r="X10" s="225" t="s">
        <v>209</v>
      </c>
      <c r="Y10" s="225" t="s">
        <v>210</v>
      </c>
      <c r="Z10" s="215"/>
      <c r="AA10" s="215"/>
      <c r="AB10" s="215"/>
      <c r="AC10" s="215"/>
      <c r="AD10" s="215"/>
      <c r="AE10" s="215"/>
      <c r="AF10" s="215"/>
      <c r="AG10" s="215" t="s">
        <v>211</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43">
        <v>3</v>
      </c>
      <c r="B11" s="244" t="s">
        <v>1744</v>
      </c>
      <c r="C11" s="254" t="s">
        <v>1745</v>
      </c>
      <c r="D11" s="245" t="s">
        <v>277</v>
      </c>
      <c r="E11" s="246">
        <v>1</v>
      </c>
      <c r="F11" s="247"/>
      <c r="G11" s="248">
        <f>ROUND(E11*F11,2)</f>
        <v>0</v>
      </c>
      <c r="H11" s="247"/>
      <c r="I11" s="248">
        <f>ROUND(E11*H11,2)</f>
        <v>0</v>
      </c>
      <c r="J11" s="247"/>
      <c r="K11" s="248">
        <f>ROUND(E11*J11,2)</f>
        <v>0</v>
      </c>
      <c r="L11" s="248">
        <v>21</v>
      </c>
      <c r="M11" s="248">
        <f>G11*(1+L11/100)</f>
        <v>0</v>
      </c>
      <c r="N11" s="246">
        <v>0</v>
      </c>
      <c r="O11" s="246">
        <f>ROUND(E11*N11,2)</f>
        <v>0</v>
      </c>
      <c r="P11" s="246">
        <v>0</v>
      </c>
      <c r="Q11" s="246">
        <f>ROUND(E11*P11,2)</f>
        <v>0</v>
      </c>
      <c r="R11" s="248"/>
      <c r="S11" s="248" t="s">
        <v>366</v>
      </c>
      <c r="T11" s="249" t="s">
        <v>367</v>
      </c>
      <c r="U11" s="225">
        <v>0</v>
      </c>
      <c r="V11" s="225">
        <f>ROUND(E11*U11,2)</f>
        <v>0</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43">
        <v>4</v>
      </c>
      <c r="B12" s="244" t="s">
        <v>1746</v>
      </c>
      <c r="C12" s="254" t="s">
        <v>1747</v>
      </c>
      <c r="D12" s="245" t="s">
        <v>277</v>
      </c>
      <c r="E12" s="246">
        <v>2</v>
      </c>
      <c r="F12" s="247"/>
      <c r="G12" s="248">
        <f>ROUND(E12*F12,2)</f>
        <v>0</v>
      </c>
      <c r="H12" s="247"/>
      <c r="I12" s="248">
        <f>ROUND(E12*H12,2)</f>
        <v>0</v>
      </c>
      <c r="J12" s="247"/>
      <c r="K12" s="248">
        <f>ROUND(E12*J12,2)</f>
        <v>0</v>
      </c>
      <c r="L12" s="248">
        <v>21</v>
      </c>
      <c r="M12" s="248">
        <f>G12*(1+L12/100)</f>
        <v>0</v>
      </c>
      <c r="N12" s="246">
        <v>0</v>
      </c>
      <c r="O12" s="246">
        <f>ROUND(E12*N12,2)</f>
        <v>0</v>
      </c>
      <c r="P12" s="246">
        <v>0</v>
      </c>
      <c r="Q12" s="246">
        <f>ROUND(E12*P12,2)</f>
        <v>0</v>
      </c>
      <c r="R12" s="248"/>
      <c r="S12" s="248" t="s">
        <v>366</v>
      </c>
      <c r="T12" s="249" t="s">
        <v>367</v>
      </c>
      <c r="U12" s="225">
        <v>0</v>
      </c>
      <c r="V12" s="225">
        <f>ROUND(E12*U12,2)</f>
        <v>0</v>
      </c>
      <c r="W12" s="225"/>
      <c r="X12" s="225" t="s">
        <v>209</v>
      </c>
      <c r="Y12" s="225" t="s">
        <v>210</v>
      </c>
      <c r="Z12" s="215"/>
      <c r="AA12" s="215"/>
      <c r="AB12" s="215"/>
      <c r="AC12" s="215"/>
      <c r="AD12" s="215"/>
      <c r="AE12" s="215"/>
      <c r="AF12" s="215"/>
      <c r="AG12" s="215" t="s">
        <v>211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43">
        <v>5</v>
      </c>
      <c r="B13" s="244" t="s">
        <v>1748</v>
      </c>
      <c r="C13" s="254" t="s">
        <v>1749</v>
      </c>
      <c r="D13" s="245" t="s">
        <v>277</v>
      </c>
      <c r="E13" s="246">
        <v>1</v>
      </c>
      <c r="F13" s="247"/>
      <c r="G13" s="248">
        <f>ROUND(E13*F13,2)</f>
        <v>0</v>
      </c>
      <c r="H13" s="247"/>
      <c r="I13" s="248">
        <f>ROUND(E13*H13,2)</f>
        <v>0</v>
      </c>
      <c r="J13" s="247"/>
      <c r="K13" s="248">
        <f>ROUND(E13*J13,2)</f>
        <v>0</v>
      </c>
      <c r="L13" s="248">
        <v>21</v>
      </c>
      <c r="M13" s="248">
        <f>G13*(1+L13/100)</f>
        <v>0</v>
      </c>
      <c r="N13" s="246">
        <v>0</v>
      </c>
      <c r="O13" s="246">
        <f>ROUND(E13*N13,2)</f>
        <v>0</v>
      </c>
      <c r="P13" s="246">
        <v>0</v>
      </c>
      <c r="Q13" s="246">
        <f>ROUND(E13*P13,2)</f>
        <v>0</v>
      </c>
      <c r="R13" s="248"/>
      <c r="S13" s="248" t="s">
        <v>366</v>
      </c>
      <c r="T13" s="249" t="s">
        <v>367</v>
      </c>
      <c r="U13" s="225">
        <v>0</v>
      </c>
      <c r="V13" s="225">
        <f>ROUND(E13*U13,2)</f>
        <v>0</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43">
        <v>6</v>
      </c>
      <c r="B14" s="244" t="s">
        <v>1750</v>
      </c>
      <c r="C14" s="254" t="s">
        <v>1751</v>
      </c>
      <c r="D14" s="245" t="s">
        <v>277</v>
      </c>
      <c r="E14" s="246">
        <v>3</v>
      </c>
      <c r="F14" s="247"/>
      <c r="G14" s="248">
        <f>ROUND(E14*F14,2)</f>
        <v>0</v>
      </c>
      <c r="H14" s="247"/>
      <c r="I14" s="248">
        <f>ROUND(E14*H14,2)</f>
        <v>0</v>
      </c>
      <c r="J14" s="247"/>
      <c r="K14" s="248">
        <f>ROUND(E14*J14,2)</f>
        <v>0</v>
      </c>
      <c r="L14" s="248">
        <v>21</v>
      </c>
      <c r="M14" s="248">
        <f>G14*(1+L14/100)</f>
        <v>0</v>
      </c>
      <c r="N14" s="246">
        <v>0</v>
      </c>
      <c r="O14" s="246">
        <f>ROUND(E14*N14,2)</f>
        <v>0</v>
      </c>
      <c r="P14" s="246">
        <v>0</v>
      </c>
      <c r="Q14" s="246">
        <f>ROUND(E14*P14,2)</f>
        <v>0</v>
      </c>
      <c r="R14" s="248"/>
      <c r="S14" s="248" t="s">
        <v>366</v>
      </c>
      <c r="T14" s="249" t="s">
        <v>367</v>
      </c>
      <c r="U14" s="225">
        <v>0</v>
      </c>
      <c r="V14" s="225">
        <f>ROUND(E14*U14,2)</f>
        <v>0</v>
      </c>
      <c r="W14" s="225"/>
      <c r="X14" s="225" t="s">
        <v>209</v>
      </c>
      <c r="Y14" s="225" t="s">
        <v>210</v>
      </c>
      <c r="Z14" s="215"/>
      <c r="AA14" s="215"/>
      <c r="AB14" s="215"/>
      <c r="AC14" s="215"/>
      <c r="AD14" s="215"/>
      <c r="AE14" s="215"/>
      <c r="AF14" s="215"/>
      <c r="AG14" s="215" t="s">
        <v>211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43">
        <v>7</v>
      </c>
      <c r="B15" s="244" t="s">
        <v>1752</v>
      </c>
      <c r="C15" s="254" t="s">
        <v>1753</v>
      </c>
      <c r="D15" s="245" t="s">
        <v>277</v>
      </c>
      <c r="E15" s="246">
        <v>1</v>
      </c>
      <c r="F15" s="247"/>
      <c r="G15" s="248">
        <f>ROUND(E15*F15,2)</f>
        <v>0</v>
      </c>
      <c r="H15" s="247"/>
      <c r="I15" s="248">
        <f>ROUND(E15*H15,2)</f>
        <v>0</v>
      </c>
      <c r="J15" s="247"/>
      <c r="K15" s="248">
        <f>ROUND(E15*J15,2)</f>
        <v>0</v>
      </c>
      <c r="L15" s="248">
        <v>21</v>
      </c>
      <c r="M15" s="248">
        <f>G15*(1+L15/100)</f>
        <v>0</v>
      </c>
      <c r="N15" s="246">
        <v>0</v>
      </c>
      <c r="O15" s="246">
        <f>ROUND(E15*N15,2)</f>
        <v>0</v>
      </c>
      <c r="P15" s="246">
        <v>0</v>
      </c>
      <c r="Q15" s="246">
        <f>ROUND(E15*P15,2)</f>
        <v>0</v>
      </c>
      <c r="R15" s="248"/>
      <c r="S15" s="248" t="s">
        <v>366</v>
      </c>
      <c r="T15" s="249" t="s">
        <v>367</v>
      </c>
      <c r="U15" s="225">
        <v>0</v>
      </c>
      <c r="V15" s="225">
        <f>ROUND(E15*U15,2)</f>
        <v>0</v>
      </c>
      <c r="W15" s="225"/>
      <c r="X15" s="225" t="s">
        <v>209</v>
      </c>
      <c r="Y15" s="225" t="s">
        <v>210</v>
      </c>
      <c r="Z15" s="215"/>
      <c r="AA15" s="215"/>
      <c r="AB15" s="215"/>
      <c r="AC15" s="215"/>
      <c r="AD15" s="215"/>
      <c r="AE15" s="215"/>
      <c r="AF15" s="215"/>
      <c r="AG15" s="215" t="s">
        <v>211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43">
        <v>8</v>
      </c>
      <c r="B16" s="244" t="s">
        <v>1754</v>
      </c>
      <c r="C16" s="254" t="s">
        <v>1755</v>
      </c>
      <c r="D16" s="245" t="s">
        <v>277</v>
      </c>
      <c r="E16" s="246">
        <v>1</v>
      </c>
      <c r="F16" s="247"/>
      <c r="G16" s="248">
        <f>ROUND(E16*F16,2)</f>
        <v>0</v>
      </c>
      <c r="H16" s="247"/>
      <c r="I16" s="248">
        <f>ROUND(E16*H16,2)</f>
        <v>0</v>
      </c>
      <c r="J16" s="247"/>
      <c r="K16" s="248">
        <f>ROUND(E16*J16,2)</f>
        <v>0</v>
      </c>
      <c r="L16" s="248">
        <v>21</v>
      </c>
      <c r="M16" s="248">
        <f>G16*(1+L16/100)</f>
        <v>0</v>
      </c>
      <c r="N16" s="246">
        <v>0</v>
      </c>
      <c r="O16" s="246">
        <f>ROUND(E16*N16,2)</f>
        <v>0</v>
      </c>
      <c r="P16" s="246">
        <v>0</v>
      </c>
      <c r="Q16" s="246">
        <f>ROUND(E16*P16,2)</f>
        <v>0</v>
      </c>
      <c r="R16" s="248"/>
      <c r="S16" s="248" t="s">
        <v>366</v>
      </c>
      <c r="T16" s="249" t="s">
        <v>367</v>
      </c>
      <c r="U16" s="225">
        <v>0</v>
      </c>
      <c r="V16" s="225">
        <f>ROUND(E16*U16,2)</f>
        <v>0</v>
      </c>
      <c r="W16" s="225"/>
      <c r="X16" s="225" t="s">
        <v>209</v>
      </c>
      <c r="Y16" s="225" t="s">
        <v>210</v>
      </c>
      <c r="Z16" s="215"/>
      <c r="AA16" s="215"/>
      <c r="AB16" s="215"/>
      <c r="AC16" s="215"/>
      <c r="AD16" s="215"/>
      <c r="AE16" s="215"/>
      <c r="AF16" s="215"/>
      <c r="AG16" s="215" t="s">
        <v>211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43">
        <v>9</v>
      </c>
      <c r="B17" s="244" t="s">
        <v>1756</v>
      </c>
      <c r="C17" s="254" t="s">
        <v>1757</v>
      </c>
      <c r="D17" s="245" t="s">
        <v>277</v>
      </c>
      <c r="E17" s="246">
        <v>2</v>
      </c>
      <c r="F17" s="247"/>
      <c r="G17" s="248">
        <f>ROUND(E17*F17,2)</f>
        <v>0</v>
      </c>
      <c r="H17" s="247"/>
      <c r="I17" s="248">
        <f>ROUND(E17*H17,2)</f>
        <v>0</v>
      </c>
      <c r="J17" s="247"/>
      <c r="K17" s="248">
        <f>ROUND(E17*J17,2)</f>
        <v>0</v>
      </c>
      <c r="L17" s="248">
        <v>21</v>
      </c>
      <c r="M17" s="248">
        <f>G17*(1+L17/100)</f>
        <v>0</v>
      </c>
      <c r="N17" s="246">
        <v>0</v>
      </c>
      <c r="O17" s="246">
        <f>ROUND(E17*N17,2)</f>
        <v>0</v>
      </c>
      <c r="P17" s="246">
        <v>0</v>
      </c>
      <c r="Q17" s="246">
        <f>ROUND(E17*P17,2)</f>
        <v>0</v>
      </c>
      <c r="R17" s="248"/>
      <c r="S17" s="248" t="s">
        <v>366</v>
      </c>
      <c r="T17" s="249" t="s">
        <v>367</v>
      </c>
      <c r="U17" s="225">
        <v>0</v>
      </c>
      <c r="V17" s="225">
        <f>ROUND(E17*U17,2)</f>
        <v>0</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43">
        <v>10</v>
      </c>
      <c r="B18" s="244" t="s">
        <v>1758</v>
      </c>
      <c r="C18" s="254" t="s">
        <v>1759</v>
      </c>
      <c r="D18" s="245" t="s">
        <v>277</v>
      </c>
      <c r="E18" s="246">
        <v>1</v>
      </c>
      <c r="F18" s="247"/>
      <c r="G18" s="248">
        <f>ROUND(E18*F18,2)</f>
        <v>0</v>
      </c>
      <c r="H18" s="247"/>
      <c r="I18" s="248">
        <f>ROUND(E18*H18,2)</f>
        <v>0</v>
      </c>
      <c r="J18" s="247"/>
      <c r="K18" s="248">
        <f>ROUND(E18*J18,2)</f>
        <v>0</v>
      </c>
      <c r="L18" s="248">
        <v>21</v>
      </c>
      <c r="M18" s="248">
        <f>G18*(1+L18/100)</f>
        <v>0</v>
      </c>
      <c r="N18" s="246">
        <v>0</v>
      </c>
      <c r="O18" s="246">
        <f>ROUND(E18*N18,2)</f>
        <v>0</v>
      </c>
      <c r="P18" s="246">
        <v>0</v>
      </c>
      <c r="Q18" s="246">
        <f>ROUND(E18*P18,2)</f>
        <v>0</v>
      </c>
      <c r="R18" s="248"/>
      <c r="S18" s="248" t="s">
        <v>366</v>
      </c>
      <c r="T18" s="249" t="s">
        <v>367</v>
      </c>
      <c r="U18" s="225">
        <v>0</v>
      </c>
      <c r="V18" s="225">
        <f>ROUND(E18*U18,2)</f>
        <v>0</v>
      </c>
      <c r="W18" s="225"/>
      <c r="X18" s="225" t="s">
        <v>209</v>
      </c>
      <c r="Y18" s="225" t="s">
        <v>210</v>
      </c>
      <c r="Z18" s="215"/>
      <c r="AA18" s="215"/>
      <c r="AB18" s="215"/>
      <c r="AC18" s="215"/>
      <c r="AD18" s="215"/>
      <c r="AE18" s="215"/>
      <c r="AF18" s="215"/>
      <c r="AG18" s="215" t="s">
        <v>211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3">
        <v>11</v>
      </c>
      <c r="B19" s="244" t="s">
        <v>1760</v>
      </c>
      <c r="C19" s="254" t="s">
        <v>1761</v>
      </c>
      <c r="D19" s="245" t="s">
        <v>277</v>
      </c>
      <c r="E19" s="246">
        <v>1</v>
      </c>
      <c r="F19" s="247"/>
      <c r="G19" s="248">
        <f>ROUND(E19*F19,2)</f>
        <v>0</v>
      </c>
      <c r="H19" s="247"/>
      <c r="I19" s="248">
        <f>ROUND(E19*H19,2)</f>
        <v>0</v>
      </c>
      <c r="J19" s="247"/>
      <c r="K19" s="248">
        <f>ROUND(E19*J19,2)</f>
        <v>0</v>
      </c>
      <c r="L19" s="248">
        <v>21</v>
      </c>
      <c r="M19" s="248">
        <f>G19*(1+L19/100)</f>
        <v>0</v>
      </c>
      <c r="N19" s="246">
        <v>0</v>
      </c>
      <c r="O19" s="246">
        <f>ROUND(E19*N19,2)</f>
        <v>0</v>
      </c>
      <c r="P19" s="246">
        <v>0</v>
      </c>
      <c r="Q19" s="246">
        <f>ROUND(E19*P19,2)</f>
        <v>0</v>
      </c>
      <c r="R19" s="248"/>
      <c r="S19" s="248" t="s">
        <v>366</v>
      </c>
      <c r="T19" s="249" t="s">
        <v>367</v>
      </c>
      <c r="U19" s="225">
        <v>0</v>
      </c>
      <c r="V19" s="225">
        <f>ROUND(E19*U19,2)</f>
        <v>0</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3">
        <v>12</v>
      </c>
      <c r="B20" s="244" t="s">
        <v>1762</v>
      </c>
      <c r="C20" s="254" t="s">
        <v>1763</v>
      </c>
      <c r="D20" s="245" t="s">
        <v>277</v>
      </c>
      <c r="E20" s="246">
        <v>1</v>
      </c>
      <c r="F20" s="247"/>
      <c r="G20" s="248">
        <f>ROUND(E20*F20,2)</f>
        <v>0</v>
      </c>
      <c r="H20" s="247"/>
      <c r="I20" s="248">
        <f>ROUND(E20*H20,2)</f>
        <v>0</v>
      </c>
      <c r="J20" s="247"/>
      <c r="K20" s="248">
        <f>ROUND(E20*J20,2)</f>
        <v>0</v>
      </c>
      <c r="L20" s="248">
        <v>21</v>
      </c>
      <c r="M20" s="248">
        <f>G20*(1+L20/100)</f>
        <v>0</v>
      </c>
      <c r="N20" s="246">
        <v>0</v>
      </c>
      <c r="O20" s="246">
        <f>ROUND(E20*N20,2)</f>
        <v>0</v>
      </c>
      <c r="P20" s="246">
        <v>0</v>
      </c>
      <c r="Q20" s="246">
        <f>ROUND(E20*P20,2)</f>
        <v>0</v>
      </c>
      <c r="R20" s="248"/>
      <c r="S20" s="248" t="s">
        <v>366</v>
      </c>
      <c r="T20" s="249" t="s">
        <v>367</v>
      </c>
      <c r="U20" s="225">
        <v>0</v>
      </c>
      <c r="V20" s="225">
        <f>ROUND(E20*U20,2)</f>
        <v>0</v>
      </c>
      <c r="W20" s="225"/>
      <c r="X20" s="225" t="s">
        <v>209</v>
      </c>
      <c r="Y20" s="225" t="s">
        <v>210</v>
      </c>
      <c r="Z20" s="215"/>
      <c r="AA20" s="215"/>
      <c r="AB20" s="215"/>
      <c r="AC20" s="215"/>
      <c r="AD20" s="215"/>
      <c r="AE20" s="215"/>
      <c r="AF20" s="215"/>
      <c r="AG20" s="215" t="s">
        <v>211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43">
        <v>13</v>
      </c>
      <c r="B21" s="244" t="s">
        <v>1764</v>
      </c>
      <c r="C21" s="254" t="s">
        <v>1765</v>
      </c>
      <c r="D21" s="245" t="s">
        <v>277</v>
      </c>
      <c r="E21" s="246">
        <v>1</v>
      </c>
      <c r="F21" s="247"/>
      <c r="G21" s="248">
        <f>ROUND(E21*F21,2)</f>
        <v>0</v>
      </c>
      <c r="H21" s="247"/>
      <c r="I21" s="248">
        <f>ROUND(E21*H21,2)</f>
        <v>0</v>
      </c>
      <c r="J21" s="247"/>
      <c r="K21" s="248">
        <f>ROUND(E21*J21,2)</f>
        <v>0</v>
      </c>
      <c r="L21" s="248">
        <v>21</v>
      </c>
      <c r="M21" s="248">
        <f>G21*(1+L21/100)</f>
        <v>0</v>
      </c>
      <c r="N21" s="246">
        <v>0</v>
      </c>
      <c r="O21" s="246">
        <f>ROUND(E21*N21,2)</f>
        <v>0</v>
      </c>
      <c r="P21" s="246">
        <v>0</v>
      </c>
      <c r="Q21" s="246">
        <f>ROUND(E21*P21,2)</f>
        <v>0</v>
      </c>
      <c r="R21" s="248"/>
      <c r="S21" s="248" t="s">
        <v>366</v>
      </c>
      <c r="T21" s="249" t="s">
        <v>367</v>
      </c>
      <c r="U21" s="225">
        <v>0</v>
      </c>
      <c r="V21" s="225">
        <f>ROUND(E21*U21,2)</f>
        <v>0</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43">
        <v>14</v>
      </c>
      <c r="B22" s="244" t="s">
        <v>1766</v>
      </c>
      <c r="C22" s="254" t="s">
        <v>1767</v>
      </c>
      <c r="D22" s="245" t="s">
        <v>277</v>
      </c>
      <c r="E22" s="246">
        <v>2</v>
      </c>
      <c r="F22" s="247"/>
      <c r="G22" s="248">
        <f>ROUND(E22*F22,2)</f>
        <v>0</v>
      </c>
      <c r="H22" s="247"/>
      <c r="I22" s="248">
        <f>ROUND(E22*H22,2)</f>
        <v>0</v>
      </c>
      <c r="J22" s="247"/>
      <c r="K22" s="248">
        <f>ROUND(E22*J22,2)</f>
        <v>0</v>
      </c>
      <c r="L22" s="248">
        <v>21</v>
      </c>
      <c r="M22" s="248">
        <f>G22*(1+L22/100)</f>
        <v>0</v>
      </c>
      <c r="N22" s="246">
        <v>0</v>
      </c>
      <c r="O22" s="246">
        <f>ROUND(E22*N22,2)</f>
        <v>0</v>
      </c>
      <c r="P22" s="246">
        <v>0</v>
      </c>
      <c r="Q22" s="246">
        <f>ROUND(E22*P22,2)</f>
        <v>0</v>
      </c>
      <c r="R22" s="248"/>
      <c r="S22" s="248" t="s">
        <v>366</v>
      </c>
      <c r="T22" s="249" t="s">
        <v>367</v>
      </c>
      <c r="U22" s="225">
        <v>0</v>
      </c>
      <c r="V22" s="225">
        <f>ROUND(E22*U22,2)</f>
        <v>0</v>
      </c>
      <c r="W22" s="225"/>
      <c r="X22" s="225" t="s">
        <v>209</v>
      </c>
      <c r="Y22" s="225" t="s">
        <v>210</v>
      </c>
      <c r="Z22" s="215"/>
      <c r="AA22" s="215"/>
      <c r="AB22" s="215"/>
      <c r="AC22" s="215"/>
      <c r="AD22" s="215"/>
      <c r="AE22" s="215"/>
      <c r="AF22" s="215"/>
      <c r="AG22" s="215" t="s">
        <v>211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3">
        <v>15</v>
      </c>
      <c r="B23" s="244" t="s">
        <v>1768</v>
      </c>
      <c r="C23" s="254" t="s">
        <v>1769</v>
      </c>
      <c r="D23" s="245" t="s">
        <v>277</v>
      </c>
      <c r="E23" s="246">
        <v>2</v>
      </c>
      <c r="F23" s="247"/>
      <c r="G23" s="248">
        <f>ROUND(E23*F23,2)</f>
        <v>0</v>
      </c>
      <c r="H23" s="247"/>
      <c r="I23" s="248">
        <f>ROUND(E23*H23,2)</f>
        <v>0</v>
      </c>
      <c r="J23" s="247"/>
      <c r="K23" s="248">
        <f>ROUND(E23*J23,2)</f>
        <v>0</v>
      </c>
      <c r="L23" s="248">
        <v>21</v>
      </c>
      <c r="M23" s="248">
        <f>G23*(1+L23/100)</f>
        <v>0</v>
      </c>
      <c r="N23" s="246">
        <v>0</v>
      </c>
      <c r="O23" s="246">
        <f>ROUND(E23*N23,2)</f>
        <v>0</v>
      </c>
      <c r="P23" s="246">
        <v>0</v>
      </c>
      <c r="Q23" s="246">
        <f>ROUND(E23*P23,2)</f>
        <v>0</v>
      </c>
      <c r="R23" s="248"/>
      <c r="S23" s="248" t="s">
        <v>366</v>
      </c>
      <c r="T23" s="249" t="s">
        <v>367</v>
      </c>
      <c r="U23" s="225">
        <v>0</v>
      </c>
      <c r="V23" s="225">
        <f>ROUND(E23*U23,2)</f>
        <v>0</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3">
        <v>16</v>
      </c>
      <c r="B24" s="244" t="s">
        <v>1770</v>
      </c>
      <c r="C24" s="254" t="s">
        <v>1771</v>
      </c>
      <c r="D24" s="245" t="s">
        <v>277</v>
      </c>
      <c r="E24" s="246">
        <v>2</v>
      </c>
      <c r="F24" s="247"/>
      <c r="G24" s="248">
        <f>ROUND(E24*F24,2)</f>
        <v>0</v>
      </c>
      <c r="H24" s="247"/>
      <c r="I24" s="248">
        <f>ROUND(E24*H24,2)</f>
        <v>0</v>
      </c>
      <c r="J24" s="247"/>
      <c r="K24" s="248">
        <f>ROUND(E24*J24,2)</f>
        <v>0</v>
      </c>
      <c r="L24" s="248">
        <v>21</v>
      </c>
      <c r="M24" s="248">
        <f>G24*(1+L24/100)</f>
        <v>0</v>
      </c>
      <c r="N24" s="246">
        <v>0</v>
      </c>
      <c r="O24" s="246">
        <f>ROUND(E24*N24,2)</f>
        <v>0</v>
      </c>
      <c r="P24" s="246">
        <v>0</v>
      </c>
      <c r="Q24" s="246">
        <f>ROUND(E24*P24,2)</f>
        <v>0</v>
      </c>
      <c r="R24" s="248"/>
      <c r="S24" s="248" t="s">
        <v>366</v>
      </c>
      <c r="T24" s="249" t="s">
        <v>367</v>
      </c>
      <c r="U24" s="225">
        <v>0</v>
      </c>
      <c r="V24" s="225">
        <f>ROUND(E24*U24,2)</f>
        <v>0</v>
      </c>
      <c r="W24" s="225"/>
      <c r="X24" s="225" t="s">
        <v>209</v>
      </c>
      <c r="Y24" s="225" t="s">
        <v>210</v>
      </c>
      <c r="Z24" s="215"/>
      <c r="AA24" s="215"/>
      <c r="AB24" s="215"/>
      <c r="AC24" s="215"/>
      <c r="AD24" s="215"/>
      <c r="AE24" s="215"/>
      <c r="AF24" s="215"/>
      <c r="AG24" s="215" t="s">
        <v>211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c r="A25" s="227" t="s">
        <v>202</v>
      </c>
      <c r="B25" s="228" t="s">
        <v>173</v>
      </c>
      <c r="C25" s="251" t="s">
        <v>27</v>
      </c>
      <c r="D25" s="229"/>
      <c r="E25" s="230"/>
      <c r="F25" s="231"/>
      <c r="G25" s="231">
        <f>SUMIF(AG26:AG26,"&lt;&gt;NOR",G26:G26)</f>
        <v>0</v>
      </c>
      <c r="H25" s="231"/>
      <c r="I25" s="231">
        <f>SUM(I26:I26)</f>
        <v>0</v>
      </c>
      <c r="J25" s="231"/>
      <c r="K25" s="231">
        <f>SUM(K26:K26)</f>
        <v>0</v>
      </c>
      <c r="L25" s="231"/>
      <c r="M25" s="231">
        <f>SUM(M26:M26)</f>
        <v>0</v>
      </c>
      <c r="N25" s="230"/>
      <c r="O25" s="230">
        <f>SUM(O26:O26)</f>
        <v>0</v>
      </c>
      <c r="P25" s="230"/>
      <c r="Q25" s="230">
        <f>SUM(Q26:Q26)</f>
        <v>0</v>
      </c>
      <c r="R25" s="231"/>
      <c r="S25" s="231"/>
      <c r="T25" s="232"/>
      <c r="U25" s="226"/>
      <c r="V25" s="226">
        <f>SUM(V26:V26)</f>
        <v>0</v>
      </c>
      <c r="W25" s="226"/>
      <c r="X25" s="226"/>
      <c r="Y25" s="226"/>
      <c r="AG25" t="s">
        <v>203</v>
      </c>
    </row>
    <row r="26" spans="1:60" outlineLevel="1">
      <c r="A26" s="234">
        <v>17</v>
      </c>
      <c r="B26" s="235" t="s">
        <v>1733</v>
      </c>
      <c r="C26" s="252" t="s">
        <v>1734</v>
      </c>
      <c r="D26" s="236" t="s">
        <v>1728</v>
      </c>
      <c r="E26" s="237">
        <v>1</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c r="S26" s="239" t="s">
        <v>208</v>
      </c>
      <c r="T26" s="240" t="s">
        <v>367</v>
      </c>
      <c r="U26" s="225">
        <v>0</v>
      </c>
      <c r="V26" s="225">
        <f>ROUND(E26*U26,2)</f>
        <v>0</v>
      </c>
      <c r="W26" s="225"/>
      <c r="X26" s="225" t="s">
        <v>1729</v>
      </c>
      <c r="Y26" s="225" t="s">
        <v>210</v>
      </c>
      <c r="Z26" s="215"/>
      <c r="AA26" s="215"/>
      <c r="AB26" s="215"/>
      <c r="AC26" s="215"/>
      <c r="AD26" s="215"/>
      <c r="AE26" s="215"/>
      <c r="AF26" s="215"/>
      <c r="AG26" s="215" t="s">
        <v>1735</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c r="A27" s="3"/>
      <c r="B27" s="4"/>
      <c r="C27" s="256"/>
      <c r="D27" s="6"/>
      <c r="E27" s="3"/>
      <c r="F27" s="3"/>
      <c r="G27" s="3"/>
      <c r="H27" s="3"/>
      <c r="I27" s="3"/>
      <c r="J27" s="3"/>
      <c r="K27" s="3"/>
      <c r="L27" s="3"/>
      <c r="M27" s="3"/>
      <c r="N27" s="3"/>
      <c r="O27" s="3"/>
      <c r="P27" s="3"/>
      <c r="Q27" s="3"/>
      <c r="R27" s="3"/>
      <c r="S27" s="3"/>
      <c r="T27" s="3"/>
      <c r="U27" s="3"/>
      <c r="V27" s="3"/>
      <c r="W27" s="3"/>
      <c r="X27" s="3"/>
      <c r="Y27" s="3"/>
      <c r="AE27">
        <v>15</v>
      </c>
      <c r="AF27">
        <v>21</v>
      </c>
      <c r="AG27" t="s">
        <v>188</v>
      </c>
    </row>
    <row r="28" spans="1:60">
      <c r="A28" s="218"/>
      <c r="B28" s="219" t="s">
        <v>29</v>
      </c>
      <c r="C28" s="257"/>
      <c r="D28" s="220"/>
      <c r="E28" s="221"/>
      <c r="F28" s="221"/>
      <c r="G28" s="233">
        <f>G8+G25</f>
        <v>0</v>
      </c>
      <c r="H28" s="3"/>
      <c r="I28" s="3"/>
      <c r="J28" s="3"/>
      <c r="K28" s="3"/>
      <c r="L28" s="3"/>
      <c r="M28" s="3"/>
      <c r="N28" s="3"/>
      <c r="O28" s="3"/>
      <c r="P28" s="3"/>
      <c r="Q28" s="3"/>
      <c r="R28" s="3"/>
      <c r="S28" s="3"/>
      <c r="T28" s="3"/>
      <c r="U28" s="3"/>
      <c r="V28" s="3"/>
      <c r="W28" s="3"/>
      <c r="X28" s="3"/>
      <c r="Y28" s="3"/>
      <c r="AE28">
        <f>SUMIF(L7:L26,AE27,G7:G26)</f>
        <v>0</v>
      </c>
      <c r="AF28">
        <f>SUMIF(L7:L26,AF27,G7:G26)</f>
        <v>0</v>
      </c>
      <c r="AG28" t="s">
        <v>1738</v>
      </c>
    </row>
    <row r="29" spans="1:60">
      <c r="C29" s="258"/>
      <c r="D29" s="10"/>
      <c r="AG29" t="s">
        <v>1739</v>
      </c>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61</v>
      </c>
      <c r="C3" s="204" t="s">
        <v>62</v>
      </c>
      <c r="D3" s="202"/>
      <c r="E3" s="202"/>
      <c r="F3" s="202"/>
      <c r="G3" s="203"/>
      <c r="AC3" s="179" t="s">
        <v>177</v>
      </c>
      <c r="AG3" t="s">
        <v>178</v>
      </c>
    </row>
    <row r="4" spans="1:60" ht="24.95" customHeight="1">
      <c r="A4" s="205" t="s">
        <v>9</v>
      </c>
      <c r="B4" s="206" t="s">
        <v>63</v>
      </c>
      <c r="C4" s="207" t="s">
        <v>64</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109</v>
      </c>
      <c r="C8" s="251" t="s">
        <v>110</v>
      </c>
      <c r="D8" s="229"/>
      <c r="E8" s="230"/>
      <c r="F8" s="231"/>
      <c r="G8" s="231">
        <f>SUMIF(AG9:AG36,"&lt;&gt;NOR",G9:G36)</f>
        <v>0</v>
      </c>
      <c r="H8" s="231"/>
      <c r="I8" s="231">
        <f>SUM(I9:I36)</f>
        <v>0</v>
      </c>
      <c r="J8" s="231"/>
      <c r="K8" s="231">
        <f>SUM(K9:K36)</f>
        <v>0</v>
      </c>
      <c r="L8" s="231"/>
      <c r="M8" s="231">
        <f>SUM(M9:M36)</f>
        <v>0</v>
      </c>
      <c r="N8" s="230"/>
      <c r="O8" s="230">
        <f>SUM(O9:O36)</f>
        <v>44.230000000000004</v>
      </c>
      <c r="P8" s="230"/>
      <c r="Q8" s="230">
        <f>SUM(Q9:Q36)</f>
        <v>0</v>
      </c>
      <c r="R8" s="231"/>
      <c r="S8" s="231"/>
      <c r="T8" s="232"/>
      <c r="U8" s="226"/>
      <c r="V8" s="226">
        <f>SUM(V9:V36)</f>
        <v>84.07</v>
      </c>
      <c r="W8" s="226"/>
      <c r="X8" s="226"/>
      <c r="Y8" s="226"/>
      <c r="AG8" t="s">
        <v>203</v>
      </c>
    </row>
    <row r="9" spans="1:60" outlineLevel="1">
      <c r="A9" s="234">
        <v>1</v>
      </c>
      <c r="B9" s="235" t="s">
        <v>1772</v>
      </c>
      <c r="C9" s="252" t="s">
        <v>1773</v>
      </c>
      <c r="D9" s="236" t="s">
        <v>206</v>
      </c>
      <c r="E9" s="237">
        <v>0.112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207</v>
      </c>
      <c r="S9" s="239" t="s">
        <v>208</v>
      </c>
      <c r="T9" s="240" t="s">
        <v>208</v>
      </c>
      <c r="U9" s="225">
        <v>3.5329999999999999</v>
      </c>
      <c r="V9" s="225">
        <f>ROUND(E9*U9,2)</f>
        <v>0.4</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c r="A10" s="222"/>
      <c r="B10" s="223"/>
      <c r="C10" s="253" t="s">
        <v>1774</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213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c r="A11" s="234">
        <v>2</v>
      </c>
      <c r="B11" s="235" t="s">
        <v>233</v>
      </c>
      <c r="C11" s="252" t="s">
        <v>234</v>
      </c>
      <c r="D11" s="236" t="s">
        <v>206</v>
      </c>
      <c r="E11" s="237">
        <v>0.112</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207</v>
      </c>
      <c r="S11" s="239" t="s">
        <v>208</v>
      </c>
      <c r="T11" s="240" t="s">
        <v>208</v>
      </c>
      <c r="U11" s="225">
        <v>8.6999999999999994E-2</v>
      </c>
      <c r="V11" s="225">
        <f>ROUND(E11*U11,2)</f>
        <v>0.01</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c r="A12" s="222"/>
      <c r="B12" s="223"/>
      <c r="C12" s="253" t="s">
        <v>235</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213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43">
        <v>3</v>
      </c>
      <c r="B13" s="244" t="s">
        <v>1775</v>
      </c>
      <c r="C13" s="254" t="s">
        <v>1776</v>
      </c>
      <c r="D13" s="245" t="s">
        <v>206</v>
      </c>
      <c r="E13" s="246">
        <v>0.128</v>
      </c>
      <c r="F13" s="247"/>
      <c r="G13" s="248">
        <f>ROUND(E13*F13,2)</f>
        <v>0</v>
      </c>
      <c r="H13" s="247"/>
      <c r="I13" s="248">
        <f>ROUND(E13*H13,2)</f>
        <v>0</v>
      </c>
      <c r="J13" s="247"/>
      <c r="K13" s="248">
        <f>ROUND(E13*J13,2)</f>
        <v>0</v>
      </c>
      <c r="L13" s="248">
        <v>21</v>
      </c>
      <c r="M13" s="248">
        <f>G13*(1+L13/100)</f>
        <v>0</v>
      </c>
      <c r="N13" s="246">
        <v>2.5249999999999999</v>
      </c>
      <c r="O13" s="246">
        <f>ROUND(E13*N13,2)</f>
        <v>0.32</v>
      </c>
      <c r="P13" s="246">
        <v>0</v>
      </c>
      <c r="Q13" s="246">
        <f>ROUND(E13*P13,2)</f>
        <v>0</v>
      </c>
      <c r="R13" s="248" t="s">
        <v>254</v>
      </c>
      <c r="S13" s="248" t="s">
        <v>208</v>
      </c>
      <c r="T13" s="249" t="s">
        <v>208</v>
      </c>
      <c r="U13" s="225">
        <v>0.47699999999999998</v>
      </c>
      <c r="V13" s="225">
        <f>ROUND(E13*U13,2)</f>
        <v>0.06</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1">
      <c r="A14" s="234">
        <v>4</v>
      </c>
      <c r="B14" s="235" t="s">
        <v>1777</v>
      </c>
      <c r="C14" s="252" t="s">
        <v>1778</v>
      </c>
      <c r="D14" s="236" t="s">
        <v>277</v>
      </c>
      <c r="E14" s="237">
        <v>1</v>
      </c>
      <c r="F14" s="238"/>
      <c r="G14" s="239">
        <f>ROUND(E14*F14,2)</f>
        <v>0</v>
      </c>
      <c r="H14" s="238"/>
      <c r="I14" s="239">
        <f>ROUND(E14*H14,2)</f>
        <v>0</v>
      </c>
      <c r="J14" s="238"/>
      <c r="K14" s="239">
        <f>ROUND(E14*J14,2)</f>
        <v>0</v>
      </c>
      <c r="L14" s="239">
        <v>21</v>
      </c>
      <c r="M14" s="239">
        <f>G14*(1+L14/100)</f>
        <v>0</v>
      </c>
      <c r="N14" s="237">
        <v>2.1800000000000001E-3</v>
      </c>
      <c r="O14" s="237">
        <f>ROUND(E14*N14,2)</f>
        <v>0</v>
      </c>
      <c r="P14" s="237">
        <v>0</v>
      </c>
      <c r="Q14" s="237">
        <f>ROUND(E14*P14,2)</f>
        <v>0</v>
      </c>
      <c r="R14" s="239" t="s">
        <v>278</v>
      </c>
      <c r="S14" s="239" t="s">
        <v>208</v>
      </c>
      <c r="T14" s="240" t="s">
        <v>208</v>
      </c>
      <c r="U14" s="225">
        <v>0.50900000000000001</v>
      </c>
      <c r="V14" s="225">
        <f>ROUND(E14*U14,2)</f>
        <v>0.51</v>
      </c>
      <c r="W14" s="225"/>
      <c r="X14" s="225" t="s">
        <v>209</v>
      </c>
      <c r="Y14" s="225" t="s">
        <v>210</v>
      </c>
      <c r="Z14" s="215"/>
      <c r="AA14" s="215"/>
      <c r="AB14" s="215"/>
      <c r="AC14" s="215"/>
      <c r="AD14" s="215"/>
      <c r="AE14" s="215"/>
      <c r="AF14" s="215"/>
      <c r="AG14" s="215" t="s">
        <v>211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c r="A15" s="222"/>
      <c r="B15" s="223"/>
      <c r="C15" s="253" t="s">
        <v>279</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213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43">
        <v>5</v>
      </c>
      <c r="B16" s="244" t="s">
        <v>1779</v>
      </c>
      <c r="C16" s="254" t="s">
        <v>1780</v>
      </c>
      <c r="D16" s="245" t="s">
        <v>228</v>
      </c>
      <c r="E16" s="246">
        <v>64.224999999999994</v>
      </c>
      <c r="F16" s="247"/>
      <c r="G16" s="248">
        <f>ROUND(E16*F16,2)</f>
        <v>0</v>
      </c>
      <c r="H16" s="247"/>
      <c r="I16" s="248">
        <f>ROUND(E16*H16,2)</f>
        <v>0</v>
      </c>
      <c r="J16" s="247"/>
      <c r="K16" s="248">
        <f>ROUND(E16*J16,2)</f>
        <v>0</v>
      </c>
      <c r="L16" s="248">
        <v>21</v>
      </c>
      <c r="M16" s="248">
        <f>G16*(1+L16/100)</f>
        <v>0</v>
      </c>
      <c r="N16" s="246">
        <v>0.378</v>
      </c>
      <c r="O16" s="246">
        <f>ROUND(E16*N16,2)</f>
        <v>24.28</v>
      </c>
      <c r="P16" s="246">
        <v>0</v>
      </c>
      <c r="Q16" s="246">
        <f>ROUND(E16*P16,2)</f>
        <v>0</v>
      </c>
      <c r="R16" s="248" t="s">
        <v>1781</v>
      </c>
      <c r="S16" s="248" t="s">
        <v>208</v>
      </c>
      <c r="T16" s="249" t="s">
        <v>208</v>
      </c>
      <c r="U16" s="225">
        <v>2.5999999999999999E-2</v>
      </c>
      <c r="V16" s="225">
        <f>ROUND(E16*U16,2)</f>
        <v>1.67</v>
      </c>
      <c r="W16" s="225"/>
      <c r="X16" s="225" t="s">
        <v>209</v>
      </c>
      <c r="Y16" s="225" t="s">
        <v>210</v>
      </c>
      <c r="Z16" s="215"/>
      <c r="AA16" s="215"/>
      <c r="AB16" s="215"/>
      <c r="AC16" s="215"/>
      <c r="AD16" s="215"/>
      <c r="AE16" s="215"/>
      <c r="AF16" s="215"/>
      <c r="AG16" s="215" t="s">
        <v>211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6</v>
      </c>
      <c r="B17" s="235" t="s">
        <v>1782</v>
      </c>
      <c r="C17" s="252" t="s">
        <v>1783</v>
      </c>
      <c r="D17" s="236" t="s">
        <v>228</v>
      </c>
      <c r="E17" s="237">
        <v>64.224999999999994</v>
      </c>
      <c r="F17" s="238"/>
      <c r="G17" s="239">
        <f>ROUND(E17*F17,2)</f>
        <v>0</v>
      </c>
      <c r="H17" s="238"/>
      <c r="I17" s="239">
        <f>ROUND(E17*H17,2)</f>
        <v>0</v>
      </c>
      <c r="J17" s="238"/>
      <c r="K17" s="239">
        <f>ROUND(E17*J17,2)</f>
        <v>0</v>
      </c>
      <c r="L17" s="239">
        <v>21</v>
      </c>
      <c r="M17" s="239">
        <f>G17*(1+L17/100)</f>
        <v>0</v>
      </c>
      <c r="N17" s="237">
        <v>7.3899999999999993E-2</v>
      </c>
      <c r="O17" s="237">
        <f>ROUND(E17*N17,2)</f>
        <v>4.75</v>
      </c>
      <c r="P17" s="237">
        <v>0</v>
      </c>
      <c r="Q17" s="237">
        <f>ROUND(E17*P17,2)</f>
        <v>0</v>
      </c>
      <c r="R17" s="239" t="s">
        <v>1781</v>
      </c>
      <c r="S17" s="239" t="s">
        <v>208</v>
      </c>
      <c r="T17" s="240" t="s">
        <v>208</v>
      </c>
      <c r="U17" s="225">
        <v>0.45200000000000001</v>
      </c>
      <c r="V17" s="225">
        <f>ROUND(E17*U17,2)</f>
        <v>29.03</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2">
      <c r="A18" s="222"/>
      <c r="B18" s="223"/>
      <c r="C18" s="253" t="s">
        <v>1784</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213</v>
      </c>
      <c r="AH18" s="215"/>
      <c r="AI18" s="215"/>
      <c r="AJ18" s="215"/>
      <c r="AK18" s="215"/>
      <c r="AL18" s="215"/>
      <c r="AM18" s="215"/>
      <c r="AN18" s="215"/>
      <c r="AO18" s="215"/>
      <c r="AP18" s="215"/>
      <c r="AQ18" s="215"/>
      <c r="AR18" s="215"/>
      <c r="AS18" s="215"/>
      <c r="AT18" s="215"/>
      <c r="AU18" s="215"/>
      <c r="AV18" s="215"/>
      <c r="AW18" s="215"/>
      <c r="AX18" s="215"/>
      <c r="AY18" s="215"/>
      <c r="AZ18" s="215"/>
      <c r="BA18" s="242" t="str">
        <f>C18</f>
        <v>s provedením lože z kameniva drceného, s vyplněním spár, s dvojitým hutněním a se smetením přebytečného materiálu na krajnici. S dodáním hmot pro lože a výplň spár.</v>
      </c>
      <c r="BB18" s="215"/>
      <c r="BC18" s="215"/>
      <c r="BD18" s="215"/>
      <c r="BE18" s="215"/>
      <c r="BF18" s="215"/>
      <c r="BG18" s="215"/>
      <c r="BH18" s="215"/>
    </row>
    <row r="19" spans="1:60" outlineLevel="1">
      <c r="A19" s="243">
        <v>7</v>
      </c>
      <c r="B19" s="244" t="s">
        <v>1785</v>
      </c>
      <c r="C19" s="254" t="s">
        <v>1786</v>
      </c>
      <c r="D19" s="245" t="s">
        <v>346</v>
      </c>
      <c r="E19" s="246">
        <v>94.643000000000001</v>
      </c>
      <c r="F19" s="247"/>
      <c r="G19" s="248">
        <f>ROUND(E19*F19,2)</f>
        <v>0</v>
      </c>
      <c r="H19" s="247"/>
      <c r="I19" s="248">
        <f>ROUND(E19*H19,2)</f>
        <v>0</v>
      </c>
      <c r="J19" s="247"/>
      <c r="K19" s="248">
        <f>ROUND(E19*J19,2)</f>
        <v>0</v>
      </c>
      <c r="L19" s="248">
        <v>21</v>
      </c>
      <c r="M19" s="248">
        <f>G19*(1+L19/100)</f>
        <v>0</v>
      </c>
      <c r="N19" s="246">
        <v>3.3E-4</v>
      </c>
      <c r="O19" s="246">
        <f>ROUND(E19*N19,2)</f>
        <v>0.03</v>
      </c>
      <c r="P19" s="246">
        <v>0</v>
      </c>
      <c r="Q19" s="246">
        <f>ROUND(E19*P19,2)</f>
        <v>0</v>
      </c>
      <c r="R19" s="248" t="s">
        <v>1781</v>
      </c>
      <c r="S19" s="248" t="s">
        <v>208</v>
      </c>
      <c r="T19" s="249" t="s">
        <v>208</v>
      </c>
      <c r="U19" s="225">
        <v>0.41</v>
      </c>
      <c r="V19" s="225">
        <f>ROUND(E19*U19,2)</f>
        <v>38.799999999999997</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33.75" outlineLevel="1">
      <c r="A20" s="243">
        <v>8</v>
      </c>
      <c r="B20" s="244" t="s">
        <v>1787</v>
      </c>
      <c r="C20" s="254" t="s">
        <v>1788</v>
      </c>
      <c r="D20" s="245" t="s">
        <v>277</v>
      </c>
      <c r="E20" s="246">
        <v>31</v>
      </c>
      <c r="F20" s="247"/>
      <c r="G20" s="248">
        <f>ROUND(E20*F20,2)</f>
        <v>0</v>
      </c>
      <c r="H20" s="247"/>
      <c r="I20" s="248">
        <f>ROUND(E20*H20,2)</f>
        <v>0</v>
      </c>
      <c r="J20" s="247"/>
      <c r="K20" s="248">
        <f>ROUND(E20*J20,2)</f>
        <v>0</v>
      </c>
      <c r="L20" s="248">
        <v>21</v>
      </c>
      <c r="M20" s="248">
        <f>G20*(1+L20/100)</f>
        <v>0</v>
      </c>
      <c r="N20" s="246">
        <v>0.11813</v>
      </c>
      <c r="O20" s="246">
        <f>ROUND(E20*N20,2)</f>
        <v>3.66</v>
      </c>
      <c r="P20" s="246">
        <v>0</v>
      </c>
      <c r="Q20" s="246">
        <f>ROUND(E20*P20,2)</f>
        <v>0</v>
      </c>
      <c r="R20" s="248" t="s">
        <v>1781</v>
      </c>
      <c r="S20" s="248" t="s">
        <v>208</v>
      </c>
      <c r="T20" s="249" t="s">
        <v>208</v>
      </c>
      <c r="U20" s="225">
        <v>0.24782000000000001</v>
      </c>
      <c r="V20" s="225">
        <f>ROUND(E20*U20,2)</f>
        <v>7.68</v>
      </c>
      <c r="W20" s="225"/>
      <c r="X20" s="225" t="s">
        <v>209</v>
      </c>
      <c r="Y20" s="225" t="s">
        <v>210</v>
      </c>
      <c r="Z20" s="215"/>
      <c r="AA20" s="215"/>
      <c r="AB20" s="215"/>
      <c r="AC20" s="215"/>
      <c r="AD20" s="215"/>
      <c r="AE20" s="215"/>
      <c r="AF20" s="215"/>
      <c r="AG20" s="215" t="s">
        <v>211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33.75" outlineLevel="1">
      <c r="A21" s="243">
        <v>9</v>
      </c>
      <c r="B21" s="244" t="s">
        <v>1789</v>
      </c>
      <c r="C21" s="254" t="s">
        <v>1790</v>
      </c>
      <c r="D21" s="245" t="s">
        <v>277</v>
      </c>
      <c r="E21" s="246">
        <v>3</v>
      </c>
      <c r="F21" s="247"/>
      <c r="G21" s="248">
        <f>ROUND(E21*F21,2)</f>
        <v>0</v>
      </c>
      <c r="H21" s="247"/>
      <c r="I21" s="248">
        <f>ROUND(E21*H21,2)</f>
        <v>0</v>
      </c>
      <c r="J21" s="247"/>
      <c r="K21" s="248">
        <f>ROUND(E21*J21,2)</f>
        <v>0</v>
      </c>
      <c r="L21" s="248">
        <v>21</v>
      </c>
      <c r="M21" s="248">
        <f>G21*(1+L21/100)</f>
        <v>0</v>
      </c>
      <c r="N21" s="246">
        <v>7.8119999999999995E-2</v>
      </c>
      <c r="O21" s="246">
        <f>ROUND(E21*N21,2)</f>
        <v>0.23</v>
      </c>
      <c r="P21" s="246">
        <v>0</v>
      </c>
      <c r="Q21" s="246">
        <f>ROUND(E21*P21,2)</f>
        <v>0</v>
      </c>
      <c r="R21" s="248" t="s">
        <v>1781</v>
      </c>
      <c r="S21" s="248" t="s">
        <v>208</v>
      </c>
      <c r="T21" s="249" t="s">
        <v>208</v>
      </c>
      <c r="U21" s="225">
        <v>0.12391000000000001</v>
      </c>
      <c r="V21" s="225">
        <f>ROUND(E21*U21,2)</f>
        <v>0.37</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43">
        <v>10</v>
      </c>
      <c r="B22" s="244" t="s">
        <v>1791</v>
      </c>
      <c r="C22" s="254" t="s">
        <v>1792</v>
      </c>
      <c r="D22" s="245" t="s">
        <v>277</v>
      </c>
      <c r="E22" s="246">
        <v>3</v>
      </c>
      <c r="F22" s="247"/>
      <c r="G22" s="248">
        <f>ROUND(E22*F22,2)</f>
        <v>0</v>
      </c>
      <c r="H22" s="247"/>
      <c r="I22" s="248">
        <f>ROUND(E22*H22,2)</f>
        <v>0</v>
      </c>
      <c r="J22" s="247"/>
      <c r="K22" s="248">
        <f>ROUND(E22*J22,2)</f>
        <v>0</v>
      </c>
      <c r="L22" s="248">
        <v>21</v>
      </c>
      <c r="M22" s="248">
        <f>G22*(1+L22/100)</f>
        <v>0</v>
      </c>
      <c r="N22" s="246">
        <v>1.42E-3</v>
      </c>
      <c r="O22" s="246">
        <f>ROUND(E22*N22,2)</f>
        <v>0</v>
      </c>
      <c r="P22" s="246">
        <v>0</v>
      </c>
      <c r="Q22" s="246">
        <f>ROUND(E22*P22,2)</f>
        <v>0</v>
      </c>
      <c r="R22" s="248" t="s">
        <v>1781</v>
      </c>
      <c r="S22" s="248" t="s">
        <v>208</v>
      </c>
      <c r="T22" s="249" t="s">
        <v>208</v>
      </c>
      <c r="U22" s="225">
        <v>0.02</v>
      </c>
      <c r="V22" s="225">
        <f>ROUND(E22*U22,2)</f>
        <v>0.06</v>
      </c>
      <c r="W22" s="225"/>
      <c r="X22" s="225" t="s">
        <v>209</v>
      </c>
      <c r="Y22" s="225" t="s">
        <v>210</v>
      </c>
      <c r="Z22" s="215"/>
      <c r="AA22" s="215"/>
      <c r="AB22" s="215"/>
      <c r="AC22" s="215"/>
      <c r="AD22" s="215"/>
      <c r="AE22" s="215"/>
      <c r="AF22" s="215"/>
      <c r="AG22" s="215" t="s">
        <v>211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43">
        <v>11</v>
      </c>
      <c r="B23" s="244" t="s">
        <v>1793</v>
      </c>
      <c r="C23" s="254" t="s">
        <v>1794</v>
      </c>
      <c r="D23" s="245" t="s">
        <v>277</v>
      </c>
      <c r="E23" s="246">
        <v>31</v>
      </c>
      <c r="F23" s="247"/>
      <c r="G23" s="248">
        <f>ROUND(E23*F23,2)</f>
        <v>0</v>
      </c>
      <c r="H23" s="247"/>
      <c r="I23" s="248">
        <f>ROUND(E23*H23,2)</f>
        <v>0</v>
      </c>
      <c r="J23" s="247"/>
      <c r="K23" s="248">
        <f>ROUND(E23*J23,2)</f>
        <v>0</v>
      </c>
      <c r="L23" s="248">
        <v>21</v>
      </c>
      <c r="M23" s="248">
        <f>G23*(1+L23/100)</f>
        <v>0</v>
      </c>
      <c r="N23" s="246">
        <v>2.0999999999999999E-3</v>
      </c>
      <c r="O23" s="246">
        <f>ROUND(E23*N23,2)</f>
        <v>7.0000000000000007E-2</v>
      </c>
      <c r="P23" s="246">
        <v>0</v>
      </c>
      <c r="Q23" s="246">
        <f>ROUND(E23*P23,2)</f>
        <v>0</v>
      </c>
      <c r="R23" s="248" t="s">
        <v>1781</v>
      </c>
      <c r="S23" s="248" t="s">
        <v>208</v>
      </c>
      <c r="T23" s="249" t="s">
        <v>208</v>
      </c>
      <c r="U23" s="225">
        <v>0.05</v>
      </c>
      <c r="V23" s="225">
        <f>ROUND(E23*U23,2)</f>
        <v>1.55</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3">
        <v>12</v>
      </c>
      <c r="B24" s="244" t="s">
        <v>1795</v>
      </c>
      <c r="C24" s="254" t="s">
        <v>1796</v>
      </c>
      <c r="D24" s="245" t="s">
        <v>277</v>
      </c>
      <c r="E24" s="246">
        <v>3</v>
      </c>
      <c r="F24" s="247"/>
      <c r="G24" s="248">
        <f>ROUND(E24*F24,2)</f>
        <v>0</v>
      </c>
      <c r="H24" s="247"/>
      <c r="I24" s="248">
        <f>ROUND(E24*H24,2)</f>
        <v>0</v>
      </c>
      <c r="J24" s="247"/>
      <c r="K24" s="248">
        <f>ROUND(E24*J24,2)</f>
        <v>0</v>
      </c>
      <c r="L24" s="248">
        <v>21</v>
      </c>
      <c r="M24" s="248">
        <f>G24*(1+L24/100)</f>
        <v>0</v>
      </c>
      <c r="N24" s="246">
        <v>1.0499999999999999E-3</v>
      </c>
      <c r="O24" s="246">
        <f>ROUND(E24*N24,2)</f>
        <v>0</v>
      </c>
      <c r="P24" s="246">
        <v>0</v>
      </c>
      <c r="Q24" s="246">
        <f>ROUND(E24*P24,2)</f>
        <v>0</v>
      </c>
      <c r="R24" s="248" t="s">
        <v>1781</v>
      </c>
      <c r="S24" s="248" t="s">
        <v>208</v>
      </c>
      <c r="T24" s="249" t="s">
        <v>208</v>
      </c>
      <c r="U24" s="225">
        <v>0.05</v>
      </c>
      <c r="V24" s="225">
        <f>ROUND(E24*U24,2)</f>
        <v>0.15</v>
      </c>
      <c r="W24" s="225"/>
      <c r="X24" s="225" t="s">
        <v>209</v>
      </c>
      <c r="Y24" s="225" t="s">
        <v>210</v>
      </c>
      <c r="Z24" s="215"/>
      <c r="AA24" s="215"/>
      <c r="AB24" s="215"/>
      <c r="AC24" s="215"/>
      <c r="AD24" s="215"/>
      <c r="AE24" s="215"/>
      <c r="AF24" s="215"/>
      <c r="AG24" s="215" t="s">
        <v>211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43">
        <v>13</v>
      </c>
      <c r="B25" s="244" t="s">
        <v>1797</v>
      </c>
      <c r="C25" s="254" t="s">
        <v>1798</v>
      </c>
      <c r="D25" s="245" t="s">
        <v>277</v>
      </c>
      <c r="E25" s="246">
        <v>1</v>
      </c>
      <c r="F25" s="247"/>
      <c r="G25" s="248">
        <f>ROUND(E25*F25,2)</f>
        <v>0</v>
      </c>
      <c r="H25" s="247"/>
      <c r="I25" s="248">
        <f>ROUND(E25*H25,2)</f>
        <v>0</v>
      </c>
      <c r="J25" s="247"/>
      <c r="K25" s="248">
        <f>ROUND(E25*J25,2)</f>
        <v>0</v>
      </c>
      <c r="L25" s="248">
        <v>21</v>
      </c>
      <c r="M25" s="248">
        <f>G25*(1+L25/100)</f>
        <v>0</v>
      </c>
      <c r="N25" s="246">
        <v>0.25</v>
      </c>
      <c r="O25" s="246">
        <f>ROUND(E25*N25,2)</f>
        <v>0.25</v>
      </c>
      <c r="P25" s="246">
        <v>0</v>
      </c>
      <c r="Q25" s="246">
        <f>ROUND(E25*P25,2)</f>
        <v>0</v>
      </c>
      <c r="R25" s="248" t="s">
        <v>1781</v>
      </c>
      <c r="S25" s="248" t="s">
        <v>208</v>
      </c>
      <c r="T25" s="249" t="s">
        <v>208</v>
      </c>
      <c r="U25" s="225">
        <v>0.81799999999999995</v>
      </c>
      <c r="V25" s="225">
        <f>ROUND(E25*U25,2)</f>
        <v>0.82</v>
      </c>
      <c r="W25" s="225"/>
      <c r="X25" s="225" t="s">
        <v>209</v>
      </c>
      <c r="Y25" s="225" t="s">
        <v>210</v>
      </c>
      <c r="Z25" s="215"/>
      <c r="AA25" s="215"/>
      <c r="AB25" s="215"/>
      <c r="AC25" s="215"/>
      <c r="AD25" s="215"/>
      <c r="AE25" s="215"/>
      <c r="AF25" s="215"/>
      <c r="AG25" s="215" t="s">
        <v>211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14</v>
      </c>
      <c r="B26" s="244" t="s">
        <v>1799</v>
      </c>
      <c r="C26" s="254" t="s">
        <v>1800</v>
      </c>
      <c r="D26" s="245" t="s">
        <v>277</v>
      </c>
      <c r="E26" s="246">
        <v>2</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t="s">
        <v>1781</v>
      </c>
      <c r="S26" s="248" t="s">
        <v>208</v>
      </c>
      <c r="T26" s="249" t="s">
        <v>208</v>
      </c>
      <c r="U26" s="225">
        <v>0.2</v>
      </c>
      <c r="V26" s="225">
        <f>ROUND(E26*U26,2)</f>
        <v>0.4</v>
      </c>
      <c r="W26" s="225"/>
      <c r="X26" s="225" t="s">
        <v>209</v>
      </c>
      <c r="Y26" s="225" t="s">
        <v>210</v>
      </c>
      <c r="Z26" s="215"/>
      <c r="AA26" s="215"/>
      <c r="AB26" s="215"/>
      <c r="AC26" s="215"/>
      <c r="AD26" s="215"/>
      <c r="AE26" s="215"/>
      <c r="AF26" s="215"/>
      <c r="AG26" s="215" t="s">
        <v>211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3">
        <v>15</v>
      </c>
      <c r="B27" s="244" t="s">
        <v>1801</v>
      </c>
      <c r="C27" s="254" t="s">
        <v>1802</v>
      </c>
      <c r="D27" s="245" t="s">
        <v>346</v>
      </c>
      <c r="E27" s="246">
        <v>10.8</v>
      </c>
      <c r="F27" s="247"/>
      <c r="G27" s="248">
        <f>ROUND(E27*F27,2)</f>
        <v>0</v>
      </c>
      <c r="H27" s="247"/>
      <c r="I27" s="248">
        <f>ROUND(E27*H27,2)</f>
        <v>0</v>
      </c>
      <c r="J27" s="247"/>
      <c r="K27" s="248">
        <f>ROUND(E27*J27,2)</f>
        <v>0</v>
      </c>
      <c r="L27" s="248">
        <v>21</v>
      </c>
      <c r="M27" s="248">
        <f>G27*(1+L27/100)</f>
        <v>0</v>
      </c>
      <c r="N27" s="246">
        <v>9.0000000000000006E-5</v>
      </c>
      <c r="O27" s="246">
        <f>ROUND(E27*N27,2)</f>
        <v>0</v>
      </c>
      <c r="P27" s="246">
        <v>0</v>
      </c>
      <c r="Q27" s="246">
        <f>ROUND(E27*P27,2)</f>
        <v>0</v>
      </c>
      <c r="R27" s="248" t="s">
        <v>1781</v>
      </c>
      <c r="S27" s="248" t="s">
        <v>208</v>
      </c>
      <c r="T27" s="249" t="s">
        <v>208</v>
      </c>
      <c r="U27" s="225">
        <v>2.1999999999999999E-2</v>
      </c>
      <c r="V27" s="225">
        <f>ROUND(E27*U27,2)</f>
        <v>0.24</v>
      </c>
      <c r="W27" s="225"/>
      <c r="X27" s="225" t="s">
        <v>209</v>
      </c>
      <c r="Y27" s="225" t="s">
        <v>210</v>
      </c>
      <c r="Z27" s="215"/>
      <c r="AA27" s="215"/>
      <c r="AB27" s="215"/>
      <c r="AC27" s="215"/>
      <c r="AD27" s="215"/>
      <c r="AE27" s="215"/>
      <c r="AF27" s="215"/>
      <c r="AG27" s="215" t="s">
        <v>211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4">
        <v>16</v>
      </c>
      <c r="B28" s="235" t="s">
        <v>1803</v>
      </c>
      <c r="C28" s="252" t="s">
        <v>1804</v>
      </c>
      <c r="D28" s="236" t="s">
        <v>346</v>
      </c>
      <c r="E28" s="237">
        <v>10.8</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1781</v>
      </c>
      <c r="S28" s="239" t="s">
        <v>208</v>
      </c>
      <c r="T28" s="240" t="s">
        <v>208</v>
      </c>
      <c r="U28" s="225">
        <v>1.2E-2</v>
      </c>
      <c r="V28" s="225">
        <f>ROUND(E28*U28,2)</f>
        <v>0.13</v>
      </c>
      <c r="W28" s="225"/>
      <c r="X28" s="225" t="s">
        <v>209</v>
      </c>
      <c r="Y28" s="225" t="s">
        <v>210</v>
      </c>
      <c r="Z28" s="215"/>
      <c r="AA28" s="215"/>
      <c r="AB28" s="215"/>
      <c r="AC28" s="215"/>
      <c r="AD28" s="215"/>
      <c r="AE28" s="215"/>
      <c r="AF28" s="215"/>
      <c r="AG28" s="215" t="s">
        <v>211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c r="A29" s="222"/>
      <c r="B29" s="223"/>
      <c r="C29" s="253" t="s">
        <v>1805</v>
      </c>
      <c r="D29" s="241"/>
      <c r="E29" s="241"/>
      <c r="F29" s="241"/>
      <c r="G29" s="241"/>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213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34">
        <v>17</v>
      </c>
      <c r="B30" s="235" t="s">
        <v>1806</v>
      </c>
      <c r="C30" s="252" t="s">
        <v>1807</v>
      </c>
      <c r="D30" s="236" t="s">
        <v>346</v>
      </c>
      <c r="E30" s="237">
        <v>15.1</v>
      </c>
      <c r="F30" s="238"/>
      <c r="G30" s="239">
        <f>ROUND(E30*F30,2)</f>
        <v>0</v>
      </c>
      <c r="H30" s="238"/>
      <c r="I30" s="239">
        <f>ROUND(E30*H30,2)</f>
        <v>0</v>
      </c>
      <c r="J30" s="238"/>
      <c r="K30" s="239">
        <f>ROUND(E30*J30,2)</f>
        <v>0</v>
      </c>
      <c r="L30" s="239">
        <v>21</v>
      </c>
      <c r="M30" s="239">
        <f>G30*(1+L30/100)</f>
        <v>0</v>
      </c>
      <c r="N30" s="237">
        <v>0.12472</v>
      </c>
      <c r="O30" s="237">
        <f>ROUND(E30*N30,2)</f>
        <v>1.88</v>
      </c>
      <c r="P30" s="237">
        <v>0</v>
      </c>
      <c r="Q30" s="237">
        <f>ROUND(E30*P30,2)</f>
        <v>0</v>
      </c>
      <c r="R30" s="239" t="s">
        <v>1781</v>
      </c>
      <c r="S30" s="239" t="s">
        <v>208</v>
      </c>
      <c r="T30" s="240" t="s">
        <v>208</v>
      </c>
      <c r="U30" s="225">
        <v>0.14000000000000001</v>
      </c>
      <c r="V30" s="225">
        <f>ROUND(E30*U30,2)</f>
        <v>2.11</v>
      </c>
      <c r="W30" s="225"/>
      <c r="X30" s="225" t="s">
        <v>209</v>
      </c>
      <c r="Y30" s="225" t="s">
        <v>210</v>
      </c>
      <c r="Z30" s="215"/>
      <c r="AA30" s="215"/>
      <c r="AB30" s="215"/>
      <c r="AC30" s="215"/>
      <c r="AD30" s="215"/>
      <c r="AE30" s="215"/>
      <c r="AF30" s="215"/>
      <c r="AG30" s="215" t="s">
        <v>211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c r="A31" s="222"/>
      <c r="B31" s="223"/>
      <c r="C31" s="253" t="s">
        <v>1808</v>
      </c>
      <c r="D31" s="241"/>
      <c r="E31" s="241"/>
      <c r="F31" s="241"/>
      <c r="G31" s="241"/>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213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43">
        <v>18</v>
      </c>
      <c r="B32" s="244" t="s">
        <v>1809</v>
      </c>
      <c r="C32" s="254" t="s">
        <v>1810</v>
      </c>
      <c r="D32" s="245" t="s">
        <v>228</v>
      </c>
      <c r="E32" s="246">
        <v>0.16</v>
      </c>
      <c r="F32" s="247"/>
      <c r="G32" s="248">
        <f>ROUND(E32*F32,2)</f>
        <v>0</v>
      </c>
      <c r="H32" s="247"/>
      <c r="I32" s="248">
        <f>ROUND(E32*H32,2)</f>
        <v>0</v>
      </c>
      <c r="J32" s="247"/>
      <c r="K32" s="248">
        <f>ROUND(E32*J32,2)</f>
        <v>0</v>
      </c>
      <c r="L32" s="248">
        <v>21</v>
      </c>
      <c r="M32" s="248">
        <f>G32*(1+L32/100)</f>
        <v>0</v>
      </c>
      <c r="N32" s="246">
        <v>0</v>
      </c>
      <c r="O32" s="246">
        <f>ROUND(E32*N32,2)</f>
        <v>0</v>
      </c>
      <c r="P32" s="246">
        <v>0</v>
      </c>
      <c r="Q32" s="246">
        <f>ROUND(E32*P32,2)</f>
        <v>0</v>
      </c>
      <c r="R32" s="248"/>
      <c r="S32" s="248" t="s">
        <v>208</v>
      </c>
      <c r="T32" s="249" t="s">
        <v>208</v>
      </c>
      <c r="U32" s="225">
        <v>0.495</v>
      </c>
      <c r="V32" s="225">
        <f>ROUND(E32*U32,2)</f>
        <v>0.08</v>
      </c>
      <c r="W32" s="225"/>
      <c r="X32" s="225" t="s">
        <v>209</v>
      </c>
      <c r="Y32" s="225" t="s">
        <v>210</v>
      </c>
      <c r="Z32" s="215"/>
      <c r="AA32" s="215"/>
      <c r="AB32" s="215"/>
      <c r="AC32" s="215"/>
      <c r="AD32" s="215"/>
      <c r="AE32" s="215"/>
      <c r="AF32" s="215"/>
      <c r="AG32" s="215" t="s">
        <v>211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43">
        <v>19</v>
      </c>
      <c r="B33" s="244" t="s">
        <v>1811</v>
      </c>
      <c r="C33" s="254" t="s">
        <v>1812</v>
      </c>
      <c r="D33" s="245" t="s">
        <v>277</v>
      </c>
      <c r="E33" s="246">
        <v>1</v>
      </c>
      <c r="F33" s="247"/>
      <c r="G33" s="248">
        <f>ROUND(E33*F33,2)</f>
        <v>0</v>
      </c>
      <c r="H33" s="247"/>
      <c r="I33" s="248">
        <f>ROUND(E33*H33,2)</f>
        <v>0</v>
      </c>
      <c r="J33" s="247"/>
      <c r="K33" s="248">
        <f>ROUND(E33*J33,2)</f>
        <v>0</v>
      </c>
      <c r="L33" s="248">
        <v>21</v>
      </c>
      <c r="M33" s="248">
        <f>G33*(1+L33/100)</f>
        <v>0</v>
      </c>
      <c r="N33" s="246">
        <v>5.1000000000000004E-3</v>
      </c>
      <c r="O33" s="246">
        <f>ROUND(E33*N33,2)</f>
        <v>0.01</v>
      </c>
      <c r="P33" s="246">
        <v>0</v>
      </c>
      <c r="Q33" s="246">
        <f>ROUND(E33*P33,2)</f>
        <v>0</v>
      </c>
      <c r="R33" s="248" t="s">
        <v>370</v>
      </c>
      <c r="S33" s="248" t="s">
        <v>208</v>
      </c>
      <c r="T33" s="249" t="s">
        <v>208</v>
      </c>
      <c r="U33" s="225">
        <v>0</v>
      </c>
      <c r="V33" s="225">
        <f>ROUND(E33*U33,2)</f>
        <v>0</v>
      </c>
      <c r="W33" s="225"/>
      <c r="X33" s="225" t="s">
        <v>371</v>
      </c>
      <c r="Y33" s="225" t="s">
        <v>210</v>
      </c>
      <c r="Z33" s="215"/>
      <c r="AA33" s="215"/>
      <c r="AB33" s="215"/>
      <c r="AC33" s="215"/>
      <c r="AD33" s="215"/>
      <c r="AE33" s="215"/>
      <c r="AF33" s="215"/>
      <c r="AG33" s="215" t="s">
        <v>372</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43">
        <v>20</v>
      </c>
      <c r="B34" s="244" t="s">
        <v>1813</v>
      </c>
      <c r="C34" s="254" t="s">
        <v>1814</v>
      </c>
      <c r="D34" s="245" t="s">
        <v>277</v>
      </c>
      <c r="E34" s="246">
        <v>1</v>
      </c>
      <c r="F34" s="247"/>
      <c r="G34" s="248">
        <f>ROUND(E34*F34,2)</f>
        <v>0</v>
      </c>
      <c r="H34" s="247"/>
      <c r="I34" s="248">
        <f>ROUND(E34*H34,2)</f>
        <v>0</v>
      </c>
      <c r="J34" s="247"/>
      <c r="K34" s="248">
        <f>ROUND(E34*J34,2)</f>
        <v>0</v>
      </c>
      <c r="L34" s="248">
        <v>21</v>
      </c>
      <c r="M34" s="248">
        <f>G34*(1+L34/100)</f>
        <v>0</v>
      </c>
      <c r="N34" s="246">
        <v>5.1000000000000004E-3</v>
      </c>
      <c r="O34" s="246">
        <f>ROUND(E34*N34,2)</f>
        <v>0.01</v>
      </c>
      <c r="P34" s="246">
        <v>0</v>
      </c>
      <c r="Q34" s="246">
        <f>ROUND(E34*P34,2)</f>
        <v>0</v>
      </c>
      <c r="R34" s="248" t="s">
        <v>370</v>
      </c>
      <c r="S34" s="248" t="s">
        <v>208</v>
      </c>
      <c r="T34" s="249" t="s">
        <v>208</v>
      </c>
      <c r="U34" s="225">
        <v>0</v>
      </c>
      <c r="V34" s="225">
        <f>ROUND(E34*U34,2)</f>
        <v>0</v>
      </c>
      <c r="W34" s="225"/>
      <c r="X34" s="225" t="s">
        <v>371</v>
      </c>
      <c r="Y34" s="225" t="s">
        <v>210</v>
      </c>
      <c r="Z34" s="215"/>
      <c r="AA34" s="215"/>
      <c r="AB34" s="215"/>
      <c r="AC34" s="215"/>
      <c r="AD34" s="215"/>
      <c r="AE34" s="215"/>
      <c r="AF34" s="215"/>
      <c r="AG34" s="215" t="s">
        <v>372</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3">
        <v>21</v>
      </c>
      <c r="B35" s="244" t="s">
        <v>1815</v>
      </c>
      <c r="C35" s="254" t="s">
        <v>1816</v>
      </c>
      <c r="D35" s="245" t="s">
        <v>277</v>
      </c>
      <c r="E35" s="246">
        <v>1</v>
      </c>
      <c r="F35" s="247"/>
      <c r="G35" s="248">
        <f>ROUND(E35*F35,2)</f>
        <v>0</v>
      </c>
      <c r="H35" s="247"/>
      <c r="I35" s="248">
        <f>ROUND(E35*H35,2)</f>
        <v>0</v>
      </c>
      <c r="J35" s="247"/>
      <c r="K35" s="248">
        <f>ROUND(E35*J35,2)</f>
        <v>0</v>
      </c>
      <c r="L35" s="248">
        <v>21</v>
      </c>
      <c r="M35" s="248">
        <f>G35*(1+L35/100)</f>
        <v>0</v>
      </c>
      <c r="N35" s="246">
        <v>0</v>
      </c>
      <c r="O35" s="246">
        <f>ROUND(E35*N35,2)</f>
        <v>0</v>
      </c>
      <c r="P35" s="246">
        <v>0</v>
      </c>
      <c r="Q35" s="246">
        <f>ROUND(E35*P35,2)</f>
        <v>0</v>
      </c>
      <c r="R35" s="248" t="s">
        <v>370</v>
      </c>
      <c r="S35" s="248" t="s">
        <v>208</v>
      </c>
      <c r="T35" s="249" t="s">
        <v>208</v>
      </c>
      <c r="U35" s="225">
        <v>0</v>
      </c>
      <c r="V35" s="225">
        <f>ROUND(E35*U35,2)</f>
        <v>0</v>
      </c>
      <c r="W35" s="225"/>
      <c r="X35" s="225" t="s">
        <v>371</v>
      </c>
      <c r="Y35" s="225" t="s">
        <v>210</v>
      </c>
      <c r="Z35" s="215"/>
      <c r="AA35" s="215"/>
      <c r="AB35" s="215"/>
      <c r="AC35" s="215"/>
      <c r="AD35" s="215"/>
      <c r="AE35" s="215"/>
      <c r="AF35" s="215"/>
      <c r="AG35" s="215" t="s">
        <v>372</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43">
        <v>22</v>
      </c>
      <c r="B36" s="244" t="s">
        <v>1817</v>
      </c>
      <c r="C36" s="254" t="s">
        <v>1818</v>
      </c>
      <c r="D36" s="245" t="s">
        <v>228</v>
      </c>
      <c r="E36" s="246">
        <v>67.436250000000001</v>
      </c>
      <c r="F36" s="247"/>
      <c r="G36" s="248">
        <f>ROUND(E36*F36,2)</f>
        <v>0</v>
      </c>
      <c r="H36" s="247"/>
      <c r="I36" s="248">
        <f>ROUND(E36*H36,2)</f>
        <v>0</v>
      </c>
      <c r="J36" s="247"/>
      <c r="K36" s="248">
        <f>ROUND(E36*J36,2)</f>
        <v>0</v>
      </c>
      <c r="L36" s="248">
        <v>21</v>
      </c>
      <c r="M36" s="248">
        <f>G36*(1+L36/100)</f>
        <v>0</v>
      </c>
      <c r="N36" s="246">
        <v>0.12959999999999999</v>
      </c>
      <c r="O36" s="246">
        <f>ROUND(E36*N36,2)</f>
        <v>8.74</v>
      </c>
      <c r="P36" s="246">
        <v>0</v>
      </c>
      <c r="Q36" s="246">
        <f>ROUND(E36*P36,2)</f>
        <v>0</v>
      </c>
      <c r="R36" s="248" t="s">
        <v>370</v>
      </c>
      <c r="S36" s="248" t="s">
        <v>1575</v>
      </c>
      <c r="T36" s="249" t="s">
        <v>1575</v>
      </c>
      <c r="U36" s="225">
        <v>0</v>
      </c>
      <c r="V36" s="225">
        <f>ROUND(E36*U36,2)</f>
        <v>0</v>
      </c>
      <c r="W36" s="225"/>
      <c r="X36" s="225" t="s">
        <v>371</v>
      </c>
      <c r="Y36" s="225" t="s">
        <v>210</v>
      </c>
      <c r="Z36" s="215"/>
      <c r="AA36" s="215"/>
      <c r="AB36" s="215"/>
      <c r="AC36" s="215"/>
      <c r="AD36" s="215"/>
      <c r="AE36" s="215"/>
      <c r="AF36" s="215"/>
      <c r="AG36" s="215" t="s">
        <v>372</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c r="A37" s="227" t="s">
        <v>202</v>
      </c>
      <c r="B37" s="228" t="s">
        <v>127</v>
      </c>
      <c r="C37" s="251" t="s">
        <v>128</v>
      </c>
      <c r="D37" s="229"/>
      <c r="E37" s="230"/>
      <c r="F37" s="231"/>
      <c r="G37" s="231">
        <f>SUMIF(AG38:AG39,"&lt;&gt;NOR",G38:G39)</f>
        <v>0</v>
      </c>
      <c r="H37" s="231"/>
      <c r="I37" s="231">
        <f>SUM(I38:I39)</f>
        <v>0</v>
      </c>
      <c r="J37" s="231"/>
      <c r="K37" s="231">
        <f>SUM(K38:K39)</f>
        <v>0</v>
      </c>
      <c r="L37" s="231"/>
      <c r="M37" s="231">
        <f>SUM(M38:M39)</f>
        <v>0</v>
      </c>
      <c r="N37" s="230"/>
      <c r="O37" s="230">
        <f>SUM(O38:O39)</f>
        <v>0</v>
      </c>
      <c r="P37" s="230"/>
      <c r="Q37" s="230">
        <f>SUM(Q38:Q39)</f>
        <v>0</v>
      </c>
      <c r="R37" s="231"/>
      <c r="S37" s="231"/>
      <c r="T37" s="232"/>
      <c r="U37" s="226"/>
      <c r="V37" s="226">
        <f>SUM(V38:V39)</f>
        <v>17.25</v>
      </c>
      <c r="W37" s="226"/>
      <c r="X37" s="226"/>
      <c r="Y37" s="226"/>
      <c r="AG37" t="s">
        <v>203</v>
      </c>
    </row>
    <row r="38" spans="1:60" outlineLevel="1">
      <c r="A38" s="234">
        <v>23</v>
      </c>
      <c r="B38" s="235" t="s">
        <v>1819</v>
      </c>
      <c r="C38" s="252" t="s">
        <v>1820</v>
      </c>
      <c r="D38" s="236" t="s">
        <v>263</v>
      </c>
      <c r="E38" s="237">
        <v>44.232970000000002</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t="s">
        <v>1781</v>
      </c>
      <c r="S38" s="239" t="s">
        <v>208</v>
      </c>
      <c r="T38" s="240" t="s">
        <v>208</v>
      </c>
      <c r="U38" s="225">
        <v>0.39</v>
      </c>
      <c r="V38" s="225">
        <f>ROUND(E38*U38,2)</f>
        <v>17.25</v>
      </c>
      <c r="W38" s="225"/>
      <c r="X38" s="225" t="s">
        <v>544</v>
      </c>
      <c r="Y38" s="225" t="s">
        <v>210</v>
      </c>
      <c r="Z38" s="215"/>
      <c r="AA38" s="215"/>
      <c r="AB38" s="215"/>
      <c r="AC38" s="215"/>
      <c r="AD38" s="215"/>
      <c r="AE38" s="215"/>
      <c r="AF38" s="215"/>
      <c r="AG38" s="215" t="s">
        <v>545</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c r="A39" s="222"/>
      <c r="B39" s="223"/>
      <c r="C39" s="253" t="s">
        <v>1821</v>
      </c>
      <c r="D39" s="241"/>
      <c r="E39" s="241"/>
      <c r="F39" s="241"/>
      <c r="G39" s="241"/>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213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c r="A40" s="227" t="s">
        <v>202</v>
      </c>
      <c r="B40" s="228" t="s">
        <v>173</v>
      </c>
      <c r="C40" s="251" t="s">
        <v>27</v>
      </c>
      <c r="D40" s="229"/>
      <c r="E40" s="230"/>
      <c r="F40" s="231"/>
      <c r="G40" s="231">
        <f>SUMIF(AG41:AG44,"&lt;&gt;NOR",G41:G44)</f>
        <v>0</v>
      </c>
      <c r="H40" s="231"/>
      <c r="I40" s="231">
        <f>SUM(I41:I44)</f>
        <v>0</v>
      </c>
      <c r="J40" s="231"/>
      <c r="K40" s="231">
        <f>SUM(K41:K44)</f>
        <v>0</v>
      </c>
      <c r="L40" s="231"/>
      <c r="M40" s="231">
        <f>SUM(M41:M44)</f>
        <v>0</v>
      </c>
      <c r="N40" s="230"/>
      <c r="O40" s="230">
        <f>SUM(O41:O44)</f>
        <v>0</v>
      </c>
      <c r="P40" s="230"/>
      <c r="Q40" s="230">
        <f>SUM(Q41:Q44)</f>
        <v>0</v>
      </c>
      <c r="R40" s="231"/>
      <c r="S40" s="231"/>
      <c r="T40" s="232"/>
      <c r="U40" s="226"/>
      <c r="V40" s="226">
        <f>SUM(V41:V44)</f>
        <v>0</v>
      </c>
      <c r="W40" s="226"/>
      <c r="X40" s="226"/>
      <c r="Y40" s="226"/>
      <c r="AG40" t="s">
        <v>203</v>
      </c>
    </row>
    <row r="41" spans="1:60" outlineLevel="1">
      <c r="A41" s="243">
        <v>24</v>
      </c>
      <c r="B41" s="244" t="s">
        <v>1726</v>
      </c>
      <c r="C41" s="254" t="s">
        <v>1727</v>
      </c>
      <c r="D41" s="245" t="s">
        <v>1728</v>
      </c>
      <c r="E41" s="246">
        <v>1</v>
      </c>
      <c r="F41" s="247"/>
      <c r="G41" s="248">
        <f>ROUND(E41*F41,2)</f>
        <v>0</v>
      </c>
      <c r="H41" s="247"/>
      <c r="I41" s="248">
        <f>ROUND(E41*H41,2)</f>
        <v>0</v>
      </c>
      <c r="J41" s="247"/>
      <c r="K41" s="248">
        <f>ROUND(E41*J41,2)</f>
        <v>0</v>
      </c>
      <c r="L41" s="248">
        <v>21</v>
      </c>
      <c r="M41" s="248">
        <f>G41*(1+L41/100)</f>
        <v>0</v>
      </c>
      <c r="N41" s="246">
        <v>0</v>
      </c>
      <c r="O41" s="246">
        <f>ROUND(E41*N41,2)</f>
        <v>0</v>
      </c>
      <c r="P41" s="246">
        <v>0</v>
      </c>
      <c r="Q41" s="246">
        <f>ROUND(E41*P41,2)</f>
        <v>0</v>
      </c>
      <c r="R41" s="248"/>
      <c r="S41" s="248" t="s">
        <v>208</v>
      </c>
      <c r="T41" s="249" t="s">
        <v>367</v>
      </c>
      <c r="U41" s="225">
        <v>0</v>
      </c>
      <c r="V41" s="225">
        <f>ROUND(E41*U41,2)</f>
        <v>0</v>
      </c>
      <c r="W41" s="225"/>
      <c r="X41" s="225" t="s">
        <v>1729</v>
      </c>
      <c r="Y41" s="225" t="s">
        <v>210</v>
      </c>
      <c r="Z41" s="215"/>
      <c r="AA41" s="215"/>
      <c r="AB41" s="215"/>
      <c r="AC41" s="215"/>
      <c r="AD41" s="215"/>
      <c r="AE41" s="215"/>
      <c r="AF41" s="215"/>
      <c r="AG41" s="215" t="s">
        <v>1730</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3">
        <v>25</v>
      </c>
      <c r="B42" s="244" t="s">
        <v>1731</v>
      </c>
      <c r="C42" s="254" t="s">
        <v>1732</v>
      </c>
      <c r="D42" s="245" t="s">
        <v>1728</v>
      </c>
      <c r="E42" s="246">
        <v>1</v>
      </c>
      <c r="F42" s="247"/>
      <c r="G42" s="248">
        <f>ROUND(E42*F42,2)</f>
        <v>0</v>
      </c>
      <c r="H42" s="247"/>
      <c r="I42" s="248">
        <f>ROUND(E42*H42,2)</f>
        <v>0</v>
      </c>
      <c r="J42" s="247"/>
      <c r="K42" s="248">
        <f>ROUND(E42*J42,2)</f>
        <v>0</v>
      </c>
      <c r="L42" s="248">
        <v>21</v>
      </c>
      <c r="M42" s="248">
        <f>G42*(1+L42/100)</f>
        <v>0</v>
      </c>
      <c r="N42" s="246">
        <v>0</v>
      </c>
      <c r="O42" s="246">
        <f>ROUND(E42*N42,2)</f>
        <v>0</v>
      </c>
      <c r="P42" s="246">
        <v>0</v>
      </c>
      <c r="Q42" s="246">
        <f>ROUND(E42*P42,2)</f>
        <v>0</v>
      </c>
      <c r="R42" s="248"/>
      <c r="S42" s="248" t="s">
        <v>208</v>
      </c>
      <c r="T42" s="249" t="s">
        <v>367</v>
      </c>
      <c r="U42" s="225">
        <v>0</v>
      </c>
      <c r="V42" s="225">
        <f>ROUND(E42*U42,2)</f>
        <v>0</v>
      </c>
      <c r="W42" s="225"/>
      <c r="X42" s="225" t="s">
        <v>1729</v>
      </c>
      <c r="Y42" s="225" t="s">
        <v>210</v>
      </c>
      <c r="Z42" s="215"/>
      <c r="AA42" s="215"/>
      <c r="AB42" s="215"/>
      <c r="AC42" s="215"/>
      <c r="AD42" s="215"/>
      <c r="AE42" s="215"/>
      <c r="AF42" s="215"/>
      <c r="AG42" s="215" t="s">
        <v>1730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3">
        <v>26</v>
      </c>
      <c r="B43" s="244" t="s">
        <v>1733</v>
      </c>
      <c r="C43" s="254" t="s">
        <v>1734</v>
      </c>
      <c r="D43" s="245" t="s">
        <v>1728</v>
      </c>
      <c r="E43" s="246">
        <v>1</v>
      </c>
      <c r="F43" s="247"/>
      <c r="G43" s="248">
        <f>ROUND(E43*F43,2)</f>
        <v>0</v>
      </c>
      <c r="H43" s="247"/>
      <c r="I43" s="248">
        <f>ROUND(E43*H43,2)</f>
        <v>0</v>
      </c>
      <c r="J43" s="247"/>
      <c r="K43" s="248">
        <f>ROUND(E43*J43,2)</f>
        <v>0</v>
      </c>
      <c r="L43" s="248">
        <v>21</v>
      </c>
      <c r="M43" s="248">
        <f>G43*(1+L43/100)</f>
        <v>0</v>
      </c>
      <c r="N43" s="246">
        <v>0</v>
      </c>
      <c r="O43" s="246">
        <f>ROUND(E43*N43,2)</f>
        <v>0</v>
      </c>
      <c r="P43" s="246">
        <v>0</v>
      </c>
      <c r="Q43" s="246">
        <f>ROUND(E43*P43,2)</f>
        <v>0</v>
      </c>
      <c r="R43" s="248"/>
      <c r="S43" s="248" t="s">
        <v>208</v>
      </c>
      <c r="T43" s="249" t="s">
        <v>367</v>
      </c>
      <c r="U43" s="225">
        <v>0</v>
      </c>
      <c r="V43" s="225">
        <f>ROUND(E43*U43,2)</f>
        <v>0</v>
      </c>
      <c r="W43" s="225"/>
      <c r="X43" s="225" t="s">
        <v>1729</v>
      </c>
      <c r="Y43" s="225" t="s">
        <v>210</v>
      </c>
      <c r="Z43" s="215"/>
      <c r="AA43" s="215"/>
      <c r="AB43" s="215"/>
      <c r="AC43" s="215"/>
      <c r="AD43" s="215"/>
      <c r="AE43" s="215"/>
      <c r="AF43" s="215"/>
      <c r="AG43" s="215" t="s">
        <v>1735</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34">
        <v>27</v>
      </c>
      <c r="B44" s="235" t="s">
        <v>1736</v>
      </c>
      <c r="C44" s="252" t="s">
        <v>1737</v>
      </c>
      <c r="D44" s="236" t="s">
        <v>1728</v>
      </c>
      <c r="E44" s="237">
        <v>1</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c r="S44" s="239" t="s">
        <v>366</v>
      </c>
      <c r="T44" s="240" t="s">
        <v>367</v>
      </c>
      <c r="U44" s="225">
        <v>0</v>
      </c>
      <c r="V44" s="225">
        <f>ROUND(E44*U44,2)</f>
        <v>0</v>
      </c>
      <c r="W44" s="225"/>
      <c r="X44" s="225" t="s">
        <v>1729</v>
      </c>
      <c r="Y44" s="225" t="s">
        <v>210</v>
      </c>
      <c r="Z44" s="215"/>
      <c r="AA44" s="215"/>
      <c r="AB44" s="215"/>
      <c r="AC44" s="215"/>
      <c r="AD44" s="215"/>
      <c r="AE44" s="215"/>
      <c r="AF44" s="215"/>
      <c r="AG44" s="215" t="s">
        <v>1730</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c r="A45" s="3"/>
      <c r="B45" s="4"/>
      <c r="C45" s="256"/>
      <c r="D45" s="6"/>
      <c r="E45" s="3"/>
      <c r="F45" s="3"/>
      <c r="G45" s="3"/>
      <c r="H45" s="3"/>
      <c r="I45" s="3"/>
      <c r="J45" s="3"/>
      <c r="K45" s="3"/>
      <c r="L45" s="3"/>
      <c r="M45" s="3"/>
      <c r="N45" s="3"/>
      <c r="O45" s="3"/>
      <c r="P45" s="3"/>
      <c r="Q45" s="3"/>
      <c r="R45" s="3"/>
      <c r="S45" s="3"/>
      <c r="T45" s="3"/>
      <c r="U45" s="3"/>
      <c r="V45" s="3"/>
      <c r="W45" s="3"/>
      <c r="X45" s="3"/>
      <c r="Y45" s="3"/>
      <c r="AE45">
        <v>15</v>
      </c>
      <c r="AF45">
        <v>21</v>
      </c>
      <c r="AG45" t="s">
        <v>188</v>
      </c>
    </row>
    <row r="46" spans="1:60">
      <c r="A46" s="218"/>
      <c r="B46" s="219" t="s">
        <v>29</v>
      </c>
      <c r="C46" s="257"/>
      <c r="D46" s="220"/>
      <c r="E46" s="221"/>
      <c r="F46" s="221"/>
      <c r="G46" s="233">
        <f>G8+G37+G40</f>
        <v>0</v>
      </c>
      <c r="H46" s="3"/>
      <c r="I46" s="3"/>
      <c r="J46" s="3"/>
      <c r="K46" s="3"/>
      <c r="L46" s="3"/>
      <c r="M46" s="3"/>
      <c r="N46" s="3"/>
      <c r="O46" s="3"/>
      <c r="P46" s="3"/>
      <c r="Q46" s="3"/>
      <c r="R46" s="3"/>
      <c r="S46" s="3"/>
      <c r="T46" s="3"/>
      <c r="U46" s="3"/>
      <c r="V46" s="3"/>
      <c r="W46" s="3"/>
      <c r="X46" s="3"/>
      <c r="Y46" s="3"/>
      <c r="AE46">
        <f>SUMIF(L7:L44,AE45,G7:G44)</f>
        <v>0</v>
      </c>
      <c r="AF46">
        <f>SUMIF(L7:L44,AF45,G7:G44)</f>
        <v>0</v>
      </c>
      <c r="AG46" t="s">
        <v>1738</v>
      </c>
    </row>
    <row r="47" spans="1:60">
      <c r="C47" s="258"/>
      <c r="D47" s="10"/>
      <c r="AG47" t="s">
        <v>1739</v>
      </c>
    </row>
    <row r="48" spans="1:60">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11">
    <mergeCell ref="C15:G15"/>
    <mergeCell ref="C18:G18"/>
    <mergeCell ref="C29:G29"/>
    <mergeCell ref="C31:G31"/>
    <mergeCell ref="C39:G3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3"/>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65</v>
      </c>
      <c r="C3" s="204" t="s">
        <v>66</v>
      </c>
      <c r="D3" s="202"/>
      <c r="E3" s="202"/>
      <c r="F3" s="202"/>
      <c r="G3" s="203"/>
      <c r="AC3" s="179" t="s">
        <v>177</v>
      </c>
      <c r="AG3" t="s">
        <v>178</v>
      </c>
    </row>
    <row r="4" spans="1:60" ht="24.95" customHeight="1">
      <c r="A4" s="205" t="s">
        <v>9</v>
      </c>
      <c r="B4" s="206" t="s">
        <v>67</v>
      </c>
      <c r="C4" s="207" t="s">
        <v>68</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99</v>
      </c>
      <c r="C8" s="251" t="s">
        <v>100</v>
      </c>
      <c r="D8" s="229"/>
      <c r="E8" s="230"/>
      <c r="F8" s="231"/>
      <c r="G8" s="231">
        <f>SUMIF(AG9:AG99,"&lt;&gt;NOR",G9:G99)</f>
        <v>0</v>
      </c>
      <c r="H8" s="231"/>
      <c r="I8" s="231">
        <f>SUM(I9:I99)</f>
        <v>0</v>
      </c>
      <c r="J8" s="231"/>
      <c r="K8" s="231">
        <f>SUM(K9:K99)</f>
        <v>0</v>
      </c>
      <c r="L8" s="231"/>
      <c r="M8" s="231">
        <f>SUM(M9:M99)</f>
        <v>0</v>
      </c>
      <c r="N8" s="230"/>
      <c r="O8" s="230">
        <f>SUM(O9:O99)</f>
        <v>100.04999999999998</v>
      </c>
      <c r="P8" s="230"/>
      <c r="Q8" s="230">
        <f>SUM(Q9:Q99)</f>
        <v>0</v>
      </c>
      <c r="R8" s="231"/>
      <c r="S8" s="231"/>
      <c r="T8" s="232"/>
      <c r="U8" s="226"/>
      <c r="V8" s="226">
        <f>SUM(V9:V99)</f>
        <v>309.64</v>
      </c>
      <c r="W8" s="226"/>
      <c r="X8" s="226"/>
      <c r="Y8" s="226"/>
      <c r="AG8" t="s">
        <v>203</v>
      </c>
    </row>
    <row r="9" spans="1:60" outlineLevel="1">
      <c r="A9" s="234">
        <v>1</v>
      </c>
      <c r="B9" s="235" t="s">
        <v>1822</v>
      </c>
      <c r="C9" s="252" t="s">
        <v>1823</v>
      </c>
      <c r="D9" s="236" t="s">
        <v>228</v>
      </c>
      <c r="E9" s="237">
        <v>67.653199999999998</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207</v>
      </c>
      <c r="S9" s="239" t="s">
        <v>208</v>
      </c>
      <c r="T9" s="240" t="s">
        <v>208</v>
      </c>
      <c r="U9" s="225">
        <v>0.17199999999999999</v>
      </c>
      <c r="V9" s="225">
        <f>ROUND(E9*U9,2)</f>
        <v>11.64</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2">
      <c r="A10" s="222"/>
      <c r="B10" s="223"/>
      <c r="C10" s="253" t="s">
        <v>1824</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213</v>
      </c>
      <c r="AH10" s="215"/>
      <c r="AI10" s="215"/>
      <c r="AJ10" s="215"/>
      <c r="AK10" s="215"/>
      <c r="AL10" s="215"/>
      <c r="AM10" s="215"/>
      <c r="AN10" s="215"/>
      <c r="AO10" s="215"/>
      <c r="AP10" s="215"/>
      <c r="AQ10" s="215"/>
      <c r="AR10" s="215"/>
      <c r="AS10" s="215"/>
      <c r="AT10" s="215"/>
      <c r="AU10" s="215"/>
      <c r="AV10" s="215"/>
      <c r="AW10" s="215"/>
      <c r="AX10" s="215"/>
      <c r="AY10" s="215"/>
      <c r="AZ10" s="215"/>
      <c r="BA10" s="242" t="str">
        <f>C10</f>
        <v>s odstraněním kořenů a s případným nutným odklizením křovin a stromů na hromady na vzdálenost do 50 m nebo s naložením na dopravní prostředek, do sklonu terénu 1 : 5,</v>
      </c>
      <c r="BB10" s="215"/>
      <c r="BC10" s="215"/>
      <c r="BD10" s="215"/>
      <c r="BE10" s="215"/>
      <c r="BF10" s="215"/>
      <c r="BG10" s="215"/>
      <c r="BH10" s="215"/>
    </row>
    <row r="11" spans="1:60" outlineLevel="1">
      <c r="A11" s="234">
        <v>2</v>
      </c>
      <c r="B11" s="235" t="s">
        <v>1825</v>
      </c>
      <c r="C11" s="252" t="s">
        <v>1826</v>
      </c>
      <c r="D11" s="236" t="s">
        <v>277</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207</v>
      </c>
      <c r="S11" s="239" t="s">
        <v>208</v>
      </c>
      <c r="T11" s="240" t="s">
        <v>208</v>
      </c>
      <c r="U11" s="225">
        <v>0.49</v>
      </c>
      <c r="V11" s="225">
        <f>ROUND(E11*U11,2)</f>
        <v>0.49</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2">
      <c r="A12" s="222"/>
      <c r="B12" s="223"/>
      <c r="C12" s="253" t="s">
        <v>1827</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213</v>
      </c>
      <c r="AH12" s="215"/>
      <c r="AI12" s="215"/>
      <c r="AJ12" s="215"/>
      <c r="AK12" s="215"/>
      <c r="AL12" s="215"/>
      <c r="AM12" s="215"/>
      <c r="AN12" s="215"/>
      <c r="AO12" s="215"/>
      <c r="AP12" s="215"/>
      <c r="AQ12" s="215"/>
      <c r="AR12" s="215"/>
      <c r="AS12" s="215"/>
      <c r="AT12" s="215"/>
      <c r="AU12" s="215"/>
      <c r="AV12" s="215"/>
      <c r="AW12" s="215"/>
      <c r="AX12" s="215"/>
      <c r="AY12" s="215"/>
      <c r="AZ12" s="215"/>
      <c r="BA12" s="242" t="str">
        <f>C12</f>
        <v>s odřezáním kmene a odvětvením, včetně případného odklizení kmene a větví na oddělené hromady na vzdálenost do 50 m nebo s naložením na dopravní prostředek,</v>
      </c>
      <c r="BB12" s="215"/>
      <c r="BC12" s="215"/>
      <c r="BD12" s="215"/>
      <c r="BE12" s="215"/>
      <c r="BF12" s="215"/>
      <c r="BG12" s="215"/>
      <c r="BH12" s="215"/>
    </row>
    <row r="13" spans="1:60" outlineLevel="1">
      <c r="A13" s="234">
        <v>3</v>
      </c>
      <c r="B13" s="235" t="s">
        <v>1828</v>
      </c>
      <c r="C13" s="252" t="s">
        <v>1829</v>
      </c>
      <c r="D13" s="236" t="s">
        <v>277</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207</v>
      </c>
      <c r="S13" s="239" t="s">
        <v>208</v>
      </c>
      <c r="T13" s="240" t="s">
        <v>208</v>
      </c>
      <c r="U13" s="225">
        <v>0.88</v>
      </c>
      <c r="V13" s="225">
        <f>ROUND(E13*U13,2)</f>
        <v>0.88</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2">
      <c r="A14" s="222"/>
      <c r="B14" s="223"/>
      <c r="C14" s="253" t="s">
        <v>1827</v>
      </c>
      <c r="D14" s="241"/>
      <c r="E14" s="241"/>
      <c r="F14" s="241"/>
      <c r="G14" s="241"/>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213</v>
      </c>
      <c r="AH14" s="215"/>
      <c r="AI14" s="215"/>
      <c r="AJ14" s="215"/>
      <c r="AK14" s="215"/>
      <c r="AL14" s="215"/>
      <c r="AM14" s="215"/>
      <c r="AN14" s="215"/>
      <c r="AO14" s="215"/>
      <c r="AP14" s="215"/>
      <c r="AQ14" s="215"/>
      <c r="AR14" s="215"/>
      <c r="AS14" s="215"/>
      <c r="AT14" s="215"/>
      <c r="AU14" s="215"/>
      <c r="AV14" s="215"/>
      <c r="AW14" s="215"/>
      <c r="AX14" s="215"/>
      <c r="AY14" s="215"/>
      <c r="AZ14" s="215"/>
      <c r="BA14" s="242" t="str">
        <f>C14</f>
        <v>s odřezáním kmene a odvětvením, včetně případného odklizení kmene a větví na oddělené hromady na vzdálenost do 50 m nebo s naložením na dopravní prostředek,</v>
      </c>
      <c r="BB14" s="215"/>
      <c r="BC14" s="215"/>
      <c r="BD14" s="215"/>
      <c r="BE14" s="215"/>
      <c r="BF14" s="215"/>
      <c r="BG14" s="215"/>
      <c r="BH14" s="215"/>
    </row>
    <row r="15" spans="1:60" outlineLevel="1">
      <c r="A15" s="234">
        <v>4</v>
      </c>
      <c r="B15" s="235" t="s">
        <v>1830</v>
      </c>
      <c r="C15" s="252" t="s">
        <v>1831</v>
      </c>
      <c r="D15" s="236" t="s">
        <v>277</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207</v>
      </c>
      <c r="S15" s="239" t="s">
        <v>208</v>
      </c>
      <c r="T15" s="240" t="s">
        <v>208</v>
      </c>
      <c r="U15" s="225">
        <v>1.42</v>
      </c>
      <c r="V15" s="225">
        <f>ROUND(E15*U15,2)</f>
        <v>1.42</v>
      </c>
      <c r="W15" s="225"/>
      <c r="X15" s="225" t="s">
        <v>209</v>
      </c>
      <c r="Y15" s="225" t="s">
        <v>210</v>
      </c>
      <c r="Z15" s="215"/>
      <c r="AA15" s="215"/>
      <c r="AB15" s="215"/>
      <c r="AC15" s="215"/>
      <c r="AD15" s="215"/>
      <c r="AE15" s="215"/>
      <c r="AF15" s="215"/>
      <c r="AG15" s="215" t="s">
        <v>211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2">
      <c r="A16" s="222"/>
      <c r="B16" s="223"/>
      <c r="C16" s="253" t="s">
        <v>1827</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213</v>
      </c>
      <c r="AH16" s="215"/>
      <c r="AI16" s="215"/>
      <c r="AJ16" s="215"/>
      <c r="AK16" s="215"/>
      <c r="AL16" s="215"/>
      <c r="AM16" s="215"/>
      <c r="AN16" s="215"/>
      <c r="AO16" s="215"/>
      <c r="AP16" s="215"/>
      <c r="AQ16" s="215"/>
      <c r="AR16" s="215"/>
      <c r="AS16" s="215"/>
      <c r="AT16" s="215"/>
      <c r="AU16" s="215"/>
      <c r="AV16" s="215"/>
      <c r="AW16" s="215"/>
      <c r="AX16" s="215"/>
      <c r="AY16" s="215"/>
      <c r="AZ16" s="215"/>
      <c r="BA16" s="242" t="str">
        <f>C16</f>
        <v>s odřezáním kmene a odvětvením, včetně případného odklizení kmene a větví na oddělené hromady na vzdálenost do 50 m nebo s naložením na dopravní prostředek,</v>
      </c>
      <c r="BB16" s="215"/>
      <c r="BC16" s="215"/>
      <c r="BD16" s="215"/>
      <c r="BE16" s="215"/>
      <c r="BF16" s="215"/>
      <c r="BG16" s="215"/>
      <c r="BH16" s="215"/>
    </row>
    <row r="17" spans="1:60" ht="22.5" outlineLevel="1">
      <c r="A17" s="234">
        <v>5</v>
      </c>
      <c r="B17" s="235" t="s">
        <v>1832</v>
      </c>
      <c r="C17" s="252" t="s">
        <v>1833</v>
      </c>
      <c r="D17" s="236" t="s">
        <v>277</v>
      </c>
      <c r="E17" s="237">
        <v>15</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1834</v>
      </c>
      <c r="S17" s="239" t="s">
        <v>208</v>
      </c>
      <c r="T17" s="240" t="s">
        <v>208</v>
      </c>
      <c r="U17" s="225">
        <v>1.7</v>
      </c>
      <c r="V17" s="225">
        <f>ROUND(E17*U17,2)</f>
        <v>25.5</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c r="A18" s="222"/>
      <c r="B18" s="223"/>
      <c r="C18" s="253" t="s">
        <v>1835</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213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34">
        <v>6</v>
      </c>
      <c r="B19" s="235" t="s">
        <v>1836</v>
      </c>
      <c r="C19" s="252" t="s">
        <v>1837</v>
      </c>
      <c r="D19" s="236" t="s">
        <v>277</v>
      </c>
      <c r="E19" s="237">
        <v>1</v>
      </c>
      <c r="F19" s="238"/>
      <c r="G19" s="239">
        <f>ROUND(E19*F19,2)</f>
        <v>0</v>
      </c>
      <c r="H19" s="238"/>
      <c r="I19" s="239">
        <f>ROUND(E19*H19,2)</f>
        <v>0</v>
      </c>
      <c r="J19" s="238"/>
      <c r="K19" s="239">
        <f>ROUND(E19*J19,2)</f>
        <v>0</v>
      </c>
      <c r="L19" s="239">
        <v>21</v>
      </c>
      <c r="M19" s="239">
        <f>G19*(1+L19/100)</f>
        <v>0</v>
      </c>
      <c r="N19" s="237">
        <v>5.0000000000000002E-5</v>
      </c>
      <c r="O19" s="237">
        <f>ROUND(E19*N19,2)</f>
        <v>0</v>
      </c>
      <c r="P19" s="237">
        <v>0</v>
      </c>
      <c r="Q19" s="237">
        <f>ROUND(E19*P19,2)</f>
        <v>0</v>
      </c>
      <c r="R19" s="239" t="s">
        <v>207</v>
      </c>
      <c r="S19" s="239" t="s">
        <v>208</v>
      </c>
      <c r="T19" s="240" t="s">
        <v>208</v>
      </c>
      <c r="U19" s="225">
        <v>0.65900000000000003</v>
      </c>
      <c r="V19" s="225">
        <f>ROUND(E19*U19,2)</f>
        <v>0.66</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2">
      <c r="A20" s="222"/>
      <c r="B20" s="223"/>
      <c r="C20" s="253" t="s">
        <v>1838</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213</v>
      </c>
      <c r="AH20" s="215"/>
      <c r="AI20" s="215"/>
      <c r="AJ20" s="215"/>
      <c r="AK20" s="215"/>
      <c r="AL20" s="215"/>
      <c r="AM20" s="215"/>
      <c r="AN20" s="215"/>
      <c r="AO20" s="215"/>
      <c r="AP20" s="215"/>
      <c r="AQ20" s="215"/>
      <c r="AR20" s="215"/>
      <c r="AS20" s="215"/>
      <c r="AT20" s="215"/>
      <c r="AU20" s="215"/>
      <c r="AV20" s="215"/>
      <c r="AW20" s="215"/>
      <c r="AX20" s="215"/>
      <c r="AY20" s="215"/>
      <c r="AZ20" s="215"/>
      <c r="BA20" s="242" t="str">
        <f>C20</f>
        <v>s jejich vykopáním nebo vytrháním, s přesekáním kořenů a s případným nutným přemístěním pařezů na hromady do vzdálenosti do 50 m nebo s naložením na dopravní prostředek,</v>
      </c>
      <c r="BB20" s="215"/>
      <c r="BC20" s="215"/>
      <c r="BD20" s="215"/>
      <c r="BE20" s="215"/>
      <c r="BF20" s="215"/>
      <c r="BG20" s="215"/>
      <c r="BH20" s="215"/>
    </row>
    <row r="21" spans="1:60" outlineLevel="1">
      <c r="A21" s="234">
        <v>7</v>
      </c>
      <c r="B21" s="235" t="s">
        <v>1839</v>
      </c>
      <c r="C21" s="252" t="s">
        <v>1840</v>
      </c>
      <c r="D21" s="236" t="s">
        <v>277</v>
      </c>
      <c r="E21" s="237">
        <v>1</v>
      </c>
      <c r="F21" s="238"/>
      <c r="G21" s="239">
        <f>ROUND(E21*F21,2)</f>
        <v>0</v>
      </c>
      <c r="H21" s="238"/>
      <c r="I21" s="239">
        <f>ROUND(E21*H21,2)</f>
        <v>0</v>
      </c>
      <c r="J21" s="238"/>
      <c r="K21" s="239">
        <f>ROUND(E21*J21,2)</f>
        <v>0</v>
      </c>
      <c r="L21" s="239">
        <v>21</v>
      </c>
      <c r="M21" s="239">
        <f>G21*(1+L21/100)</f>
        <v>0</v>
      </c>
      <c r="N21" s="237">
        <v>5.0000000000000002E-5</v>
      </c>
      <c r="O21" s="237">
        <f>ROUND(E21*N21,2)</f>
        <v>0</v>
      </c>
      <c r="P21" s="237">
        <v>0</v>
      </c>
      <c r="Q21" s="237">
        <f>ROUND(E21*P21,2)</f>
        <v>0</v>
      </c>
      <c r="R21" s="239" t="s">
        <v>207</v>
      </c>
      <c r="S21" s="239" t="s">
        <v>208</v>
      </c>
      <c r="T21" s="240" t="s">
        <v>208</v>
      </c>
      <c r="U21" s="225">
        <v>1.655</v>
      </c>
      <c r="V21" s="225">
        <f>ROUND(E21*U21,2)</f>
        <v>1.66</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2">
      <c r="A22" s="222"/>
      <c r="B22" s="223"/>
      <c r="C22" s="253" t="s">
        <v>1838</v>
      </c>
      <c r="D22" s="241"/>
      <c r="E22" s="241"/>
      <c r="F22" s="241"/>
      <c r="G22" s="241"/>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213</v>
      </c>
      <c r="AH22" s="215"/>
      <c r="AI22" s="215"/>
      <c r="AJ22" s="215"/>
      <c r="AK22" s="215"/>
      <c r="AL22" s="215"/>
      <c r="AM22" s="215"/>
      <c r="AN22" s="215"/>
      <c r="AO22" s="215"/>
      <c r="AP22" s="215"/>
      <c r="AQ22" s="215"/>
      <c r="AR22" s="215"/>
      <c r="AS22" s="215"/>
      <c r="AT22" s="215"/>
      <c r="AU22" s="215"/>
      <c r="AV22" s="215"/>
      <c r="AW22" s="215"/>
      <c r="AX22" s="215"/>
      <c r="AY22" s="215"/>
      <c r="AZ22" s="215"/>
      <c r="BA22" s="242" t="str">
        <f>C22</f>
        <v>s jejich vykopáním nebo vytrháním, s přesekáním kořenů a s případným nutným přemístěním pařezů na hromady do vzdálenosti do 50 m nebo s naložením na dopravní prostředek,</v>
      </c>
      <c r="BB22" s="215"/>
      <c r="BC22" s="215"/>
      <c r="BD22" s="215"/>
      <c r="BE22" s="215"/>
      <c r="BF22" s="215"/>
      <c r="BG22" s="215"/>
      <c r="BH22" s="215"/>
    </row>
    <row r="23" spans="1:60" outlineLevel="1">
      <c r="A23" s="234">
        <v>8</v>
      </c>
      <c r="B23" s="235" t="s">
        <v>1841</v>
      </c>
      <c r="C23" s="252" t="s">
        <v>1842</v>
      </c>
      <c r="D23" s="236" t="s">
        <v>277</v>
      </c>
      <c r="E23" s="237">
        <v>1</v>
      </c>
      <c r="F23" s="238"/>
      <c r="G23" s="239">
        <f>ROUND(E23*F23,2)</f>
        <v>0</v>
      </c>
      <c r="H23" s="238"/>
      <c r="I23" s="239">
        <f>ROUND(E23*H23,2)</f>
        <v>0</v>
      </c>
      <c r="J23" s="238"/>
      <c r="K23" s="239">
        <f>ROUND(E23*J23,2)</f>
        <v>0</v>
      </c>
      <c r="L23" s="239">
        <v>21</v>
      </c>
      <c r="M23" s="239">
        <f>G23*(1+L23/100)</f>
        <v>0</v>
      </c>
      <c r="N23" s="237">
        <v>1E-4</v>
      </c>
      <c r="O23" s="237">
        <f>ROUND(E23*N23,2)</f>
        <v>0</v>
      </c>
      <c r="P23" s="237">
        <v>0</v>
      </c>
      <c r="Q23" s="237">
        <f>ROUND(E23*P23,2)</f>
        <v>0</v>
      </c>
      <c r="R23" s="239" t="s">
        <v>207</v>
      </c>
      <c r="S23" s="239" t="s">
        <v>208</v>
      </c>
      <c r="T23" s="240" t="s">
        <v>208</v>
      </c>
      <c r="U23" s="225">
        <v>2.5619999999999998</v>
      </c>
      <c r="V23" s="225">
        <f>ROUND(E23*U23,2)</f>
        <v>2.56</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2">
      <c r="A24" s="222"/>
      <c r="B24" s="223"/>
      <c r="C24" s="253" t="s">
        <v>1838</v>
      </c>
      <c r="D24" s="241"/>
      <c r="E24" s="241"/>
      <c r="F24" s="241"/>
      <c r="G24" s="241"/>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213</v>
      </c>
      <c r="AH24" s="215"/>
      <c r="AI24" s="215"/>
      <c r="AJ24" s="215"/>
      <c r="AK24" s="215"/>
      <c r="AL24" s="215"/>
      <c r="AM24" s="215"/>
      <c r="AN24" s="215"/>
      <c r="AO24" s="215"/>
      <c r="AP24" s="215"/>
      <c r="AQ24" s="215"/>
      <c r="AR24" s="215"/>
      <c r="AS24" s="215"/>
      <c r="AT24" s="215"/>
      <c r="AU24" s="215"/>
      <c r="AV24" s="215"/>
      <c r="AW24" s="215"/>
      <c r="AX24" s="215"/>
      <c r="AY24" s="215"/>
      <c r="AZ24" s="215"/>
      <c r="BA24" s="242" t="str">
        <f>C24</f>
        <v>s jejich vykopáním nebo vytrháním, s přesekáním kořenů a s případným nutným přemístěním pařezů na hromady do vzdálenosti do 50 m nebo s naložením na dopravní prostředek,</v>
      </c>
      <c r="BB24" s="215"/>
      <c r="BC24" s="215"/>
      <c r="BD24" s="215"/>
      <c r="BE24" s="215"/>
      <c r="BF24" s="215"/>
      <c r="BG24" s="215"/>
      <c r="BH24" s="215"/>
    </row>
    <row r="25" spans="1:60" outlineLevel="1">
      <c r="A25" s="234">
        <v>9</v>
      </c>
      <c r="B25" s="235" t="s">
        <v>204</v>
      </c>
      <c r="C25" s="252" t="s">
        <v>1843</v>
      </c>
      <c r="D25" s="236" t="s">
        <v>206</v>
      </c>
      <c r="E25" s="237">
        <v>38.1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207</v>
      </c>
      <c r="S25" s="239" t="s">
        <v>208</v>
      </c>
      <c r="T25" s="240" t="s">
        <v>208</v>
      </c>
      <c r="U25" s="225">
        <v>0.36799999999999999</v>
      </c>
      <c r="V25" s="225">
        <f>ROUND(E25*U25,2)</f>
        <v>14.02</v>
      </c>
      <c r="W25" s="225"/>
      <c r="X25" s="225" t="s">
        <v>209</v>
      </c>
      <c r="Y25" s="225" t="s">
        <v>210</v>
      </c>
      <c r="Z25" s="215"/>
      <c r="AA25" s="215"/>
      <c r="AB25" s="215"/>
      <c r="AC25" s="215"/>
      <c r="AD25" s="215"/>
      <c r="AE25" s="215"/>
      <c r="AF25" s="215"/>
      <c r="AG25" s="215" t="s">
        <v>211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c r="A26" s="222"/>
      <c r="B26" s="223"/>
      <c r="C26" s="253" t="s">
        <v>212</v>
      </c>
      <c r="D26" s="241"/>
      <c r="E26" s="241"/>
      <c r="F26" s="241"/>
      <c r="G26" s="241"/>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213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34">
        <v>10</v>
      </c>
      <c r="B27" s="235" t="s">
        <v>214</v>
      </c>
      <c r="C27" s="252" t="s">
        <v>1844</v>
      </c>
      <c r="D27" s="236" t="s">
        <v>206</v>
      </c>
      <c r="E27" s="237">
        <v>38.1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207</v>
      </c>
      <c r="S27" s="239" t="s">
        <v>208</v>
      </c>
      <c r="T27" s="240" t="s">
        <v>208</v>
      </c>
      <c r="U27" s="225">
        <v>5.8000000000000003E-2</v>
      </c>
      <c r="V27" s="225">
        <f>ROUND(E27*U27,2)</f>
        <v>2.21</v>
      </c>
      <c r="W27" s="225"/>
      <c r="X27" s="225" t="s">
        <v>209</v>
      </c>
      <c r="Y27" s="225" t="s">
        <v>210</v>
      </c>
      <c r="Z27" s="215"/>
      <c r="AA27" s="215"/>
      <c r="AB27" s="215"/>
      <c r="AC27" s="215"/>
      <c r="AD27" s="215"/>
      <c r="AE27" s="215"/>
      <c r="AF27" s="215"/>
      <c r="AG27" s="215" t="s">
        <v>211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c r="A28" s="222"/>
      <c r="B28" s="223"/>
      <c r="C28" s="253" t="s">
        <v>212</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213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34">
        <v>11</v>
      </c>
      <c r="B29" s="235" t="s">
        <v>233</v>
      </c>
      <c r="C29" s="252" t="s">
        <v>234</v>
      </c>
      <c r="D29" s="236" t="s">
        <v>206</v>
      </c>
      <c r="E29" s="237">
        <v>39.645000000000003</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207</v>
      </c>
      <c r="S29" s="239" t="s">
        <v>208</v>
      </c>
      <c r="T29" s="240" t="s">
        <v>208</v>
      </c>
      <c r="U29" s="225">
        <v>8.6999999999999994E-2</v>
      </c>
      <c r="V29" s="225">
        <f>ROUND(E29*U29,2)</f>
        <v>3.45</v>
      </c>
      <c r="W29" s="225"/>
      <c r="X29" s="225" t="s">
        <v>209</v>
      </c>
      <c r="Y29" s="225" t="s">
        <v>210</v>
      </c>
      <c r="Z29" s="215"/>
      <c r="AA29" s="215"/>
      <c r="AB29" s="215"/>
      <c r="AC29" s="215"/>
      <c r="AD29" s="215"/>
      <c r="AE29" s="215"/>
      <c r="AF29" s="215"/>
      <c r="AG29" s="215" t="s">
        <v>211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c r="A30" s="222"/>
      <c r="B30" s="223"/>
      <c r="C30" s="253" t="s">
        <v>235</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213</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34">
        <v>12</v>
      </c>
      <c r="B31" s="235" t="s">
        <v>238</v>
      </c>
      <c r="C31" s="252" t="s">
        <v>239</v>
      </c>
      <c r="D31" s="236" t="s">
        <v>206</v>
      </c>
      <c r="E31" s="237">
        <v>39.645000000000003</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207</v>
      </c>
      <c r="S31" s="239" t="s">
        <v>208</v>
      </c>
      <c r="T31" s="240" t="s">
        <v>208</v>
      </c>
      <c r="U31" s="225">
        <v>1.0999999999999999E-2</v>
      </c>
      <c r="V31" s="225">
        <f>ROUND(E31*U31,2)</f>
        <v>0.44</v>
      </c>
      <c r="W31" s="225"/>
      <c r="X31" s="225" t="s">
        <v>209</v>
      </c>
      <c r="Y31" s="225" t="s">
        <v>210</v>
      </c>
      <c r="Z31" s="215"/>
      <c r="AA31" s="215"/>
      <c r="AB31" s="215"/>
      <c r="AC31" s="215"/>
      <c r="AD31" s="215"/>
      <c r="AE31" s="215"/>
      <c r="AF31" s="215"/>
      <c r="AG31" s="215" t="s">
        <v>211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c r="A32" s="222"/>
      <c r="B32" s="223"/>
      <c r="C32" s="253" t="s">
        <v>235</v>
      </c>
      <c r="D32" s="241"/>
      <c r="E32" s="241"/>
      <c r="F32" s="241"/>
      <c r="G32" s="241"/>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213</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4">
        <v>13</v>
      </c>
      <c r="B33" s="235" t="s">
        <v>1845</v>
      </c>
      <c r="C33" s="252" t="s">
        <v>1846</v>
      </c>
      <c r="D33" s="236" t="s">
        <v>277</v>
      </c>
      <c r="E33" s="237">
        <v>5</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207</v>
      </c>
      <c r="S33" s="239" t="s">
        <v>208</v>
      </c>
      <c r="T33" s="240" t="s">
        <v>208</v>
      </c>
      <c r="U33" s="225">
        <v>4.4999999999999998E-2</v>
      </c>
      <c r="V33" s="225">
        <f>ROUND(E33*U33,2)</f>
        <v>0.23</v>
      </c>
      <c r="W33" s="225"/>
      <c r="X33" s="225" t="s">
        <v>209</v>
      </c>
      <c r="Y33" s="225" t="s">
        <v>210</v>
      </c>
      <c r="Z33" s="215"/>
      <c r="AA33" s="215"/>
      <c r="AB33" s="215"/>
      <c r="AC33" s="215"/>
      <c r="AD33" s="215"/>
      <c r="AE33" s="215"/>
      <c r="AF33" s="215"/>
      <c r="AG33" s="215" t="s">
        <v>211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c r="A34" s="222"/>
      <c r="B34" s="223"/>
      <c r="C34" s="253" t="s">
        <v>1847</v>
      </c>
      <c r="D34" s="241"/>
      <c r="E34" s="241"/>
      <c r="F34" s="241"/>
      <c r="G34" s="241"/>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213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34">
        <v>14</v>
      </c>
      <c r="B35" s="235" t="s">
        <v>1848</v>
      </c>
      <c r="C35" s="252" t="s">
        <v>1849</v>
      </c>
      <c r="D35" s="236" t="s">
        <v>277</v>
      </c>
      <c r="E35" s="237">
        <v>5</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t="s">
        <v>207</v>
      </c>
      <c r="S35" s="239" t="s">
        <v>208</v>
      </c>
      <c r="T35" s="240" t="s">
        <v>208</v>
      </c>
      <c r="U35" s="225">
        <v>0.245</v>
      </c>
      <c r="V35" s="225">
        <f>ROUND(E35*U35,2)</f>
        <v>1.23</v>
      </c>
      <c r="W35" s="225"/>
      <c r="X35" s="225" t="s">
        <v>209</v>
      </c>
      <c r="Y35" s="225" t="s">
        <v>210</v>
      </c>
      <c r="Z35" s="215"/>
      <c r="AA35" s="215"/>
      <c r="AB35" s="215"/>
      <c r="AC35" s="215"/>
      <c r="AD35" s="215"/>
      <c r="AE35" s="215"/>
      <c r="AF35" s="215"/>
      <c r="AG35" s="215" t="s">
        <v>211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c r="A36" s="222"/>
      <c r="B36" s="223"/>
      <c r="C36" s="253" t="s">
        <v>1847</v>
      </c>
      <c r="D36" s="241"/>
      <c r="E36" s="241"/>
      <c r="F36" s="241"/>
      <c r="G36" s="241"/>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213</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34">
        <v>15</v>
      </c>
      <c r="B37" s="235" t="s">
        <v>1850</v>
      </c>
      <c r="C37" s="252" t="s">
        <v>1851</v>
      </c>
      <c r="D37" s="236" t="s">
        <v>277</v>
      </c>
      <c r="E37" s="237">
        <v>5</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t="s">
        <v>207</v>
      </c>
      <c r="S37" s="239" t="s">
        <v>208</v>
      </c>
      <c r="T37" s="240" t="s">
        <v>208</v>
      </c>
      <c r="U37" s="225">
        <v>0.65800000000000003</v>
      </c>
      <c r="V37" s="225">
        <f>ROUND(E37*U37,2)</f>
        <v>3.29</v>
      </c>
      <c r="W37" s="225"/>
      <c r="X37" s="225" t="s">
        <v>209</v>
      </c>
      <c r="Y37" s="225" t="s">
        <v>210</v>
      </c>
      <c r="Z37" s="215"/>
      <c r="AA37" s="215"/>
      <c r="AB37" s="215"/>
      <c r="AC37" s="215"/>
      <c r="AD37" s="215"/>
      <c r="AE37" s="215"/>
      <c r="AF37" s="215"/>
      <c r="AG37" s="215" t="s">
        <v>211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c r="A38" s="222"/>
      <c r="B38" s="223"/>
      <c r="C38" s="253" t="s">
        <v>1847</v>
      </c>
      <c r="D38" s="241"/>
      <c r="E38" s="241"/>
      <c r="F38" s="241"/>
      <c r="G38" s="241"/>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213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34">
        <v>16</v>
      </c>
      <c r="B39" s="235" t="s">
        <v>1852</v>
      </c>
      <c r="C39" s="252" t="s">
        <v>1853</v>
      </c>
      <c r="D39" s="236" t="s">
        <v>277</v>
      </c>
      <c r="E39" s="237">
        <v>1</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207</v>
      </c>
      <c r="S39" s="239" t="s">
        <v>208</v>
      </c>
      <c r="T39" s="240" t="s">
        <v>208</v>
      </c>
      <c r="U39" s="225">
        <v>0.56999999999999995</v>
      </c>
      <c r="V39" s="225">
        <f>ROUND(E39*U39,2)</f>
        <v>0.56999999999999995</v>
      </c>
      <c r="W39" s="225"/>
      <c r="X39" s="225" t="s">
        <v>209</v>
      </c>
      <c r="Y39" s="225" t="s">
        <v>210</v>
      </c>
      <c r="Z39" s="215"/>
      <c r="AA39" s="215"/>
      <c r="AB39" s="215"/>
      <c r="AC39" s="215"/>
      <c r="AD39" s="215"/>
      <c r="AE39" s="215"/>
      <c r="AF39" s="215"/>
      <c r="AG39" s="215" t="s">
        <v>211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c r="A40" s="222"/>
      <c r="B40" s="223"/>
      <c r="C40" s="253" t="s">
        <v>1847</v>
      </c>
      <c r="D40" s="241"/>
      <c r="E40" s="241"/>
      <c r="F40" s="241"/>
      <c r="G40" s="241"/>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213</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34">
        <v>17</v>
      </c>
      <c r="B41" s="235" t="s">
        <v>1854</v>
      </c>
      <c r="C41" s="252" t="s">
        <v>1855</v>
      </c>
      <c r="D41" s="236" t="s">
        <v>277</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207</v>
      </c>
      <c r="S41" s="239" t="s">
        <v>208</v>
      </c>
      <c r="T41" s="240" t="s">
        <v>208</v>
      </c>
      <c r="U41" s="225">
        <v>0.96</v>
      </c>
      <c r="V41" s="225">
        <f>ROUND(E41*U41,2)</f>
        <v>0.96</v>
      </c>
      <c r="W41" s="225"/>
      <c r="X41" s="225" t="s">
        <v>209</v>
      </c>
      <c r="Y41" s="225" t="s">
        <v>210</v>
      </c>
      <c r="Z41" s="215"/>
      <c r="AA41" s="215"/>
      <c r="AB41" s="215"/>
      <c r="AC41" s="215"/>
      <c r="AD41" s="215"/>
      <c r="AE41" s="215"/>
      <c r="AF41" s="215"/>
      <c r="AG41" s="215" t="s">
        <v>211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c r="A42" s="222"/>
      <c r="B42" s="223"/>
      <c r="C42" s="253" t="s">
        <v>1847</v>
      </c>
      <c r="D42" s="241"/>
      <c r="E42" s="241"/>
      <c r="F42" s="241"/>
      <c r="G42" s="241"/>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213</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34">
        <v>18</v>
      </c>
      <c r="B43" s="235" t="s">
        <v>1856</v>
      </c>
      <c r="C43" s="252" t="s">
        <v>1857</v>
      </c>
      <c r="D43" s="236" t="s">
        <v>277</v>
      </c>
      <c r="E43" s="237">
        <v>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207</v>
      </c>
      <c r="S43" s="239" t="s">
        <v>208</v>
      </c>
      <c r="T43" s="240" t="s">
        <v>208</v>
      </c>
      <c r="U43" s="225">
        <v>2.2709999999999999</v>
      </c>
      <c r="V43" s="225">
        <f>ROUND(E43*U43,2)</f>
        <v>2.27</v>
      </c>
      <c r="W43" s="225"/>
      <c r="X43" s="225" t="s">
        <v>209</v>
      </c>
      <c r="Y43" s="225" t="s">
        <v>210</v>
      </c>
      <c r="Z43" s="215"/>
      <c r="AA43" s="215"/>
      <c r="AB43" s="215"/>
      <c r="AC43" s="215"/>
      <c r="AD43" s="215"/>
      <c r="AE43" s="215"/>
      <c r="AF43" s="215"/>
      <c r="AG43" s="215" t="s">
        <v>211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c r="A44" s="222"/>
      <c r="B44" s="223"/>
      <c r="C44" s="253" t="s">
        <v>1847</v>
      </c>
      <c r="D44" s="241"/>
      <c r="E44" s="241"/>
      <c r="F44" s="241"/>
      <c r="G44" s="241"/>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213</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3">
        <v>19</v>
      </c>
      <c r="B45" s="244" t="s">
        <v>242</v>
      </c>
      <c r="C45" s="254" t="s">
        <v>243</v>
      </c>
      <c r="D45" s="245" t="s">
        <v>206</v>
      </c>
      <c r="E45" s="246">
        <v>39.645000000000003</v>
      </c>
      <c r="F45" s="247"/>
      <c r="G45" s="248">
        <f>ROUND(E45*F45,2)</f>
        <v>0</v>
      </c>
      <c r="H45" s="247"/>
      <c r="I45" s="248">
        <f>ROUND(E45*H45,2)</f>
        <v>0</v>
      </c>
      <c r="J45" s="247"/>
      <c r="K45" s="248">
        <f>ROUND(E45*J45,2)</f>
        <v>0</v>
      </c>
      <c r="L45" s="248">
        <v>21</v>
      </c>
      <c r="M45" s="248">
        <f>G45*(1+L45/100)</f>
        <v>0</v>
      </c>
      <c r="N45" s="246">
        <v>0</v>
      </c>
      <c r="O45" s="246">
        <f>ROUND(E45*N45,2)</f>
        <v>0</v>
      </c>
      <c r="P45" s="246">
        <v>0</v>
      </c>
      <c r="Q45" s="246">
        <f>ROUND(E45*P45,2)</f>
        <v>0</v>
      </c>
      <c r="R45" s="248" t="s">
        <v>207</v>
      </c>
      <c r="S45" s="248" t="s">
        <v>208</v>
      </c>
      <c r="T45" s="249" t="s">
        <v>208</v>
      </c>
      <c r="U45" s="225">
        <v>8.9999999999999993E-3</v>
      </c>
      <c r="V45" s="225">
        <f>ROUND(E45*U45,2)</f>
        <v>0.36</v>
      </c>
      <c r="W45" s="225"/>
      <c r="X45" s="225" t="s">
        <v>209</v>
      </c>
      <c r="Y45" s="225" t="s">
        <v>210</v>
      </c>
      <c r="Z45" s="215"/>
      <c r="AA45" s="215"/>
      <c r="AB45" s="215"/>
      <c r="AC45" s="215"/>
      <c r="AD45" s="215"/>
      <c r="AE45" s="215"/>
      <c r="AF45" s="215"/>
      <c r="AG45" s="215" t="s">
        <v>211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34">
        <v>20</v>
      </c>
      <c r="B46" s="235" t="s">
        <v>1858</v>
      </c>
      <c r="C46" s="252" t="s">
        <v>1859</v>
      </c>
      <c r="D46" s="236" t="s">
        <v>228</v>
      </c>
      <c r="E46" s="237">
        <v>301</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t="s">
        <v>1860</v>
      </c>
      <c r="S46" s="239" t="s">
        <v>208</v>
      </c>
      <c r="T46" s="240" t="s">
        <v>208</v>
      </c>
      <c r="U46" s="225">
        <v>0.06</v>
      </c>
      <c r="V46" s="225">
        <f>ROUND(E46*U46,2)</f>
        <v>18.059999999999999</v>
      </c>
      <c r="W46" s="225"/>
      <c r="X46" s="225" t="s">
        <v>209</v>
      </c>
      <c r="Y46" s="225" t="s">
        <v>210</v>
      </c>
      <c r="Z46" s="215"/>
      <c r="AA46" s="215"/>
      <c r="AB46" s="215"/>
      <c r="AC46" s="215"/>
      <c r="AD46" s="215"/>
      <c r="AE46" s="215"/>
      <c r="AF46" s="215"/>
      <c r="AG46" s="215" t="s">
        <v>211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c r="A47" s="222"/>
      <c r="B47" s="223"/>
      <c r="C47" s="253" t="s">
        <v>1861</v>
      </c>
      <c r="D47" s="241"/>
      <c r="E47" s="241"/>
      <c r="F47" s="241"/>
      <c r="G47" s="241"/>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213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34">
        <v>21</v>
      </c>
      <c r="B48" s="235" t="s">
        <v>1862</v>
      </c>
      <c r="C48" s="252" t="s">
        <v>1863</v>
      </c>
      <c r="D48" s="236" t="s">
        <v>228</v>
      </c>
      <c r="E48" s="237">
        <v>47</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t="s">
        <v>207</v>
      </c>
      <c r="S48" s="239" t="s">
        <v>208</v>
      </c>
      <c r="T48" s="240" t="s">
        <v>208</v>
      </c>
      <c r="U48" s="225">
        <v>0.254</v>
      </c>
      <c r="V48" s="225">
        <f>ROUND(E48*U48,2)</f>
        <v>11.94</v>
      </c>
      <c r="W48" s="225"/>
      <c r="X48" s="225" t="s">
        <v>209</v>
      </c>
      <c r="Y48" s="225" t="s">
        <v>210</v>
      </c>
      <c r="Z48" s="215"/>
      <c r="AA48" s="215"/>
      <c r="AB48" s="215"/>
      <c r="AC48" s="215"/>
      <c r="AD48" s="215"/>
      <c r="AE48" s="215"/>
      <c r="AF48" s="215"/>
      <c r="AG48" s="215" t="s">
        <v>211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2">
      <c r="A49" s="222"/>
      <c r="B49" s="223"/>
      <c r="C49" s="253" t="s">
        <v>1864</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213</v>
      </c>
      <c r="AH49" s="215"/>
      <c r="AI49" s="215"/>
      <c r="AJ49" s="215"/>
      <c r="AK49" s="215"/>
      <c r="AL49" s="215"/>
      <c r="AM49" s="215"/>
      <c r="AN49" s="215"/>
      <c r="AO49" s="215"/>
      <c r="AP49" s="215"/>
      <c r="AQ49" s="215"/>
      <c r="AR49" s="215"/>
      <c r="AS49" s="215"/>
      <c r="AT49" s="215"/>
      <c r="AU49" s="215"/>
      <c r="AV49" s="215"/>
      <c r="AW49" s="215"/>
      <c r="AX49" s="215"/>
      <c r="AY49" s="215"/>
      <c r="AZ49" s="215"/>
      <c r="BA49" s="242" t="str">
        <f>C49</f>
        <v>s případným nutným přemístěním hromad nebo dočasných skládek na místo potřeby ze vzdálenosti do 30 m, v rovině nebo ve svahu do 1 : 5,</v>
      </c>
      <c r="BB49" s="215"/>
      <c r="BC49" s="215"/>
      <c r="BD49" s="215"/>
      <c r="BE49" s="215"/>
      <c r="BF49" s="215"/>
      <c r="BG49" s="215"/>
      <c r="BH49" s="215"/>
    </row>
    <row r="50" spans="1:60" ht="22.5" outlineLevel="1">
      <c r="A50" s="234">
        <v>22</v>
      </c>
      <c r="B50" s="235" t="s">
        <v>1865</v>
      </c>
      <c r="C50" s="252" t="s">
        <v>1866</v>
      </c>
      <c r="D50" s="236" t="s">
        <v>228</v>
      </c>
      <c r="E50" s="237">
        <v>301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t="s">
        <v>1860</v>
      </c>
      <c r="S50" s="239" t="s">
        <v>208</v>
      </c>
      <c r="T50" s="240" t="s">
        <v>208</v>
      </c>
      <c r="U50" s="225">
        <v>0.153</v>
      </c>
      <c r="V50" s="225">
        <f>ROUND(E50*U50,2)</f>
        <v>46.05</v>
      </c>
      <c r="W50" s="225"/>
      <c r="X50" s="225" t="s">
        <v>209</v>
      </c>
      <c r="Y50" s="225" t="s">
        <v>210</v>
      </c>
      <c r="Z50" s="215"/>
      <c r="AA50" s="215"/>
      <c r="AB50" s="215"/>
      <c r="AC50" s="215"/>
      <c r="AD50" s="215"/>
      <c r="AE50" s="215"/>
      <c r="AF50" s="215"/>
      <c r="AG50" s="215" t="s">
        <v>211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c r="A51" s="222"/>
      <c r="B51" s="223"/>
      <c r="C51" s="253" t="s">
        <v>1867</v>
      </c>
      <c r="D51" s="241"/>
      <c r="E51" s="241"/>
      <c r="F51" s="241"/>
      <c r="G51" s="241"/>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213</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34">
        <v>23</v>
      </c>
      <c r="B52" s="235" t="s">
        <v>1868</v>
      </c>
      <c r="C52" s="252" t="s">
        <v>1869</v>
      </c>
      <c r="D52" s="236" t="s">
        <v>277</v>
      </c>
      <c r="E52" s="237">
        <v>210</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1860</v>
      </c>
      <c r="S52" s="239" t="s">
        <v>208</v>
      </c>
      <c r="T52" s="240" t="s">
        <v>208</v>
      </c>
      <c r="U52" s="225">
        <v>2.4E-2</v>
      </c>
      <c r="V52" s="225">
        <f>ROUND(E52*U52,2)</f>
        <v>5.04</v>
      </c>
      <c r="W52" s="225"/>
      <c r="X52" s="225" t="s">
        <v>209</v>
      </c>
      <c r="Y52" s="225" t="s">
        <v>210</v>
      </c>
      <c r="Z52" s="215"/>
      <c r="AA52" s="215"/>
      <c r="AB52" s="215"/>
      <c r="AC52" s="215"/>
      <c r="AD52" s="215"/>
      <c r="AE52" s="215"/>
      <c r="AF52" s="215"/>
      <c r="AG52" s="215" t="s">
        <v>211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2">
      <c r="A53" s="222"/>
      <c r="B53" s="223"/>
      <c r="C53" s="253" t="s">
        <v>1870</v>
      </c>
      <c r="D53" s="241"/>
      <c r="E53" s="241"/>
      <c r="F53" s="241"/>
      <c r="G53" s="241"/>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213</v>
      </c>
      <c r="AH53" s="215"/>
      <c r="AI53" s="215"/>
      <c r="AJ53" s="215"/>
      <c r="AK53" s="215"/>
      <c r="AL53" s="215"/>
      <c r="AM53" s="215"/>
      <c r="AN53" s="215"/>
      <c r="AO53" s="215"/>
      <c r="AP53" s="215"/>
      <c r="AQ53" s="215"/>
      <c r="AR53" s="215"/>
      <c r="AS53" s="215"/>
      <c r="AT53" s="215"/>
      <c r="AU53" s="215"/>
      <c r="AV53" s="215"/>
      <c r="AW53" s="215"/>
      <c r="AX53" s="215"/>
      <c r="AY53" s="215"/>
      <c r="AZ53" s="215"/>
      <c r="BA53" s="242" t="str">
        <f>C53</f>
        <v>pro vysazování rostlin v hornině 1 až 4 bez výměny půdy, s případným naložením přebytečných výkopků na dopravní prostředek, s odvozem na vzdálenost do 20 km a se složením,</v>
      </c>
      <c r="BB53" s="215"/>
      <c r="BC53" s="215"/>
      <c r="BD53" s="215"/>
      <c r="BE53" s="215"/>
      <c r="BF53" s="215"/>
      <c r="BG53" s="215"/>
      <c r="BH53" s="215"/>
    </row>
    <row r="54" spans="1:60" outlineLevel="1">
      <c r="A54" s="234">
        <v>24</v>
      </c>
      <c r="B54" s="235" t="s">
        <v>1871</v>
      </c>
      <c r="C54" s="252" t="s">
        <v>1872</v>
      </c>
      <c r="D54" s="236" t="s">
        <v>277</v>
      </c>
      <c r="E54" s="237">
        <v>3</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1860</v>
      </c>
      <c r="S54" s="239" t="s">
        <v>208</v>
      </c>
      <c r="T54" s="240" t="s">
        <v>208</v>
      </c>
      <c r="U54" s="225">
        <v>3.4780000000000002</v>
      </c>
      <c r="V54" s="225">
        <f>ROUND(E54*U54,2)</f>
        <v>10.43</v>
      </c>
      <c r="W54" s="225"/>
      <c r="X54" s="225" t="s">
        <v>209</v>
      </c>
      <c r="Y54" s="225" t="s">
        <v>210</v>
      </c>
      <c r="Z54" s="215"/>
      <c r="AA54" s="215"/>
      <c r="AB54" s="215"/>
      <c r="AC54" s="215"/>
      <c r="AD54" s="215"/>
      <c r="AE54" s="215"/>
      <c r="AF54" s="215"/>
      <c r="AG54" s="215" t="s">
        <v>211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2">
      <c r="A55" s="222"/>
      <c r="B55" s="223"/>
      <c r="C55" s="253" t="s">
        <v>1873</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213</v>
      </c>
      <c r="AH55" s="215"/>
      <c r="AI55" s="215"/>
      <c r="AJ55" s="215"/>
      <c r="AK55" s="215"/>
      <c r="AL55" s="215"/>
      <c r="AM55" s="215"/>
      <c r="AN55" s="215"/>
      <c r="AO55" s="215"/>
      <c r="AP55" s="215"/>
      <c r="AQ55" s="215"/>
      <c r="AR55" s="215"/>
      <c r="AS55" s="215"/>
      <c r="AT55" s="215"/>
      <c r="AU55" s="215"/>
      <c r="AV55" s="215"/>
      <c r="AW55" s="215"/>
      <c r="AX55" s="215"/>
      <c r="AY55" s="215"/>
      <c r="AZ55" s="215"/>
      <c r="BA55" s="242" t="str">
        <f>C55</f>
        <v>pro vysazování rostlin v hornině 1 až 4 s výměnou půdy na 50%, s případným naložením přebytečných výkopků na dopravní prostředek, s odvozem na vzdálenost do 20 km a se složením,</v>
      </c>
      <c r="BB55" s="215"/>
      <c r="BC55" s="215"/>
      <c r="BD55" s="215"/>
      <c r="BE55" s="215"/>
      <c r="BF55" s="215"/>
      <c r="BG55" s="215"/>
      <c r="BH55" s="215"/>
    </row>
    <row r="56" spans="1:60" outlineLevel="1">
      <c r="A56" s="243">
        <v>25</v>
      </c>
      <c r="B56" s="244" t="s">
        <v>1874</v>
      </c>
      <c r="C56" s="254" t="s">
        <v>1875</v>
      </c>
      <c r="D56" s="245" t="s">
        <v>228</v>
      </c>
      <c r="E56" s="246">
        <v>301</v>
      </c>
      <c r="F56" s="247"/>
      <c r="G56" s="248">
        <f>ROUND(E56*F56,2)</f>
        <v>0</v>
      </c>
      <c r="H56" s="247"/>
      <c r="I56" s="248">
        <f>ROUND(E56*H56,2)</f>
        <v>0</v>
      </c>
      <c r="J56" s="247"/>
      <c r="K56" s="248">
        <f>ROUND(E56*J56,2)</f>
        <v>0</v>
      </c>
      <c r="L56" s="248">
        <v>21</v>
      </c>
      <c r="M56" s="248">
        <f>G56*(1+L56/100)</f>
        <v>0</v>
      </c>
      <c r="N56" s="246">
        <v>0</v>
      </c>
      <c r="O56" s="246">
        <f>ROUND(E56*N56,2)</f>
        <v>0</v>
      </c>
      <c r="P56" s="246">
        <v>0</v>
      </c>
      <c r="Q56" s="246">
        <f>ROUND(E56*P56,2)</f>
        <v>0</v>
      </c>
      <c r="R56" s="248" t="s">
        <v>1860</v>
      </c>
      <c r="S56" s="248" t="s">
        <v>208</v>
      </c>
      <c r="T56" s="249" t="s">
        <v>208</v>
      </c>
      <c r="U56" s="225">
        <v>1E-3</v>
      </c>
      <c r="V56" s="225">
        <f>ROUND(E56*U56,2)</f>
        <v>0.3</v>
      </c>
      <c r="W56" s="225"/>
      <c r="X56" s="225" t="s">
        <v>209</v>
      </c>
      <c r="Y56" s="225" t="s">
        <v>210</v>
      </c>
      <c r="Z56" s="215"/>
      <c r="AA56" s="215"/>
      <c r="AB56" s="215"/>
      <c r="AC56" s="215"/>
      <c r="AD56" s="215"/>
      <c r="AE56" s="215"/>
      <c r="AF56" s="215"/>
      <c r="AG56" s="215" t="s">
        <v>211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43">
        <v>26</v>
      </c>
      <c r="B57" s="244" t="s">
        <v>1876</v>
      </c>
      <c r="C57" s="254" t="s">
        <v>1877</v>
      </c>
      <c r="D57" s="245" t="s">
        <v>228</v>
      </c>
      <c r="E57" s="246">
        <v>301</v>
      </c>
      <c r="F57" s="247"/>
      <c r="G57" s="248">
        <f>ROUND(E57*F57,2)</f>
        <v>0</v>
      </c>
      <c r="H57" s="247"/>
      <c r="I57" s="248">
        <f>ROUND(E57*H57,2)</f>
        <v>0</v>
      </c>
      <c r="J57" s="247"/>
      <c r="K57" s="248">
        <f>ROUND(E57*J57,2)</f>
        <v>0</v>
      </c>
      <c r="L57" s="248">
        <v>21</v>
      </c>
      <c r="M57" s="248">
        <f>G57*(1+L57/100)</f>
        <v>0</v>
      </c>
      <c r="N57" s="246">
        <v>0</v>
      </c>
      <c r="O57" s="246">
        <f>ROUND(E57*N57,2)</f>
        <v>0</v>
      </c>
      <c r="P57" s="246">
        <v>0</v>
      </c>
      <c r="Q57" s="246">
        <f>ROUND(E57*P57,2)</f>
        <v>0</v>
      </c>
      <c r="R57" s="248" t="s">
        <v>1860</v>
      </c>
      <c r="S57" s="248" t="s">
        <v>208</v>
      </c>
      <c r="T57" s="249" t="s">
        <v>208</v>
      </c>
      <c r="U57" s="225">
        <v>1E-3</v>
      </c>
      <c r="V57" s="225">
        <f>ROUND(E57*U57,2)</f>
        <v>0.3</v>
      </c>
      <c r="W57" s="225"/>
      <c r="X57" s="225" t="s">
        <v>209</v>
      </c>
      <c r="Y57" s="225" t="s">
        <v>210</v>
      </c>
      <c r="Z57" s="215"/>
      <c r="AA57" s="215"/>
      <c r="AB57" s="215"/>
      <c r="AC57" s="215"/>
      <c r="AD57" s="215"/>
      <c r="AE57" s="215"/>
      <c r="AF57" s="215"/>
      <c r="AG57" s="215" t="s">
        <v>211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27</v>
      </c>
      <c r="B58" s="244" t="s">
        <v>1878</v>
      </c>
      <c r="C58" s="254" t="s">
        <v>1879</v>
      </c>
      <c r="D58" s="245" t="s">
        <v>228</v>
      </c>
      <c r="E58" s="246">
        <v>301</v>
      </c>
      <c r="F58" s="247"/>
      <c r="G58" s="248">
        <f>ROUND(E58*F58,2)</f>
        <v>0</v>
      </c>
      <c r="H58" s="247"/>
      <c r="I58" s="248">
        <f>ROUND(E58*H58,2)</f>
        <v>0</v>
      </c>
      <c r="J58" s="247"/>
      <c r="K58" s="248">
        <f>ROUND(E58*J58,2)</f>
        <v>0</v>
      </c>
      <c r="L58" s="248">
        <v>21</v>
      </c>
      <c r="M58" s="248">
        <f>G58*(1+L58/100)</f>
        <v>0</v>
      </c>
      <c r="N58" s="246">
        <v>0</v>
      </c>
      <c r="O58" s="246">
        <f>ROUND(E58*N58,2)</f>
        <v>0</v>
      </c>
      <c r="P58" s="246">
        <v>0</v>
      </c>
      <c r="Q58" s="246">
        <f>ROUND(E58*P58,2)</f>
        <v>0</v>
      </c>
      <c r="R58" s="248" t="s">
        <v>1860</v>
      </c>
      <c r="S58" s="248" t="s">
        <v>208</v>
      </c>
      <c r="T58" s="249" t="s">
        <v>208</v>
      </c>
      <c r="U58" s="225">
        <v>1E-3</v>
      </c>
      <c r="V58" s="225">
        <f>ROUND(E58*U58,2)</f>
        <v>0.3</v>
      </c>
      <c r="W58" s="225"/>
      <c r="X58" s="225" t="s">
        <v>209</v>
      </c>
      <c r="Y58" s="225" t="s">
        <v>210</v>
      </c>
      <c r="Z58" s="215"/>
      <c r="AA58" s="215"/>
      <c r="AB58" s="215"/>
      <c r="AC58" s="215"/>
      <c r="AD58" s="215"/>
      <c r="AE58" s="215"/>
      <c r="AF58" s="215"/>
      <c r="AG58" s="215" t="s">
        <v>211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28</v>
      </c>
      <c r="B59" s="235" t="s">
        <v>1880</v>
      </c>
      <c r="C59" s="252" t="s">
        <v>1881</v>
      </c>
      <c r="D59" s="236" t="s">
        <v>277</v>
      </c>
      <c r="E59" s="237">
        <v>210</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t="s">
        <v>1860</v>
      </c>
      <c r="S59" s="239" t="s">
        <v>208</v>
      </c>
      <c r="T59" s="240" t="s">
        <v>208</v>
      </c>
      <c r="U59" s="225">
        <v>0.16200000000000001</v>
      </c>
      <c r="V59" s="225">
        <f>ROUND(E59*U59,2)</f>
        <v>34.020000000000003</v>
      </c>
      <c r="W59" s="225"/>
      <c r="X59" s="225" t="s">
        <v>209</v>
      </c>
      <c r="Y59" s="225" t="s">
        <v>210</v>
      </c>
      <c r="Z59" s="215"/>
      <c r="AA59" s="215"/>
      <c r="AB59" s="215"/>
      <c r="AC59" s="215"/>
      <c r="AD59" s="215"/>
      <c r="AE59" s="215"/>
      <c r="AF59" s="215"/>
      <c r="AG59" s="215" t="s">
        <v>211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c r="A60" s="222"/>
      <c r="B60" s="223"/>
      <c r="C60" s="253" t="s">
        <v>1882</v>
      </c>
      <c r="D60" s="241"/>
      <c r="E60" s="241"/>
      <c r="F60" s="241"/>
      <c r="G60" s="241"/>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213</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34">
        <v>29</v>
      </c>
      <c r="B61" s="235" t="s">
        <v>1883</v>
      </c>
      <c r="C61" s="252" t="s">
        <v>1884</v>
      </c>
      <c r="D61" s="236" t="s">
        <v>277</v>
      </c>
      <c r="E61" s="237">
        <v>3</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t="s">
        <v>1860</v>
      </c>
      <c r="S61" s="239" t="s">
        <v>208</v>
      </c>
      <c r="T61" s="240" t="s">
        <v>208</v>
      </c>
      <c r="U61" s="225">
        <v>1.2070000000000001</v>
      </c>
      <c r="V61" s="225">
        <f>ROUND(E61*U61,2)</f>
        <v>3.62</v>
      </c>
      <c r="W61" s="225"/>
      <c r="X61" s="225" t="s">
        <v>209</v>
      </c>
      <c r="Y61" s="225" t="s">
        <v>210</v>
      </c>
      <c r="Z61" s="215"/>
      <c r="AA61" s="215"/>
      <c r="AB61" s="215"/>
      <c r="AC61" s="215"/>
      <c r="AD61" s="215"/>
      <c r="AE61" s="215"/>
      <c r="AF61" s="215"/>
      <c r="AG61" s="215" t="s">
        <v>211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2">
      <c r="A62" s="222"/>
      <c r="B62" s="223"/>
      <c r="C62" s="253" t="s">
        <v>1882</v>
      </c>
      <c r="D62" s="241"/>
      <c r="E62" s="241"/>
      <c r="F62" s="241"/>
      <c r="G62" s="241"/>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213</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4">
        <v>30</v>
      </c>
      <c r="B63" s="235" t="s">
        <v>1885</v>
      </c>
      <c r="C63" s="252" t="s">
        <v>1886</v>
      </c>
      <c r="D63" s="236" t="s">
        <v>277</v>
      </c>
      <c r="E63" s="237">
        <v>3</v>
      </c>
      <c r="F63" s="238"/>
      <c r="G63" s="239">
        <f>ROUND(E63*F63,2)</f>
        <v>0</v>
      </c>
      <c r="H63" s="238"/>
      <c r="I63" s="239">
        <f>ROUND(E63*H63,2)</f>
        <v>0</v>
      </c>
      <c r="J63" s="238"/>
      <c r="K63" s="239">
        <f>ROUND(E63*J63,2)</f>
        <v>0</v>
      </c>
      <c r="L63" s="239">
        <v>21</v>
      </c>
      <c r="M63" s="239">
        <f>G63*(1+L63/100)</f>
        <v>0</v>
      </c>
      <c r="N63" s="237">
        <v>5.5999999999999995E-4</v>
      </c>
      <c r="O63" s="237">
        <f>ROUND(E63*N63,2)</f>
        <v>0</v>
      </c>
      <c r="P63" s="237">
        <v>0</v>
      </c>
      <c r="Q63" s="237">
        <f>ROUND(E63*P63,2)</f>
        <v>0</v>
      </c>
      <c r="R63" s="239" t="s">
        <v>1860</v>
      </c>
      <c r="S63" s="239" t="s">
        <v>208</v>
      </c>
      <c r="T63" s="240" t="s">
        <v>208</v>
      </c>
      <c r="U63" s="225">
        <v>0.874</v>
      </c>
      <c r="V63" s="225">
        <f>ROUND(E63*U63,2)</f>
        <v>2.62</v>
      </c>
      <c r="W63" s="225"/>
      <c r="X63" s="225" t="s">
        <v>209</v>
      </c>
      <c r="Y63" s="225" t="s">
        <v>210</v>
      </c>
      <c r="Z63" s="215"/>
      <c r="AA63" s="215"/>
      <c r="AB63" s="215"/>
      <c r="AC63" s="215"/>
      <c r="AD63" s="215"/>
      <c r="AE63" s="215"/>
      <c r="AF63" s="215"/>
      <c r="AG63" s="215" t="s">
        <v>211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c r="A64" s="222"/>
      <c r="B64" s="223"/>
      <c r="C64" s="253" t="s">
        <v>1887</v>
      </c>
      <c r="D64" s="241"/>
      <c r="E64" s="241"/>
      <c r="F64" s="241"/>
      <c r="G64" s="241"/>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213</v>
      </c>
      <c r="AH64" s="215"/>
      <c r="AI64" s="215"/>
      <c r="AJ64" s="215"/>
      <c r="AK64" s="215"/>
      <c r="AL64" s="215"/>
      <c r="AM64" s="215"/>
      <c r="AN64" s="215"/>
      <c r="AO64" s="215"/>
      <c r="AP64" s="215"/>
      <c r="AQ64" s="215"/>
      <c r="AR64" s="215"/>
      <c r="AS64" s="215"/>
      <c r="AT64" s="215"/>
      <c r="AU64" s="215"/>
      <c r="AV64" s="215"/>
      <c r="AW64" s="215"/>
      <c r="AX64" s="215"/>
      <c r="AY64" s="215"/>
      <c r="AZ64" s="215"/>
      <c r="BA64" s="242" t="str">
        <f>C64</f>
        <v>třemi a více kůly, s ochranou proti poškození v místě vzepření, (příloha č. 8) při  průměru kůlů do 10 cm,</v>
      </c>
      <c r="BB64" s="215"/>
      <c r="BC64" s="215"/>
      <c r="BD64" s="215"/>
      <c r="BE64" s="215"/>
      <c r="BF64" s="215"/>
      <c r="BG64" s="215"/>
      <c r="BH64" s="215"/>
    </row>
    <row r="65" spans="1:60" outlineLevel="1">
      <c r="A65" s="234">
        <v>31</v>
      </c>
      <c r="B65" s="235" t="s">
        <v>1888</v>
      </c>
      <c r="C65" s="252" t="s">
        <v>1889</v>
      </c>
      <c r="D65" s="236" t="s">
        <v>228</v>
      </c>
      <c r="E65" s="237">
        <v>6.3585000000000003</v>
      </c>
      <c r="F65" s="238"/>
      <c r="G65" s="239">
        <f>ROUND(E65*F65,2)</f>
        <v>0</v>
      </c>
      <c r="H65" s="238"/>
      <c r="I65" s="239">
        <f>ROUND(E65*H65,2)</f>
        <v>0</v>
      </c>
      <c r="J65" s="238"/>
      <c r="K65" s="239">
        <f>ROUND(E65*J65,2)</f>
        <v>0</v>
      </c>
      <c r="L65" s="239">
        <v>21</v>
      </c>
      <c r="M65" s="239">
        <f>G65*(1+L65/100)</f>
        <v>0</v>
      </c>
      <c r="N65" s="237">
        <v>3.6999999999999999E-4</v>
      </c>
      <c r="O65" s="237">
        <f>ROUND(E65*N65,2)</f>
        <v>0</v>
      </c>
      <c r="P65" s="237">
        <v>0</v>
      </c>
      <c r="Q65" s="237">
        <f>ROUND(E65*P65,2)</f>
        <v>0</v>
      </c>
      <c r="R65" s="239" t="s">
        <v>1860</v>
      </c>
      <c r="S65" s="239" t="s">
        <v>208</v>
      </c>
      <c r="T65" s="240" t="s">
        <v>208</v>
      </c>
      <c r="U65" s="225">
        <v>0.24199999999999999</v>
      </c>
      <c r="V65" s="225">
        <f>ROUND(E65*U65,2)</f>
        <v>1.54</v>
      </c>
      <c r="W65" s="225"/>
      <c r="X65" s="225" t="s">
        <v>209</v>
      </c>
      <c r="Y65" s="225" t="s">
        <v>210</v>
      </c>
      <c r="Z65" s="215"/>
      <c r="AA65" s="215"/>
      <c r="AB65" s="215"/>
      <c r="AC65" s="215"/>
      <c r="AD65" s="215"/>
      <c r="AE65" s="215"/>
      <c r="AF65" s="215"/>
      <c r="AG65" s="215" t="s">
        <v>211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c r="A66" s="222"/>
      <c r="B66" s="223"/>
      <c r="C66" s="253" t="s">
        <v>1890</v>
      </c>
      <c r="D66" s="241"/>
      <c r="E66" s="241"/>
      <c r="F66" s="241"/>
      <c r="G66" s="241"/>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213</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34">
        <v>32</v>
      </c>
      <c r="B67" s="235" t="s">
        <v>1891</v>
      </c>
      <c r="C67" s="252" t="s">
        <v>1892</v>
      </c>
      <c r="D67" s="236" t="s">
        <v>228</v>
      </c>
      <c r="E67" s="237">
        <v>34.700000000000003</v>
      </c>
      <c r="F67" s="238"/>
      <c r="G67" s="239">
        <f>ROUND(E67*F67,2)</f>
        <v>0</v>
      </c>
      <c r="H67" s="238"/>
      <c r="I67" s="239">
        <f>ROUND(E67*H67,2)</f>
        <v>0</v>
      </c>
      <c r="J67" s="238"/>
      <c r="K67" s="239">
        <f>ROUND(E67*J67,2)</f>
        <v>0</v>
      </c>
      <c r="L67" s="239">
        <v>21</v>
      </c>
      <c r="M67" s="239">
        <f>G67*(1+L67/100)</f>
        <v>0</v>
      </c>
      <c r="N67" s="237">
        <v>9.4000000000000004E-3</v>
      </c>
      <c r="O67" s="237">
        <f>ROUND(E67*N67,2)</f>
        <v>0.33</v>
      </c>
      <c r="P67" s="237">
        <v>0</v>
      </c>
      <c r="Q67" s="237">
        <f>ROUND(E67*P67,2)</f>
        <v>0</v>
      </c>
      <c r="R67" s="239" t="s">
        <v>1860</v>
      </c>
      <c r="S67" s="239" t="s">
        <v>208</v>
      </c>
      <c r="T67" s="240" t="s">
        <v>208</v>
      </c>
      <c r="U67" s="225">
        <v>0.86399999999999999</v>
      </c>
      <c r="V67" s="225">
        <f>ROUND(E67*U67,2)</f>
        <v>29.98</v>
      </c>
      <c r="W67" s="225"/>
      <c r="X67" s="225" t="s">
        <v>209</v>
      </c>
      <c r="Y67" s="225" t="s">
        <v>210</v>
      </c>
      <c r="Z67" s="215"/>
      <c r="AA67" s="215"/>
      <c r="AB67" s="215"/>
      <c r="AC67" s="215"/>
      <c r="AD67" s="215"/>
      <c r="AE67" s="215"/>
      <c r="AF67" s="215"/>
      <c r="AG67" s="215" t="s">
        <v>211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c r="A68" s="222"/>
      <c r="B68" s="223"/>
      <c r="C68" s="253" t="s">
        <v>1893</v>
      </c>
      <c r="D68" s="241"/>
      <c r="E68" s="241"/>
      <c r="F68" s="241"/>
      <c r="G68" s="241"/>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213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34">
        <v>33</v>
      </c>
      <c r="B69" s="235" t="s">
        <v>1894</v>
      </c>
      <c r="C69" s="252" t="s">
        <v>1895</v>
      </c>
      <c r="D69" s="236" t="s">
        <v>228</v>
      </c>
      <c r="E69" s="237">
        <v>32</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t="s">
        <v>1860</v>
      </c>
      <c r="S69" s="239" t="s">
        <v>208</v>
      </c>
      <c r="T69" s="240" t="s">
        <v>208</v>
      </c>
      <c r="U69" s="225">
        <v>0.371</v>
      </c>
      <c r="V69" s="225">
        <f>ROUND(E69*U69,2)</f>
        <v>11.87</v>
      </c>
      <c r="W69" s="225"/>
      <c r="X69" s="225" t="s">
        <v>209</v>
      </c>
      <c r="Y69" s="225" t="s">
        <v>210</v>
      </c>
      <c r="Z69" s="215"/>
      <c r="AA69" s="215"/>
      <c r="AB69" s="215"/>
      <c r="AC69" s="215"/>
      <c r="AD69" s="215"/>
      <c r="AE69" s="215"/>
      <c r="AF69" s="215"/>
      <c r="AG69" s="215" t="s">
        <v>211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c r="A70" s="222"/>
      <c r="B70" s="223"/>
      <c r="C70" s="253" t="s">
        <v>1893</v>
      </c>
      <c r="D70" s="241"/>
      <c r="E70" s="241"/>
      <c r="F70" s="241"/>
      <c r="G70" s="241"/>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213</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34">
        <v>34</v>
      </c>
      <c r="B71" s="235" t="s">
        <v>1896</v>
      </c>
      <c r="C71" s="252" t="s">
        <v>1897</v>
      </c>
      <c r="D71" s="236" t="s">
        <v>228</v>
      </c>
      <c r="E71" s="237">
        <v>47.75</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t="s">
        <v>1860</v>
      </c>
      <c r="S71" s="239" t="s">
        <v>208</v>
      </c>
      <c r="T71" s="240" t="s">
        <v>208</v>
      </c>
      <c r="U71" s="225">
        <v>0.16</v>
      </c>
      <c r="V71" s="225">
        <f>ROUND(E71*U71,2)</f>
        <v>7.64</v>
      </c>
      <c r="W71" s="225"/>
      <c r="X71" s="225" t="s">
        <v>209</v>
      </c>
      <c r="Y71" s="225" t="s">
        <v>210</v>
      </c>
      <c r="Z71" s="215"/>
      <c r="AA71" s="215"/>
      <c r="AB71" s="215"/>
      <c r="AC71" s="215"/>
      <c r="AD71" s="215"/>
      <c r="AE71" s="215"/>
      <c r="AF71" s="215"/>
      <c r="AG71" s="215" t="s">
        <v>211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c r="A72" s="222"/>
      <c r="B72" s="223"/>
      <c r="C72" s="253" t="s">
        <v>1898</v>
      </c>
      <c r="D72" s="241"/>
      <c r="E72" s="241"/>
      <c r="F72" s="241"/>
      <c r="G72" s="241"/>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213</v>
      </c>
      <c r="AH72" s="215"/>
      <c r="AI72" s="215"/>
      <c r="AJ72" s="215"/>
      <c r="AK72" s="215"/>
      <c r="AL72" s="215"/>
      <c r="AM72" s="215"/>
      <c r="AN72" s="215"/>
      <c r="AO72" s="215"/>
      <c r="AP72" s="215"/>
      <c r="AQ72" s="215"/>
      <c r="AR72" s="215"/>
      <c r="AS72" s="215"/>
      <c r="AT72" s="215"/>
      <c r="AU72" s="215"/>
      <c r="AV72" s="215"/>
      <c r="AW72" s="215"/>
      <c r="AX72" s="215"/>
      <c r="AY72" s="215"/>
      <c r="AZ72" s="215"/>
      <c r="BA72" s="242" t="str">
        <f>C72</f>
        <v>vysazených rostlin s případným naložením odpadu na dopravní prostředek, s odvezením do 20 km a se složením,</v>
      </c>
      <c r="BB72" s="215"/>
      <c r="BC72" s="215"/>
      <c r="BD72" s="215"/>
      <c r="BE72" s="215"/>
      <c r="BF72" s="215"/>
      <c r="BG72" s="215"/>
      <c r="BH72" s="215"/>
    </row>
    <row r="73" spans="1:60" outlineLevel="1">
      <c r="A73" s="243">
        <v>35</v>
      </c>
      <c r="B73" s="244" t="s">
        <v>250</v>
      </c>
      <c r="C73" s="254" t="s">
        <v>1899</v>
      </c>
      <c r="D73" s="245" t="s">
        <v>206</v>
      </c>
      <c r="E73" s="246">
        <v>39.645000000000003</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t="s">
        <v>207</v>
      </c>
      <c r="S73" s="248" t="s">
        <v>208</v>
      </c>
      <c r="T73" s="249" t="s">
        <v>208</v>
      </c>
      <c r="U73" s="225">
        <v>0</v>
      </c>
      <c r="V73" s="225">
        <f>ROUND(E73*U73,2)</f>
        <v>0</v>
      </c>
      <c r="W73" s="225"/>
      <c r="X73" s="225" t="s">
        <v>209</v>
      </c>
      <c r="Y73" s="225" t="s">
        <v>210</v>
      </c>
      <c r="Z73" s="215"/>
      <c r="AA73" s="215"/>
      <c r="AB73" s="215"/>
      <c r="AC73" s="215"/>
      <c r="AD73" s="215"/>
      <c r="AE73" s="215"/>
      <c r="AF73" s="215"/>
      <c r="AG73" s="215" t="s">
        <v>211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34">
        <v>36</v>
      </c>
      <c r="B74" s="235" t="s">
        <v>1900</v>
      </c>
      <c r="C74" s="252" t="s">
        <v>1901</v>
      </c>
      <c r="D74" s="236" t="s">
        <v>228</v>
      </c>
      <c r="E74" s="237">
        <v>96</v>
      </c>
      <c r="F74" s="238"/>
      <c r="G74" s="239">
        <f>ROUND(E74*F74,2)</f>
        <v>0</v>
      </c>
      <c r="H74" s="238"/>
      <c r="I74" s="239">
        <f>ROUND(E74*H74,2)</f>
        <v>0</v>
      </c>
      <c r="J74" s="238"/>
      <c r="K74" s="239">
        <f>ROUND(E74*J74,2)</f>
        <v>0</v>
      </c>
      <c r="L74" s="239">
        <v>21</v>
      </c>
      <c r="M74" s="239">
        <f>G74*(1+L74/100)</f>
        <v>0</v>
      </c>
      <c r="N74" s="237">
        <v>0.25094</v>
      </c>
      <c r="O74" s="237">
        <f>ROUND(E74*N74,2)</f>
        <v>24.09</v>
      </c>
      <c r="P74" s="237">
        <v>0</v>
      </c>
      <c r="Q74" s="237">
        <f>ROUND(E74*P74,2)</f>
        <v>0</v>
      </c>
      <c r="R74" s="239" t="s">
        <v>1781</v>
      </c>
      <c r="S74" s="239" t="s">
        <v>208</v>
      </c>
      <c r="T74" s="240" t="s">
        <v>208</v>
      </c>
      <c r="U74" s="225">
        <v>5.0999999999999997E-2</v>
      </c>
      <c r="V74" s="225">
        <f>ROUND(E74*U74,2)</f>
        <v>4.9000000000000004</v>
      </c>
      <c r="W74" s="225"/>
      <c r="X74" s="225" t="s">
        <v>209</v>
      </c>
      <c r="Y74" s="225" t="s">
        <v>210</v>
      </c>
      <c r="Z74" s="215"/>
      <c r="AA74" s="215"/>
      <c r="AB74" s="215"/>
      <c r="AC74" s="215"/>
      <c r="AD74" s="215"/>
      <c r="AE74" s="215"/>
      <c r="AF74" s="215"/>
      <c r="AG74" s="215" t="s">
        <v>211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2">
      <c r="A75" s="222"/>
      <c r="B75" s="223"/>
      <c r="C75" s="253" t="s">
        <v>1902</v>
      </c>
      <c r="D75" s="241"/>
      <c r="E75" s="241"/>
      <c r="F75" s="241"/>
      <c r="G75" s="241"/>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213</v>
      </c>
      <c r="AH75" s="215"/>
      <c r="AI75" s="215"/>
      <c r="AJ75" s="215"/>
      <c r="AK75" s="215"/>
      <c r="AL75" s="215"/>
      <c r="AM75" s="215"/>
      <c r="AN75" s="215"/>
      <c r="AO75" s="215"/>
      <c r="AP75" s="215"/>
      <c r="AQ75" s="215"/>
      <c r="AR75" s="215"/>
      <c r="AS75" s="215"/>
      <c r="AT75" s="215"/>
      <c r="AU75" s="215"/>
      <c r="AV75" s="215"/>
      <c r="AW75" s="215"/>
      <c r="AX75" s="215"/>
      <c r="AY75" s="215"/>
      <c r="AZ75" s="215"/>
      <c r="BA75" s="242" t="str">
        <f>C75</f>
        <v>kamenivo hrubé drcené vel. 32 - 63 mm s výplňovým kamenivem (vibrovaný štěrk), s rozprostřením, vlhčením a zhutněním</v>
      </c>
      <c r="BB75" s="215"/>
      <c r="BC75" s="215"/>
      <c r="BD75" s="215"/>
      <c r="BE75" s="215"/>
      <c r="BF75" s="215"/>
      <c r="BG75" s="215"/>
      <c r="BH75" s="215"/>
    </row>
    <row r="76" spans="1:60" outlineLevel="1">
      <c r="A76" s="243">
        <v>37</v>
      </c>
      <c r="B76" s="244" t="s">
        <v>1903</v>
      </c>
      <c r="C76" s="254" t="s">
        <v>1904</v>
      </c>
      <c r="D76" s="245" t="s">
        <v>228</v>
      </c>
      <c r="E76" s="246">
        <v>96</v>
      </c>
      <c r="F76" s="247"/>
      <c r="G76" s="248">
        <f>ROUND(E76*F76,2)</f>
        <v>0</v>
      </c>
      <c r="H76" s="247"/>
      <c r="I76" s="248">
        <f>ROUND(E76*H76,2)</f>
        <v>0</v>
      </c>
      <c r="J76" s="247"/>
      <c r="K76" s="248">
        <f>ROUND(E76*J76,2)</f>
        <v>0</v>
      </c>
      <c r="L76" s="248">
        <v>21</v>
      </c>
      <c r="M76" s="248">
        <f>G76*(1+L76/100)</f>
        <v>0</v>
      </c>
      <c r="N76" s="246">
        <v>0.25335999999999997</v>
      </c>
      <c r="O76" s="246">
        <f>ROUND(E76*N76,2)</f>
        <v>24.32</v>
      </c>
      <c r="P76" s="246">
        <v>0</v>
      </c>
      <c r="Q76" s="246">
        <f>ROUND(E76*P76,2)</f>
        <v>0</v>
      </c>
      <c r="R76" s="248" t="s">
        <v>1781</v>
      </c>
      <c r="S76" s="248" t="s">
        <v>208</v>
      </c>
      <c r="T76" s="249" t="s">
        <v>208</v>
      </c>
      <c r="U76" s="225">
        <v>0.14199999999999999</v>
      </c>
      <c r="V76" s="225">
        <f>ROUND(E76*U76,2)</f>
        <v>13.63</v>
      </c>
      <c r="W76" s="225"/>
      <c r="X76" s="225" t="s">
        <v>209</v>
      </c>
      <c r="Y76" s="225" t="s">
        <v>210</v>
      </c>
      <c r="Z76" s="215"/>
      <c r="AA76" s="215"/>
      <c r="AB76" s="215"/>
      <c r="AC76" s="215"/>
      <c r="AD76" s="215"/>
      <c r="AE76" s="215"/>
      <c r="AF76" s="215"/>
      <c r="AG76" s="215" t="s">
        <v>211</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43">
        <v>38</v>
      </c>
      <c r="B77" s="244" t="s">
        <v>1905</v>
      </c>
      <c r="C77" s="254" t="s">
        <v>1906</v>
      </c>
      <c r="D77" s="245" t="s">
        <v>228</v>
      </c>
      <c r="E77" s="246">
        <v>96</v>
      </c>
      <c r="F77" s="247"/>
      <c r="G77" s="248">
        <f>ROUND(E77*F77,2)</f>
        <v>0</v>
      </c>
      <c r="H77" s="247"/>
      <c r="I77" s="248">
        <f>ROUND(E77*H77,2)</f>
        <v>0</v>
      </c>
      <c r="J77" s="247"/>
      <c r="K77" s="248">
        <f>ROUND(E77*J77,2)</f>
        <v>0</v>
      </c>
      <c r="L77" s="248">
        <v>21</v>
      </c>
      <c r="M77" s="248">
        <f>G77*(1+L77/100)</f>
        <v>0</v>
      </c>
      <c r="N77" s="246">
        <v>1.6979999999999999E-2</v>
      </c>
      <c r="O77" s="246">
        <f>ROUND(E77*N77,2)</f>
        <v>1.63</v>
      </c>
      <c r="P77" s="246">
        <v>0</v>
      </c>
      <c r="Q77" s="246">
        <f>ROUND(E77*P77,2)</f>
        <v>0</v>
      </c>
      <c r="R77" s="248" t="s">
        <v>1860</v>
      </c>
      <c r="S77" s="248" t="s">
        <v>208</v>
      </c>
      <c r="T77" s="249" t="s">
        <v>208</v>
      </c>
      <c r="U77" s="225">
        <v>0.3</v>
      </c>
      <c r="V77" s="225">
        <f>ROUND(E77*U77,2)</f>
        <v>28.8</v>
      </c>
      <c r="W77" s="225"/>
      <c r="X77" s="225" t="s">
        <v>209</v>
      </c>
      <c r="Y77" s="225" t="s">
        <v>210</v>
      </c>
      <c r="Z77" s="215"/>
      <c r="AA77" s="215"/>
      <c r="AB77" s="215"/>
      <c r="AC77" s="215"/>
      <c r="AD77" s="215"/>
      <c r="AE77" s="215"/>
      <c r="AF77" s="215"/>
      <c r="AG77" s="215" t="s">
        <v>211</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34">
        <v>39</v>
      </c>
      <c r="B78" s="235" t="s">
        <v>1907</v>
      </c>
      <c r="C78" s="252" t="s">
        <v>1908</v>
      </c>
      <c r="D78" s="236" t="s">
        <v>346</v>
      </c>
      <c r="E78" s="237">
        <v>34</v>
      </c>
      <c r="F78" s="238"/>
      <c r="G78" s="239">
        <f>ROUND(E78*F78,2)</f>
        <v>0</v>
      </c>
      <c r="H78" s="238"/>
      <c r="I78" s="239">
        <f>ROUND(E78*H78,2)</f>
        <v>0</v>
      </c>
      <c r="J78" s="238"/>
      <c r="K78" s="239">
        <f>ROUND(E78*J78,2)</f>
        <v>0</v>
      </c>
      <c r="L78" s="239">
        <v>21</v>
      </c>
      <c r="M78" s="239">
        <f>G78*(1+L78/100)</f>
        <v>0</v>
      </c>
      <c r="N78" s="237">
        <v>0.10249999999999999</v>
      </c>
      <c r="O78" s="237">
        <f>ROUND(E78*N78,2)</f>
        <v>3.49</v>
      </c>
      <c r="P78" s="237">
        <v>0</v>
      </c>
      <c r="Q78" s="237">
        <f>ROUND(E78*P78,2)</f>
        <v>0</v>
      </c>
      <c r="R78" s="239" t="s">
        <v>1781</v>
      </c>
      <c r="S78" s="239" t="s">
        <v>208</v>
      </c>
      <c r="T78" s="240" t="s">
        <v>208</v>
      </c>
      <c r="U78" s="225">
        <v>0.14000000000000001</v>
      </c>
      <c r="V78" s="225">
        <f>ROUND(E78*U78,2)</f>
        <v>4.76</v>
      </c>
      <c r="W78" s="225"/>
      <c r="X78" s="225" t="s">
        <v>209</v>
      </c>
      <c r="Y78" s="225" t="s">
        <v>210</v>
      </c>
      <c r="Z78" s="215"/>
      <c r="AA78" s="215"/>
      <c r="AB78" s="215"/>
      <c r="AC78" s="215"/>
      <c r="AD78" s="215"/>
      <c r="AE78" s="215"/>
      <c r="AF78" s="215"/>
      <c r="AG78" s="215" t="s">
        <v>211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c r="A79" s="222"/>
      <c r="B79" s="223"/>
      <c r="C79" s="253" t="s">
        <v>1808</v>
      </c>
      <c r="D79" s="241"/>
      <c r="E79" s="241"/>
      <c r="F79" s="241"/>
      <c r="G79" s="241"/>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213</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43">
        <v>40</v>
      </c>
      <c r="B80" s="244" t="s">
        <v>1909</v>
      </c>
      <c r="C80" s="254" t="s">
        <v>1910</v>
      </c>
      <c r="D80" s="245" t="s">
        <v>277</v>
      </c>
      <c r="E80" s="246">
        <v>435</v>
      </c>
      <c r="F80" s="247"/>
      <c r="G80" s="248">
        <f>ROUND(E80*F80,2)</f>
        <v>0</v>
      </c>
      <c r="H80" s="247"/>
      <c r="I80" s="248">
        <f>ROUND(E80*H80,2)</f>
        <v>0</v>
      </c>
      <c r="J80" s="247"/>
      <c r="K80" s="248">
        <f>ROUND(E80*J80,2)</f>
        <v>0</v>
      </c>
      <c r="L80" s="248">
        <v>21</v>
      </c>
      <c r="M80" s="248">
        <f>G80*(1+L80/100)</f>
        <v>0</v>
      </c>
      <c r="N80" s="246">
        <v>0</v>
      </c>
      <c r="O80" s="246">
        <f>ROUND(E80*N80,2)</f>
        <v>0</v>
      </c>
      <c r="P80" s="246">
        <v>0</v>
      </c>
      <c r="Q80" s="246">
        <f>ROUND(E80*P80,2)</f>
        <v>0</v>
      </c>
      <c r="R80" s="248"/>
      <c r="S80" s="248" t="s">
        <v>366</v>
      </c>
      <c r="T80" s="249" t="s">
        <v>367</v>
      </c>
      <c r="U80" s="225">
        <v>0</v>
      </c>
      <c r="V80" s="225">
        <f>ROUND(E80*U80,2)</f>
        <v>0</v>
      </c>
      <c r="W80" s="225"/>
      <c r="X80" s="225" t="s">
        <v>209</v>
      </c>
      <c r="Y80" s="225" t="s">
        <v>210</v>
      </c>
      <c r="Z80" s="215"/>
      <c r="AA80" s="215"/>
      <c r="AB80" s="215"/>
      <c r="AC80" s="215"/>
      <c r="AD80" s="215"/>
      <c r="AE80" s="215"/>
      <c r="AF80" s="215"/>
      <c r="AG80" s="215" t="s">
        <v>211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43">
        <v>41</v>
      </c>
      <c r="B81" s="244" t="s">
        <v>1911</v>
      </c>
      <c r="C81" s="254" t="s">
        <v>1912</v>
      </c>
      <c r="D81" s="245" t="s">
        <v>277</v>
      </c>
      <c r="E81" s="246">
        <v>1</v>
      </c>
      <c r="F81" s="247"/>
      <c r="G81" s="248">
        <f>ROUND(E81*F81,2)</f>
        <v>0</v>
      </c>
      <c r="H81" s="247"/>
      <c r="I81" s="248">
        <f>ROUND(E81*H81,2)</f>
        <v>0</v>
      </c>
      <c r="J81" s="247"/>
      <c r="K81" s="248">
        <f>ROUND(E81*J81,2)</f>
        <v>0</v>
      </c>
      <c r="L81" s="248">
        <v>21</v>
      </c>
      <c r="M81" s="248">
        <f>G81*(1+L81/100)</f>
        <v>0</v>
      </c>
      <c r="N81" s="246">
        <v>0.5</v>
      </c>
      <c r="O81" s="246">
        <f>ROUND(E81*N81,2)</f>
        <v>0.5</v>
      </c>
      <c r="P81" s="246">
        <v>0</v>
      </c>
      <c r="Q81" s="246">
        <f>ROUND(E81*P81,2)</f>
        <v>0</v>
      </c>
      <c r="R81" s="248"/>
      <c r="S81" s="248" t="s">
        <v>366</v>
      </c>
      <c r="T81" s="249" t="s">
        <v>367</v>
      </c>
      <c r="U81" s="225">
        <v>0</v>
      </c>
      <c r="V81" s="225">
        <f>ROUND(E81*U81,2)</f>
        <v>0</v>
      </c>
      <c r="W81" s="225"/>
      <c r="X81" s="225" t="s">
        <v>209</v>
      </c>
      <c r="Y81" s="225" t="s">
        <v>210</v>
      </c>
      <c r="Z81" s="215"/>
      <c r="AA81" s="215"/>
      <c r="AB81" s="215"/>
      <c r="AC81" s="215"/>
      <c r="AD81" s="215"/>
      <c r="AE81" s="215"/>
      <c r="AF81" s="215"/>
      <c r="AG81" s="215" t="s">
        <v>211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43">
        <v>42</v>
      </c>
      <c r="B82" s="244" t="s">
        <v>1913</v>
      </c>
      <c r="C82" s="254" t="s">
        <v>1914</v>
      </c>
      <c r="D82" s="245" t="s">
        <v>277</v>
      </c>
      <c r="E82" s="246">
        <v>2</v>
      </c>
      <c r="F82" s="247"/>
      <c r="G82" s="248">
        <f>ROUND(E82*F82,2)</f>
        <v>0</v>
      </c>
      <c r="H82" s="247"/>
      <c r="I82" s="248">
        <f>ROUND(E82*H82,2)</f>
        <v>0</v>
      </c>
      <c r="J82" s="247"/>
      <c r="K82" s="248">
        <f>ROUND(E82*J82,2)</f>
        <v>0</v>
      </c>
      <c r="L82" s="248">
        <v>21</v>
      </c>
      <c r="M82" s="248">
        <f>G82*(1+L82/100)</f>
        <v>0</v>
      </c>
      <c r="N82" s="246">
        <v>0.3</v>
      </c>
      <c r="O82" s="246">
        <f>ROUND(E82*N82,2)</f>
        <v>0.6</v>
      </c>
      <c r="P82" s="246">
        <v>0</v>
      </c>
      <c r="Q82" s="246">
        <f>ROUND(E82*P82,2)</f>
        <v>0</v>
      </c>
      <c r="R82" s="248"/>
      <c r="S82" s="248" t="s">
        <v>366</v>
      </c>
      <c r="T82" s="249" t="s">
        <v>367</v>
      </c>
      <c r="U82" s="225">
        <v>0</v>
      </c>
      <c r="V82" s="225">
        <f>ROUND(E82*U82,2)</f>
        <v>0</v>
      </c>
      <c r="W82" s="225"/>
      <c r="X82" s="225" t="s">
        <v>209</v>
      </c>
      <c r="Y82" s="225" t="s">
        <v>210</v>
      </c>
      <c r="Z82" s="215"/>
      <c r="AA82" s="215"/>
      <c r="AB82" s="215"/>
      <c r="AC82" s="215"/>
      <c r="AD82" s="215"/>
      <c r="AE82" s="215"/>
      <c r="AF82" s="215"/>
      <c r="AG82" s="215" t="s">
        <v>211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43">
        <v>43</v>
      </c>
      <c r="B83" s="244" t="s">
        <v>1915</v>
      </c>
      <c r="C83" s="254" t="s">
        <v>1916</v>
      </c>
      <c r="D83" s="245" t="s">
        <v>277</v>
      </c>
      <c r="E83" s="246">
        <v>1</v>
      </c>
      <c r="F83" s="247"/>
      <c r="G83" s="248">
        <f>ROUND(E83*F83,2)</f>
        <v>0</v>
      </c>
      <c r="H83" s="247"/>
      <c r="I83" s="248">
        <f>ROUND(E83*H83,2)</f>
        <v>0</v>
      </c>
      <c r="J83" s="247"/>
      <c r="K83" s="248">
        <f>ROUND(E83*J83,2)</f>
        <v>0</v>
      </c>
      <c r="L83" s="248">
        <v>21</v>
      </c>
      <c r="M83" s="248">
        <f>G83*(1+L83/100)</f>
        <v>0</v>
      </c>
      <c r="N83" s="246">
        <v>0.4</v>
      </c>
      <c r="O83" s="246">
        <f>ROUND(E83*N83,2)</f>
        <v>0.4</v>
      </c>
      <c r="P83" s="246">
        <v>0</v>
      </c>
      <c r="Q83" s="246">
        <f>ROUND(E83*P83,2)</f>
        <v>0</v>
      </c>
      <c r="R83" s="248"/>
      <c r="S83" s="248" t="s">
        <v>366</v>
      </c>
      <c r="T83" s="249" t="s">
        <v>367</v>
      </c>
      <c r="U83" s="225">
        <v>0</v>
      </c>
      <c r="V83" s="225">
        <f>ROUND(E83*U83,2)</f>
        <v>0</v>
      </c>
      <c r="W83" s="225"/>
      <c r="X83" s="225" t="s">
        <v>209</v>
      </c>
      <c r="Y83" s="225" t="s">
        <v>210</v>
      </c>
      <c r="Z83" s="215"/>
      <c r="AA83" s="215"/>
      <c r="AB83" s="215"/>
      <c r="AC83" s="215"/>
      <c r="AD83" s="215"/>
      <c r="AE83" s="215"/>
      <c r="AF83" s="215"/>
      <c r="AG83" s="215" t="s">
        <v>211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43">
        <v>44</v>
      </c>
      <c r="B84" s="244" t="s">
        <v>1917</v>
      </c>
      <c r="C84" s="254" t="s">
        <v>1918</v>
      </c>
      <c r="D84" s="245" t="s">
        <v>277</v>
      </c>
      <c r="E84" s="246">
        <v>1</v>
      </c>
      <c r="F84" s="247"/>
      <c r="G84" s="248">
        <f>ROUND(E84*F84,2)</f>
        <v>0</v>
      </c>
      <c r="H84" s="247"/>
      <c r="I84" s="248">
        <f>ROUND(E84*H84,2)</f>
        <v>0</v>
      </c>
      <c r="J84" s="247"/>
      <c r="K84" s="248">
        <f>ROUND(E84*J84,2)</f>
        <v>0</v>
      </c>
      <c r="L84" s="248">
        <v>21</v>
      </c>
      <c r="M84" s="248">
        <f>G84*(1+L84/100)</f>
        <v>0</v>
      </c>
      <c r="N84" s="246">
        <v>0.4</v>
      </c>
      <c r="O84" s="246">
        <f>ROUND(E84*N84,2)</f>
        <v>0.4</v>
      </c>
      <c r="P84" s="246">
        <v>0</v>
      </c>
      <c r="Q84" s="246">
        <f>ROUND(E84*P84,2)</f>
        <v>0</v>
      </c>
      <c r="R84" s="248"/>
      <c r="S84" s="248" t="s">
        <v>366</v>
      </c>
      <c r="T84" s="249" t="s">
        <v>367</v>
      </c>
      <c r="U84" s="225">
        <v>0</v>
      </c>
      <c r="V84" s="225">
        <f>ROUND(E84*U84,2)</f>
        <v>0</v>
      </c>
      <c r="W84" s="225"/>
      <c r="X84" s="225" t="s">
        <v>209</v>
      </c>
      <c r="Y84" s="225" t="s">
        <v>210</v>
      </c>
      <c r="Z84" s="215"/>
      <c r="AA84" s="215"/>
      <c r="AB84" s="215"/>
      <c r="AC84" s="215"/>
      <c r="AD84" s="215"/>
      <c r="AE84" s="215"/>
      <c r="AF84" s="215"/>
      <c r="AG84" s="215" t="s">
        <v>211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c r="A85" s="243">
        <v>45</v>
      </c>
      <c r="B85" s="244" t="s">
        <v>1919</v>
      </c>
      <c r="C85" s="254" t="s">
        <v>1920</v>
      </c>
      <c r="D85" s="245" t="s">
        <v>277</v>
      </c>
      <c r="E85" s="246">
        <v>1</v>
      </c>
      <c r="F85" s="247"/>
      <c r="G85" s="248">
        <f>ROUND(E85*F85,2)</f>
        <v>0</v>
      </c>
      <c r="H85" s="247"/>
      <c r="I85" s="248">
        <f>ROUND(E85*H85,2)</f>
        <v>0</v>
      </c>
      <c r="J85" s="247"/>
      <c r="K85" s="248">
        <f>ROUND(E85*J85,2)</f>
        <v>0</v>
      </c>
      <c r="L85" s="248">
        <v>21</v>
      </c>
      <c r="M85" s="248">
        <f>G85*(1+L85/100)</f>
        <v>0</v>
      </c>
      <c r="N85" s="246">
        <v>0.4</v>
      </c>
      <c r="O85" s="246">
        <f>ROUND(E85*N85,2)</f>
        <v>0.4</v>
      </c>
      <c r="P85" s="246">
        <v>0</v>
      </c>
      <c r="Q85" s="246">
        <f>ROUND(E85*P85,2)</f>
        <v>0</v>
      </c>
      <c r="R85" s="248"/>
      <c r="S85" s="248" t="s">
        <v>366</v>
      </c>
      <c r="T85" s="249" t="s">
        <v>367</v>
      </c>
      <c r="U85" s="225">
        <v>0</v>
      </c>
      <c r="V85" s="225">
        <f>ROUND(E85*U85,2)</f>
        <v>0</v>
      </c>
      <c r="W85" s="225"/>
      <c r="X85" s="225" t="s">
        <v>209</v>
      </c>
      <c r="Y85" s="225" t="s">
        <v>210</v>
      </c>
      <c r="Z85" s="215"/>
      <c r="AA85" s="215"/>
      <c r="AB85" s="215"/>
      <c r="AC85" s="215"/>
      <c r="AD85" s="215"/>
      <c r="AE85" s="215"/>
      <c r="AF85" s="215"/>
      <c r="AG85" s="215" t="s">
        <v>211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3">
        <v>46</v>
      </c>
      <c r="B86" s="244" t="s">
        <v>1921</v>
      </c>
      <c r="C86" s="254" t="s">
        <v>1922</v>
      </c>
      <c r="D86" s="245" t="s">
        <v>277</v>
      </c>
      <c r="E86" s="246">
        <v>3</v>
      </c>
      <c r="F86" s="247"/>
      <c r="G86" s="248">
        <f>ROUND(E86*F86,2)</f>
        <v>0</v>
      </c>
      <c r="H86" s="247"/>
      <c r="I86" s="248">
        <f>ROUND(E86*H86,2)</f>
        <v>0</v>
      </c>
      <c r="J86" s="247"/>
      <c r="K86" s="248">
        <f>ROUND(E86*J86,2)</f>
        <v>0</v>
      </c>
      <c r="L86" s="248">
        <v>21</v>
      </c>
      <c r="M86" s="248">
        <f>G86*(1+L86/100)</f>
        <v>0</v>
      </c>
      <c r="N86" s="246">
        <v>0.4</v>
      </c>
      <c r="O86" s="246">
        <f>ROUND(E86*N86,2)</f>
        <v>1.2</v>
      </c>
      <c r="P86" s="246">
        <v>0</v>
      </c>
      <c r="Q86" s="246">
        <f>ROUND(E86*P86,2)</f>
        <v>0</v>
      </c>
      <c r="R86" s="248"/>
      <c r="S86" s="248" t="s">
        <v>366</v>
      </c>
      <c r="T86" s="249" t="s">
        <v>367</v>
      </c>
      <c r="U86" s="225">
        <v>0</v>
      </c>
      <c r="V86" s="225">
        <f>ROUND(E86*U86,2)</f>
        <v>0</v>
      </c>
      <c r="W86" s="225"/>
      <c r="X86" s="225" t="s">
        <v>209</v>
      </c>
      <c r="Y86" s="225" t="s">
        <v>210</v>
      </c>
      <c r="Z86" s="215"/>
      <c r="AA86" s="215"/>
      <c r="AB86" s="215"/>
      <c r="AC86" s="215"/>
      <c r="AD86" s="215"/>
      <c r="AE86" s="215"/>
      <c r="AF86" s="215"/>
      <c r="AG86" s="215" t="s">
        <v>211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3">
        <v>47</v>
      </c>
      <c r="B87" s="244" t="s">
        <v>1923</v>
      </c>
      <c r="C87" s="254" t="s">
        <v>1924</v>
      </c>
      <c r="D87" s="245" t="s">
        <v>277</v>
      </c>
      <c r="E87" s="246">
        <v>1</v>
      </c>
      <c r="F87" s="247"/>
      <c r="G87" s="248">
        <f>ROUND(E87*F87,2)</f>
        <v>0</v>
      </c>
      <c r="H87" s="247"/>
      <c r="I87" s="248">
        <f>ROUND(E87*H87,2)</f>
        <v>0</v>
      </c>
      <c r="J87" s="247"/>
      <c r="K87" s="248">
        <f>ROUND(E87*J87,2)</f>
        <v>0</v>
      </c>
      <c r="L87" s="248">
        <v>21</v>
      </c>
      <c r="M87" s="248">
        <f>G87*(1+L87/100)</f>
        <v>0</v>
      </c>
      <c r="N87" s="246">
        <v>0.2</v>
      </c>
      <c r="O87" s="246">
        <f>ROUND(E87*N87,2)</f>
        <v>0.2</v>
      </c>
      <c r="P87" s="246">
        <v>0</v>
      </c>
      <c r="Q87" s="246">
        <f>ROUND(E87*P87,2)</f>
        <v>0</v>
      </c>
      <c r="R87" s="248"/>
      <c r="S87" s="248" t="s">
        <v>366</v>
      </c>
      <c r="T87" s="249" t="s">
        <v>367</v>
      </c>
      <c r="U87" s="225">
        <v>0</v>
      </c>
      <c r="V87" s="225">
        <f>ROUND(E87*U87,2)</f>
        <v>0</v>
      </c>
      <c r="W87" s="225"/>
      <c r="X87" s="225" t="s">
        <v>209</v>
      </c>
      <c r="Y87" s="225" t="s">
        <v>210</v>
      </c>
      <c r="Z87" s="215"/>
      <c r="AA87" s="215"/>
      <c r="AB87" s="215"/>
      <c r="AC87" s="215"/>
      <c r="AD87" s="215"/>
      <c r="AE87" s="215"/>
      <c r="AF87" s="215"/>
      <c r="AG87" s="215" t="s">
        <v>211</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43">
        <v>48</v>
      </c>
      <c r="B88" s="244" t="s">
        <v>1925</v>
      </c>
      <c r="C88" s="254" t="s">
        <v>1926</v>
      </c>
      <c r="D88" s="245" t="s">
        <v>277</v>
      </c>
      <c r="E88" s="246">
        <v>1</v>
      </c>
      <c r="F88" s="247"/>
      <c r="G88" s="248">
        <f>ROUND(E88*F88,2)</f>
        <v>0</v>
      </c>
      <c r="H88" s="247"/>
      <c r="I88" s="248">
        <f>ROUND(E88*H88,2)</f>
        <v>0</v>
      </c>
      <c r="J88" s="247"/>
      <c r="K88" s="248">
        <f>ROUND(E88*J88,2)</f>
        <v>0</v>
      </c>
      <c r="L88" s="248">
        <v>21</v>
      </c>
      <c r="M88" s="248">
        <f>G88*(1+L88/100)</f>
        <v>0</v>
      </c>
      <c r="N88" s="246">
        <v>0.4</v>
      </c>
      <c r="O88" s="246">
        <f>ROUND(E88*N88,2)</f>
        <v>0.4</v>
      </c>
      <c r="P88" s="246">
        <v>0</v>
      </c>
      <c r="Q88" s="246">
        <f>ROUND(E88*P88,2)</f>
        <v>0</v>
      </c>
      <c r="R88" s="248"/>
      <c r="S88" s="248" t="s">
        <v>366</v>
      </c>
      <c r="T88" s="249" t="s">
        <v>367</v>
      </c>
      <c r="U88" s="225">
        <v>0</v>
      </c>
      <c r="V88" s="225">
        <f>ROUND(E88*U88,2)</f>
        <v>0</v>
      </c>
      <c r="W88" s="225"/>
      <c r="X88" s="225" t="s">
        <v>209</v>
      </c>
      <c r="Y88" s="225" t="s">
        <v>210</v>
      </c>
      <c r="Z88" s="215"/>
      <c r="AA88" s="215"/>
      <c r="AB88" s="215"/>
      <c r="AC88" s="215"/>
      <c r="AD88" s="215"/>
      <c r="AE88" s="215"/>
      <c r="AF88" s="215"/>
      <c r="AG88" s="215" t="s">
        <v>211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3">
        <v>49</v>
      </c>
      <c r="B89" s="244" t="s">
        <v>1927</v>
      </c>
      <c r="C89" s="254" t="s">
        <v>1928</v>
      </c>
      <c r="D89" s="245" t="s">
        <v>277</v>
      </c>
      <c r="E89" s="246">
        <v>1</v>
      </c>
      <c r="F89" s="247"/>
      <c r="G89" s="248">
        <f>ROUND(E89*F89,2)</f>
        <v>0</v>
      </c>
      <c r="H89" s="247"/>
      <c r="I89" s="248">
        <f>ROUND(E89*H89,2)</f>
        <v>0</v>
      </c>
      <c r="J89" s="247"/>
      <c r="K89" s="248">
        <f>ROUND(E89*J89,2)</f>
        <v>0</v>
      </c>
      <c r="L89" s="248">
        <v>21</v>
      </c>
      <c r="M89" s="248">
        <f>G89*(1+L89/100)</f>
        <v>0</v>
      </c>
      <c r="N89" s="246">
        <v>0.4</v>
      </c>
      <c r="O89" s="246">
        <f>ROUND(E89*N89,2)</f>
        <v>0.4</v>
      </c>
      <c r="P89" s="246">
        <v>0</v>
      </c>
      <c r="Q89" s="246">
        <f>ROUND(E89*P89,2)</f>
        <v>0</v>
      </c>
      <c r="R89" s="248"/>
      <c r="S89" s="248" t="s">
        <v>366</v>
      </c>
      <c r="T89" s="249" t="s">
        <v>367</v>
      </c>
      <c r="U89" s="225">
        <v>0</v>
      </c>
      <c r="V89" s="225">
        <f>ROUND(E89*U89,2)</f>
        <v>0</v>
      </c>
      <c r="W89" s="225"/>
      <c r="X89" s="225" t="s">
        <v>209</v>
      </c>
      <c r="Y89" s="225" t="s">
        <v>210</v>
      </c>
      <c r="Z89" s="215"/>
      <c r="AA89" s="215"/>
      <c r="AB89" s="215"/>
      <c r="AC89" s="215"/>
      <c r="AD89" s="215"/>
      <c r="AE89" s="215"/>
      <c r="AF89" s="215"/>
      <c r="AG89" s="215" t="s">
        <v>211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50</v>
      </c>
      <c r="B90" s="244" t="s">
        <v>1929</v>
      </c>
      <c r="C90" s="254" t="s">
        <v>1930</v>
      </c>
      <c r="D90" s="245" t="s">
        <v>277</v>
      </c>
      <c r="E90" s="246">
        <v>1</v>
      </c>
      <c r="F90" s="247"/>
      <c r="G90" s="248">
        <f>ROUND(E90*F90,2)</f>
        <v>0</v>
      </c>
      <c r="H90" s="247"/>
      <c r="I90" s="248">
        <f>ROUND(E90*H90,2)</f>
        <v>0</v>
      </c>
      <c r="J90" s="247"/>
      <c r="K90" s="248">
        <f>ROUND(E90*J90,2)</f>
        <v>0</v>
      </c>
      <c r="L90" s="248">
        <v>21</v>
      </c>
      <c r="M90" s="248">
        <f>G90*(1+L90/100)</f>
        <v>0</v>
      </c>
      <c r="N90" s="246">
        <v>0.4</v>
      </c>
      <c r="O90" s="246">
        <f>ROUND(E90*N90,2)</f>
        <v>0.4</v>
      </c>
      <c r="P90" s="246">
        <v>0</v>
      </c>
      <c r="Q90" s="246">
        <f>ROUND(E90*P90,2)</f>
        <v>0</v>
      </c>
      <c r="R90" s="248"/>
      <c r="S90" s="248" t="s">
        <v>366</v>
      </c>
      <c r="T90" s="249" t="s">
        <v>367</v>
      </c>
      <c r="U90" s="225">
        <v>0</v>
      </c>
      <c r="V90" s="225">
        <f>ROUND(E90*U90,2)</f>
        <v>0</v>
      </c>
      <c r="W90" s="225"/>
      <c r="X90" s="225" t="s">
        <v>209</v>
      </c>
      <c r="Y90" s="225" t="s">
        <v>210</v>
      </c>
      <c r="Z90" s="215"/>
      <c r="AA90" s="215"/>
      <c r="AB90" s="215"/>
      <c r="AC90" s="215"/>
      <c r="AD90" s="215"/>
      <c r="AE90" s="215"/>
      <c r="AF90" s="215"/>
      <c r="AG90" s="215" t="s">
        <v>211</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43">
        <v>51</v>
      </c>
      <c r="B91" s="244" t="s">
        <v>1931</v>
      </c>
      <c r="C91" s="254" t="s">
        <v>1932</v>
      </c>
      <c r="D91" s="245" t="s">
        <v>417</v>
      </c>
      <c r="E91" s="246">
        <v>12.04</v>
      </c>
      <c r="F91" s="247"/>
      <c r="G91" s="248">
        <f>ROUND(E91*F91,2)</f>
        <v>0</v>
      </c>
      <c r="H91" s="247"/>
      <c r="I91" s="248">
        <f>ROUND(E91*H91,2)</f>
        <v>0</v>
      </c>
      <c r="J91" s="247"/>
      <c r="K91" s="248">
        <f>ROUND(E91*J91,2)</f>
        <v>0</v>
      </c>
      <c r="L91" s="248">
        <v>21</v>
      </c>
      <c r="M91" s="248">
        <f>G91*(1+L91/100)</f>
        <v>0</v>
      </c>
      <c r="N91" s="246">
        <v>1E-3</v>
      </c>
      <c r="O91" s="246">
        <f>ROUND(E91*N91,2)</f>
        <v>0.01</v>
      </c>
      <c r="P91" s="246">
        <v>0</v>
      </c>
      <c r="Q91" s="246">
        <f>ROUND(E91*P91,2)</f>
        <v>0</v>
      </c>
      <c r="R91" s="248" t="s">
        <v>370</v>
      </c>
      <c r="S91" s="248" t="s">
        <v>208</v>
      </c>
      <c r="T91" s="249" t="s">
        <v>208</v>
      </c>
      <c r="U91" s="225">
        <v>0</v>
      </c>
      <c r="V91" s="225">
        <f>ROUND(E91*U91,2)</f>
        <v>0</v>
      </c>
      <c r="W91" s="225"/>
      <c r="X91" s="225" t="s">
        <v>371</v>
      </c>
      <c r="Y91" s="225" t="s">
        <v>210</v>
      </c>
      <c r="Z91" s="215"/>
      <c r="AA91" s="215"/>
      <c r="AB91" s="215"/>
      <c r="AC91" s="215"/>
      <c r="AD91" s="215"/>
      <c r="AE91" s="215"/>
      <c r="AF91" s="215"/>
      <c r="AG91" s="215" t="s">
        <v>372</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43">
        <v>52</v>
      </c>
      <c r="B92" s="244" t="s">
        <v>1933</v>
      </c>
      <c r="C92" s="254" t="s">
        <v>1934</v>
      </c>
      <c r="D92" s="245" t="s">
        <v>277</v>
      </c>
      <c r="E92" s="246">
        <v>1</v>
      </c>
      <c r="F92" s="247"/>
      <c r="G92" s="248">
        <f>ROUND(E92*F92,2)</f>
        <v>0</v>
      </c>
      <c r="H92" s="247"/>
      <c r="I92" s="248">
        <f>ROUND(E92*H92,2)</f>
        <v>0</v>
      </c>
      <c r="J92" s="247"/>
      <c r="K92" s="248">
        <f>ROUND(E92*J92,2)</f>
        <v>0</v>
      </c>
      <c r="L92" s="248">
        <v>21</v>
      </c>
      <c r="M92" s="248">
        <f>G92*(1+L92/100)</f>
        <v>0</v>
      </c>
      <c r="N92" s="246">
        <v>6.0000000000000001E-3</v>
      </c>
      <c r="O92" s="246">
        <f>ROUND(E92*N92,2)</f>
        <v>0.01</v>
      </c>
      <c r="P92" s="246">
        <v>0</v>
      </c>
      <c r="Q92" s="246">
        <f>ROUND(E92*P92,2)</f>
        <v>0</v>
      </c>
      <c r="R92" s="248"/>
      <c r="S92" s="248" t="s">
        <v>366</v>
      </c>
      <c r="T92" s="249" t="s">
        <v>367</v>
      </c>
      <c r="U92" s="225">
        <v>0</v>
      </c>
      <c r="V92" s="225">
        <f>ROUND(E92*U92,2)</f>
        <v>0</v>
      </c>
      <c r="W92" s="225"/>
      <c r="X92" s="225" t="s">
        <v>371</v>
      </c>
      <c r="Y92" s="225" t="s">
        <v>210</v>
      </c>
      <c r="Z92" s="215"/>
      <c r="AA92" s="215"/>
      <c r="AB92" s="215"/>
      <c r="AC92" s="215"/>
      <c r="AD92" s="215"/>
      <c r="AE92" s="215"/>
      <c r="AF92" s="215"/>
      <c r="AG92" s="215" t="s">
        <v>372</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43">
        <v>53</v>
      </c>
      <c r="B93" s="244" t="s">
        <v>1935</v>
      </c>
      <c r="C93" s="254" t="s">
        <v>1936</v>
      </c>
      <c r="D93" s="245" t="s">
        <v>277</v>
      </c>
      <c r="E93" s="246">
        <v>1</v>
      </c>
      <c r="F93" s="247"/>
      <c r="G93" s="248">
        <f>ROUND(E93*F93,2)</f>
        <v>0</v>
      </c>
      <c r="H93" s="247"/>
      <c r="I93" s="248">
        <f>ROUND(E93*H93,2)</f>
        <v>0</v>
      </c>
      <c r="J93" s="247"/>
      <c r="K93" s="248">
        <f>ROUND(E93*J93,2)</f>
        <v>0</v>
      </c>
      <c r="L93" s="248">
        <v>21</v>
      </c>
      <c r="M93" s="248">
        <f>G93*(1+L93/100)</f>
        <v>0</v>
      </c>
      <c r="N93" s="246">
        <v>6.0000000000000001E-3</v>
      </c>
      <c r="O93" s="246">
        <f>ROUND(E93*N93,2)</f>
        <v>0.01</v>
      </c>
      <c r="P93" s="246">
        <v>0</v>
      </c>
      <c r="Q93" s="246">
        <f>ROUND(E93*P93,2)</f>
        <v>0</v>
      </c>
      <c r="R93" s="248"/>
      <c r="S93" s="248" t="s">
        <v>366</v>
      </c>
      <c r="T93" s="249" t="s">
        <v>367</v>
      </c>
      <c r="U93" s="225">
        <v>0</v>
      </c>
      <c r="V93" s="225">
        <f>ROUND(E93*U93,2)</f>
        <v>0</v>
      </c>
      <c r="W93" s="225"/>
      <c r="X93" s="225" t="s">
        <v>371</v>
      </c>
      <c r="Y93" s="225" t="s">
        <v>210</v>
      </c>
      <c r="Z93" s="215"/>
      <c r="AA93" s="215"/>
      <c r="AB93" s="215"/>
      <c r="AC93" s="215"/>
      <c r="AD93" s="215"/>
      <c r="AE93" s="215"/>
      <c r="AF93" s="215"/>
      <c r="AG93" s="215" t="s">
        <v>372</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c r="A94" s="243">
        <v>54</v>
      </c>
      <c r="B94" s="244" t="s">
        <v>1937</v>
      </c>
      <c r="C94" s="254" t="s">
        <v>1938</v>
      </c>
      <c r="D94" s="245" t="s">
        <v>277</v>
      </c>
      <c r="E94" s="246">
        <v>1</v>
      </c>
      <c r="F94" s="247"/>
      <c r="G94" s="248">
        <f>ROUND(E94*F94,2)</f>
        <v>0</v>
      </c>
      <c r="H94" s="247"/>
      <c r="I94" s="248">
        <f>ROUND(E94*H94,2)</f>
        <v>0</v>
      </c>
      <c r="J94" s="247"/>
      <c r="K94" s="248">
        <f>ROUND(E94*J94,2)</f>
        <v>0</v>
      </c>
      <c r="L94" s="248">
        <v>21</v>
      </c>
      <c r="M94" s="248">
        <f>G94*(1+L94/100)</f>
        <v>0</v>
      </c>
      <c r="N94" s="246">
        <v>6.0000000000000001E-3</v>
      </c>
      <c r="O94" s="246">
        <f>ROUND(E94*N94,2)</f>
        <v>0.01</v>
      </c>
      <c r="P94" s="246">
        <v>0</v>
      </c>
      <c r="Q94" s="246">
        <f>ROUND(E94*P94,2)</f>
        <v>0</v>
      </c>
      <c r="R94" s="248"/>
      <c r="S94" s="248" t="s">
        <v>366</v>
      </c>
      <c r="T94" s="249" t="s">
        <v>367</v>
      </c>
      <c r="U94" s="225">
        <v>0</v>
      </c>
      <c r="V94" s="225">
        <f>ROUND(E94*U94,2)</f>
        <v>0</v>
      </c>
      <c r="W94" s="225"/>
      <c r="X94" s="225" t="s">
        <v>371</v>
      </c>
      <c r="Y94" s="225" t="s">
        <v>210</v>
      </c>
      <c r="Z94" s="215"/>
      <c r="AA94" s="215"/>
      <c r="AB94" s="215"/>
      <c r="AC94" s="215"/>
      <c r="AD94" s="215"/>
      <c r="AE94" s="215"/>
      <c r="AF94" s="215"/>
      <c r="AG94" s="215" t="s">
        <v>372</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ht="22.5" outlineLevel="1">
      <c r="A95" s="243">
        <v>55</v>
      </c>
      <c r="B95" s="244" t="s">
        <v>1939</v>
      </c>
      <c r="C95" s="254" t="s">
        <v>1940</v>
      </c>
      <c r="D95" s="245" t="s">
        <v>277</v>
      </c>
      <c r="E95" s="246">
        <v>210</v>
      </c>
      <c r="F95" s="247"/>
      <c r="G95" s="248">
        <f>ROUND(E95*F95,2)</f>
        <v>0</v>
      </c>
      <c r="H95" s="247"/>
      <c r="I95" s="248">
        <f>ROUND(E95*H95,2)</f>
        <v>0</v>
      </c>
      <c r="J95" s="247"/>
      <c r="K95" s="248">
        <f>ROUND(E95*J95,2)</f>
        <v>0</v>
      </c>
      <c r="L95" s="248">
        <v>21</v>
      </c>
      <c r="M95" s="248">
        <f>G95*(1+L95/100)</f>
        <v>0</v>
      </c>
      <c r="N95" s="246">
        <v>8.0000000000000002E-3</v>
      </c>
      <c r="O95" s="246">
        <f>ROUND(E95*N95,2)</f>
        <v>1.68</v>
      </c>
      <c r="P95" s="246">
        <v>0</v>
      </c>
      <c r="Q95" s="246">
        <f>ROUND(E95*P95,2)</f>
        <v>0</v>
      </c>
      <c r="R95" s="248" t="s">
        <v>370</v>
      </c>
      <c r="S95" s="248" t="s">
        <v>208</v>
      </c>
      <c r="T95" s="249" t="s">
        <v>208</v>
      </c>
      <c r="U95" s="225">
        <v>0</v>
      </c>
      <c r="V95" s="225">
        <f>ROUND(E95*U95,2)</f>
        <v>0</v>
      </c>
      <c r="W95" s="225"/>
      <c r="X95" s="225" t="s">
        <v>371</v>
      </c>
      <c r="Y95" s="225" t="s">
        <v>210</v>
      </c>
      <c r="Z95" s="215"/>
      <c r="AA95" s="215"/>
      <c r="AB95" s="215"/>
      <c r="AC95" s="215"/>
      <c r="AD95" s="215"/>
      <c r="AE95" s="215"/>
      <c r="AF95" s="215"/>
      <c r="AG95" s="215" t="s">
        <v>372</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43">
        <v>56</v>
      </c>
      <c r="B96" s="244" t="s">
        <v>1941</v>
      </c>
      <c r="C96" s="254" t="s">
        <v>1942</v>
      </c>
      <c r="D96" s="245" t="s">
        <v>346</v>
      </c>
      <c r="E96" s="246">
        <v>27</v>
      </c>
      <c r="F96" s="247"/>
      <c r="G96" s="248">
        <f>ROUND(E96*F96,2)</f>
        <v>0</v>
      </c>
      <c r="H96" s="247"/>
      <c r="I96" s="248">
        <f>ROUND(E96*H96,2)</f>
        <v>0</v>
      </c>
      <c r="J96" s="247"/>
      <c r="K96" s="248">
        <f>ROUND(E96*J96,2)</f>
        <v>0</v>
      </c>
      <c r="L96" s="248">
        <v>21</v>
      </c>
      <c r="M96" s="248">
        <f>G96*(1+L96/100)</f>
        <v>0</v>
      </c>
      <c r="N96" s="246">
        <v>0.65</v>
      </c>
      <c r="O96" s="246">
        <f>ROUND(E96*N96,2)</f>
        <v>17.55</v>
      </c>
      <c r="P96" s="246">
        <v>0</v>
      </c>
      <c r="Q96" s="246">
        <f>ROUND(E96*P96,2)</f>
        <v>0</v>
      </c>
      <c r="R96" s="248" t="s">
        <v>370</v>
      </c>
      <c r="S96" s="248" t="s">
        <v>208</v>
      </c>
      <c r="T96" s="249" t="s">
        <v>208</v>
      </c>
      <c r="U96" s="225">
        <v>0</v>
      </c>
      <c r="V96" s="225">
        <f>ROUND(E96*U96,2)</f>
        <v>0</v>
      </c>
      <c r="W96" s="225"/>
      <c r="X96" s="225" t="s">
        <v>371</v>
      </c>
      <c r="Y96" s="225" t="s">
        <v>210</v>
      </c>
      <c r="Z96" s="215"/>
      <c r="AA96" s="215"/>
      <c r="AB96" s="215"/>
      <c r="AC96" s="215"/>
      <c r="AD96" s="215"/>
      <c r="AE96" s="215"/>
      <c r="AF96" s="215"/>
      <c r="AG96" s="215" t="s">
        <v>372</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43">
        <v>57</v>
      </c>
      <c r="B97" s="244" t="s">
        <v>1943</v>
      </c>
      <c r="C97" s="254" t="s">
        <v>1944</v>
      </c>
      <c r="D97" s="245" t="s">
        <v>206</v>
      </c>
      <c r="E97" s="246">
        <v>11.227</v>
      </c>
      <c r="F97" s="247"/>
      <c r="G97" s="248">
        <f>ROUND(E97*F97,2)</f>
        <v>0</v>
      </c>
      <c r="H97" s="247"/>
      <c r="I97" s="248">
        <f>ROUND(E97*H97,2)</f>
        <v>0</v>
      </c>
      <c r="J97" s="247"/>
      <c r="K97" s="248">
        <f>ROUND(E97*J97,2)</f>
        <v>0</v>
      </c>
      <c r="L97" s="248">
        <v>21</v>
      </c>
      <c r="M97" s="248">
        <f>G97*(1+L97/100)</f>
        <v>0</v>
      </c>
      <c r="N97" s="246">
        <v>1.67</v>
      </c>
      <c r="O97" s="246">
        <f>ROUND(E97*N97,2)</f>
        <v>18.75</v>
      </c>
      <c r="P97" s="246">
        <v>0</v>
      </c>
      <c r="Q97" s="246">
        <f>ROUND(E97*P97,2)</f>
        <v>0</v>
      </c>
      <c r="R97" s="248" t="s">
        <v>370</v>
      </c>
      <c r="S97" s="248" t="s">
        <v>1064</v>
      </c>
      <c r="T97" s="249" t="s">
        <v>1064</v>
      </c>
      <c r="U97" s="225">
        <v>0</v>
      </c>
      <c r="V97" s="225">
        <f>ROUND(E97*U97,2)</f>
        <v>0</v>
      </c>
      <c r="W97" s="225"/>
      <c r="X97" s="225" t="s">
        <v>371</v>
      </c>
      <c r="Y97" s="225" t="s">
        <v>210</v>
      </c>
      <c r="Z97" s="215"/>
      <c r="AA97" s="215"/>
      <c r="AB97" s="215"/>
      <c r="AC97" s="215"/>
      <c r="AD97" s="215"/>
      <c r="AE97" s="215"/>
      <c r="AF97" s="215"/>
      <c r="AG97" s="215" t="s">
        <v>372</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43">
        <v>58</v>
      </c>
      <c r="B98" s="244" t="s">
        <v>1945</v>
      </c>
      <c r="C98" s="254" t="s">
        <v>1946</v>
      </c>
      <c r="D98" s="245" t="s">
        <v>206</v>
      </c>
      <c r="E98" s="246">
        <v>4.9182499999999996</v>
      </c>
      <c r="F98" s="247"/>
      <c r="G98" s="248">
        <f>ROUND(E98*F98,2)</f>
        <v>0</v>
      </c>
      <c r="H98" s="247"/>
      <c r="I98" s="248">
        <f>ROUND(E98*H98,2)</f>
        <v>0</v>
      </c>
      <c r="J98" s="247"/>
      <c r="K98" s="248">
        <f>ROUND(E98*J98,2)</f>
        <v>0</v>
      </c>
      <c r="L98" s="248">
        <v>21</v>
      </c>
      <c r="M98" s="248">
        <f>G98*(1+L98/100)</f>
        <v>0</v>
      </c>
      <c r="N98" s="246">
        <v>0.6</v>
      </c>
      <c r="O98" s="246">
        <f>ROUND(E98*N98,2)</f>
        <v>2.95</v>
      </c>
      <c r="P98" s="246">
        <v>0</v>
      </c>
      <c r="Q98" s="246">
        <f>ROUND(E98*P98,2)</f>
        <v>0</v>
      </c>
      <c r="R98" s="248" t="s">
        <v>370</v>
      </c>
      <c r="S98" s="248" t="s">
        <v>208</v>
      </c>
      <c r="T98" s="249" t="s">
        <v>208</v>
      </c>
      <c r="U98" s="225">
        <v>0</v>
      </c>
      <c r="V98" s="225">
        <f>ROUND(E98*U98,2)</f>
        <v>0</v>
      </c>
      <c r="W98" s="225"/>
      <c r="X98" s="225" t="s">
        <v>371</v>
      </c>
      <c r="Y98" s="225" t="s">
        <v>210</v>
      </c>
      <c r="Z98" s="215"/>
      <c r="AA98" s="215"/>
      <c r="AB98" s="215"/>
      <c r="AC98" s="215"/>
      <c r="AD98" s="215"/>
      <c r="AE98" s="215"/>
      <c r="AF98" s="215"/>
      <c r="AG98" s="215" t="s">
        <v>372</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43">
        <v>59</v>
      </c>
      <c r="B99" s="244" t="s">
        <v>1947</v>
      </c>
      <c r="C99" s="254" t="s">
        <v>1948</v>
      </c>
      <c r="D99" s="245" t="s">
        <v>277</v>
      </c>
      <c r="E99" s="246">
        <v>36</v>
      </c>
      <c r="F99" s="247"/>
      <c r="G99" s="248">
        <f>ROUND(E99*F99,2)</f>
        <v>0</v>
      </c>
      <c r="H99" s="247"/>
      <c r="I99" s="248">
        <f>ROUND(E99*H99,2)</f>
        <v>0</v>
      </c>
      <c r="J99" s="247"/>
      <c r="K99" s="248">
        <f>ROUND(E99*J99,2)</f>
        <v>0</v>
      </c>
      <c r="L99" s="248">
        <v>21</v>
      </c>
      <c r="M99" s="248">
        <f>G99*(1+L99/100)</f>
        <v>0</v>
      </c>
      <c r="N99" s="246">
        <v>8.9999999999999993E-3</v>
      </c>
      <c r="O99" s="246">
        <f>ROUND(E99*N99,2)</f>
        <v>0.32</v>
      </c>
      <c r="P99" s="246">
        <v>0</v>
      </c>
      <c r="Q99" s="246">
        <f>ROUND(E99*P99,2)</f>
        <v>0</v>
      </c>
      <c r="R99" s="248" t="s">
        <v>370</v>
      </c>
      <c r="S99" s="248" t="s">
        <v>208</v>
      </c>
      <c r="T99" s="249" t="s">
        <v>208</v>
      </c>
      <c r="U99" s="225">
        <v>0</v>
      </c>
      <c r="V99" s="225">
        <f>ROUND(E99*U99,2)</f>
        <v>0</v>
      </c>
      <c r="W99" s="225"/>
      <c r="X99" s="225" t="s">
        <v>371</v>
      </c>
      <c r="Y99" s="225" t="s">
        <v>210</v>
      </c>
      <c r="Z99" s="215"/>
      <c r="AA99" s="215"/>
      <c r="AB99" s="215"/>
      <c r="AC99" s="215"/>
      <c r="AD99" s="215"/>
      <c r="AE99" s="215"/>
      <c r="AF99" s="215"/>
      <c r="AG99" s="215" t="s">
        <v>372</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c r="A100" s="227" t="s">
        <v>202</v>
      </c>
      <c r="B100" s="228" t="s">
        <v>105</v>
      </c>
      <c r="C100" s="251" t="s">
        <v>106</v>
      </c>
      <c r="D100" s="229"/>
      <c r="E100" s="230"/>
      <c r="F100" s="231"/>
      <c r="G100" s="231">
        <f>SUMIF(AG101:AG126,"&lt;&gt;NOR",G101:G126)</f>
        <v>0</v>
      </c>
      <c r="H100" s="231"/>
      <c r="I100" s="231">
        <f>SUM(I101:I126)</f>
        <v>0</v>
      </c>
      <c r="J100" s="231"/>
      <c r="K100" s="231">
        <f>SUM(K101:K126)</f>
        <v>0</v>
      </c>
      <c r="L100" s="231"/>
      <c r="M100" s="231">
        <f>SUM(M101:M126)</f>
        <v>0</v>
      </c>
      <c r="N100" s="230"/>
      <c r="O100" s="230">
        <f>SUM(O101:O126)</f>
        <v>61.55</v>
      </c>
      <c r="P100" s="230"/>
      <c r="Q100" s="230">
        <f>SUM(Q101:Q126)</f>
        <v>0</v>
      </c>
      <c r="R100" s="231"/>
      <c r="S100" s="231"/>
      <c r="T100" s="232"/>
      <c r="U100" s="226"/>
      <c r="V100" s="226">
        <f>SUM(V101:V126)</f>
        <v>290.13999999999993</v>
      </c>
      <c r="W100" s="226"/>
      <c r="X100" s="226"/>
      <c r="Y100" s="226"/>
      <c r="AG100" t="s">
        <v>203</v>
      </c>
    </row>
    <row r="101" spans="1:60" outlineLevel="1">
      <c r="A101" s="234">
        <v>60</v>
      </c>
      <c r="B101" s="235" t="s">
        <v>1949</v>
      </c>
      <c r="C101" s="252" t="s">
        <v>1950</v>
      </c>
      <c r="D101" s="236" t="s">
        <v>206</v>
      </c>
      <c r="E101" s="237">
        <v>1.4079999999999999</v>
      </c>
      <c r="F101" s="238"/>
      <c r="G101" s="239">
        <f>ROUND(E101*F101,2)</f>
        <v>0</v>
      </c>
      <c r="H101" s="238"/>
      <c r="I101" s="239">
        <f>ROUND(E101*H101,2)</f>
        <v>0</v>
      </c>
      <c r="J101" s="238"/>
      <c r="K101" s="239">
        <f>ROUND(E101*J101,2)</f>
        <v>0</v>
      </c>
      <c r="L101" s="239">
        <v>21</v>
      </c>
      <c r="M101" s="239">
        <f>G101*(1+L101/100)</f>
        <v>0</v>
      </c>
      <c r="N101" s="237">
        <v>0</v>
      </c>
      <c r="O101" s="237">
        <f>ROUND(E101*N101,2)</f>
        <v>0</v>
      </c>
      <c r="P101" s="237">
        <v>0</v>
      </c>
      <c r="Q101" s="237">
        <f>ROUND(E101*P101,2)</f>
        <v>0</v>
      </c>
      <c r="R101" s="239" t="s">
        <v>207</v>
      </c>
      <c r="S101" s="239" t="s">
        <v>208</v>
      </c>
      <c r="T101" s="240" t="s">
        <v>208</v>
      </c>
      <c r="U101" s="225">
        <v>3.1309999999999998</v>
      </c>
      <c r="V101" s="225">
        <f>ROUND(E101*U101,2)</f>
        <v>4.41</v>
      </c>
      <c r="W101" s="225"/>
      <c r="X101" s="225" t="s">
        <v>209</v>
      </c>
      <c r="Y101" s="225" t="s">
        <v>210</v>
      </c>
      <c r="Z101" s="215"/>
      <c r="AA101" s="215"/>
      <c r="AB101" s="215"/>
      <c r="AC101" s="215"/>
      <c r="AD101" s="215"/>
      <c r="AE101" s="215"/>
      <c r="AF101" s="215"/>
      <c r="AG101" s="215" t="s">
        <v>211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ht="33.75" outlineLevel="2">
      <c r="A102" s="222"/>
      <c r="B102" s="223"/>
      <c r="C102" s="253" t="s">
        <v>1951</v>
      </c>
      <c r="D102" s="241"/>
      <c r="E102" s="241"/>
      <c r="F102" s="241"/>
      <c r="G102" s="241"/>
      <c r="H102" s="225"/>
      <c r="I102" s="225"/>
      <c r="J102" s="225"/>
      <c r="K102" s="225"/>
      <c r="L102" s="225"/>
      <c r="M102" s="225"/>
      <c r="N102" s="224"/>
      <c r="O102" s="224"/>
      <c r="P102" s="224"/>
      <c r="Q102" s="224"/>
      <c r="R102" s="225"/>
      <c r="S102" s="225"/>
      <c r="T102" s="225"/>
      <c r="U102" s="225"/>
      <c r="V102" s="225"/>
      <c r="W102" s="225"/>
      <c r="X102" s="225"/>
      <c r="Y102" s="225"/>
      <c r="Z102" s="215"/>
      <c r="AA102" s="215"/>
      <c r="AB102" s="215"/>
      <c r="AC102" s="215"/>
      <c r="AD102" s="215"/>
      <c r="AE102" s="215"/>
      <c r="AF102" s="215"/>
      <c r="AG102" s="215" t="s">
        <v>213</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42" t="str">
        <f>C102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2" s="215"/>
      <c r="BC102" s="215"/>
      <c r="BD102" s="215"/>
      <c r="BE102" s="215"/>
      <c r="BF102" s="215"/>
      <c r="BG102" s="215"/>
      <c r="BH102" s="215"/>
    </row>
    <row r="103" spans="1:60" outlineLevel="1">
      <c r="A103" s="234">
        <v>61</v>
      </c>
      <c r="B103" s="235" t="s">
        <v>1952</v>
      </c>
      <c r="C103" s="252" t="s">
        <v>1953</v>
      </c>
      <c r="D103" s="236" t="s">
        <v>206</v>
      </c>
      <c r="E103" s="237">
        <v>1.4079999999999999</v>
      </c>
      <c r="F103" s="238"/>
      <c r="G103" s="239">
        <f>ROUND(E103*F103,2)</f>
        <v>0</v>
      </c>
      <c r="H103" s="238"/>
      <c r="I103" s="239">
        <f>ROUND(E103*H103,2)</f>
        <v>0</v>
      </c>
      <c r="J103" s="238"/>
      <c r="K103" s="239">
        <f>ROUND(E103*J103,2)</f>
        <v>0</v>
      </c>
      <c r="L103" s="239">
        <v>21</v>
      </c>
      <c r="M103" s="239">
        <f>G103*(1+L103/100)</f>
        <v>0</v>
      </c>
      <c r="N103" s="237">
        <v>0</v>
      </c>
      <c r="O103" s="237">
        <f>ROUND(E103*N103,2)</f>
        <v>0</v>
      </c>
      <c r="P103" s="237">
        <v>0</v>
      </c>
      <c r="Q103" s="237">
        <f>ROUND(E103*P103,2)</f>
        <v>0</v>
      </c>
      <c r="R103" s="239" t="s">
        <v>207</v>
      </c>
      <c r="S103" s="239" t="s">
        <v>208</v>
      </c>
      <c r="T103" s="240" t="s">
        <v>208</v>
      </c>
      <c r="U103" s="225">
        <v>0.47399999999999998</v>
      </c>
      <c r="V103" s="225">
        <f>ROUND(E103*U103,2)</f>
        <v>0.67</v>
      </c>
      <c r="W103" s="225"/>
      <c r="X103" s="225" t="s">
        <v>209</v>
      </c>
      <c r="Y103" s="225" t="s">
        <v>210</v>
      </c>
      <c r="Z103" s="215"/>
      <c r="AA103" s="215"/>
      <c r="AB103" s="215"/>
      <c r="AC103" s="215"/>
      <c r="AD103" s="215"/>
      <c r="AE103" s="215"/>
      <c r="AF103" s="215"/>
      <c r="AG103" s="215" t="s">
        <v>211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33.75" outlineLevel="2">
      <c r="A104" s="222"/>
      <c r="B104" s="223"/>
      <c r="C104" s="253" t="s">
        <v>1951</v>
      </c>
      <c r="D104" s="241"/>
      <c r="E104" s="241"/>
      <c r="F104" s="241"/>
      <c r="G104" s="241"/>
      <c r="H104" s="225"/>
      <c r="I104" s="225"/>
      <c r="J104" s="225"/>
      <c r="K104" s="225"/>
      <c r="L104" s="225"/>
      <c r="M104" s="225"/>
      <c r="N104" s="224"/>
      <c r="O104" s="224"/>
      <c r="P104" s="224"/>
      <c r="Q104" s="224"/>
      <c r="R104" s="225"/>
      <c r="S104" s="225"/>
      <c r="T104" s="225"/>
      <c r="U104" s="225"/>
      <c r="V104" s="225"/>
      <c r="W104" s="225"/>
      <c r="X104" s="225"/>
      <c r="Y104" s="225"/>
      <c r="Z104" s="215"/>
      <c r="AA104" s="215"/>
      <c r="AB104" s="215"/>
      <c r="AC104" s="215"/>
      <c r="AD104" s="215"/>
      <c r="AE104" s="215"/>
      <c r="AF104" s="215"/>
      <c r="AG104" s="215" t="s">
        <v>213</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42" t="str">
        <f>C104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4" s="215"/>
      <c r="BC104" s="215"/>
      <c r="BD104" s="215"/>
      <c r="BE104" s="215"/>
      <c r="BF104" s="215"/>
      <c r="BG104" s="215"/>
      <c r="BH104" s="215"/>
    </row>
    <row r="105" spans="1:60" outlineLevel="1">
      <c r="A105" s="234">
        <v>62</v>
      </c>
      <c r="B105" s="235" t="s">
        <v>233</v>
      </c>
      <c r="C105" s="252" t="s">
        <v>234</v>
      </c>
      <c r="D105" s="236" t="s">
        <v>206</v>
      </c>
      <c r="E105" s="237">
        <v>1.4079999999999999</v>
      </c>
      <c r="F105" s="238"/>
      <c r="G105" s="239">
        <f>ROUND(E105*F105,2)</f>
        <v>0</v>
      </c>
      <c r="H105" s="238"/>
      <c r="I105" s="239">
        <f>ROUND(E105*H105,2)</f>
        <v>0</v>
      </c>
      <c r="J105" s="238"/>
      <c r="K105" s="239">
        <f>ROUND(E105*J105,2)</f>
        <v>0</v>
      </c>
      <c r="L105" s="239">
        <v>21</v>
      </c>
      <c r="M105" s="239">
        <f>G105*(1+L105/100)</f>
        <v>0</v>
      </c>
      <c r="N105" s="237">
        <v>0</v>
      </c>
      <c r="O105" s="237">
        <f>ROUND(E105*N105,2)</f>
        <v>0</v>
      </c>
      <c r="P105" s="237">
        <v>0</v>
      </c>
      <c r="Q105" s="237">
        <f>ROUND(E105*P105,2)</f>
        <v>0</v>
      </c>
      <c r="R105" s="239" t="s">
        <v>207</v>
      </c>
      <c r="S105" s="239" t="s">
        <v>208</v>
      </c>
      <c r="T105" s="240" t="s">
        <v>208</v>
      </c>
      <c r="U105" s="225">
        <v>8.6999999999999994E-2</v>
      </c>
      <c r="V105" s="225">
        <f>ROUND(E105*U105,2)</f>
        <v>0.12</v>
      </c>
      <c r="W105" s="225"/>
      <c r="X105" s="225" t="s">
        <v>209</v>
      </c>
      <c r="Y105" s="225" t="s">
        <v>210</v>
      </c>
      <c r="Z105" s="215"/>
      <c r="AA105" s="215"/>
      <c r="AB105" s="215"/>
      <c r="AC105" s="215"/>
      <c r="AD105" s="215"/>
      <c r="AE105" s="215"/>
      <c r="AF105" s="215"/>
      <c r="AG105" s="215" t="s">
        <v>211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2">
      <c r="A106" s="222"/>
      <c r="B106" s="223"/>
      <c r="C106" s="253" t="s">
        <v>235</v>
      </c>
      <c r="D106" s="241"/>
      <c r="E106" s="241"/>
      <c r="F106" s="241"/>
      <c r="G106" s="241"/>
      <c r="H106" s="225"/>
      <c r="I106" s="225"/>
      <c r="J106" s="225"/>
      <c r="K106" s="225"/>
      <c r="L106" s="225"/>
      <c r="M106" s="225"/>
      <c r="N106" s="224"/>
      <c r="O106" s="224"/>
      <c r="P106" s="224"/>
      <c r="Q106" s="224"/>
      <c r="R106" s="225"/>
      <c r="S106" s="225"/>
      <c r="T106" s="225"/>
      <c r="U106" s="225"/>
      <c r="V106" s="225"/>
      <c r="W106" s="225"/>
      <c r="X106" s="225"/>
      <c r="Y106" s="225"/>
      <c r="Z106" s="215"/>
      <c r="AA106" s="215"/>
      <c r="AB106" s="215"/>
      <c r="AC106" s="215"/>
      <c r="AD106" s="215"/>
      <c r="AE106" s="215"/>
      <c r="AF106" s="215"/>
      <c r="AG106" s="215" t="s">
        <v>213</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ht="22.5" outlineLevel="1">
      <c r="A107" s="234">
        <v>63</v>
      </c>
      <c r="B107" s="235" t="s">
        <v>244</v>
      </c>
      <c r="C107" s="252" t="s">
        <v>245</v>
      </c>
      <c r="D107" s="236" t="s">
        <v>206</v>
      </c>
      <c r="E107" s="237">
        <v>1.4079999999999999</v>
      </c>
      <c r="F107" s="238"/>
      <c r="G107" s="239">
        <f>ROUND(E107*F107,2)</f>
        <v>0</v>
      </c>
      <c r="H107" s="238"/>
      <c r="I107" s="239">
        <f>ROUND(E107*H107,2)</f>
        <v>0</v>
      </c>
      <c r="J107" s="238"/>
      <c r="K107" s="239">
        <f>ROUND(E107*J107,2)</f>
        <v>0</v>
      </c>
      <c r="L107" s="239">
        <v>21</v>
      </c>
      <c r="M107" s="239">
        <f>G107*(1+L107/100)</f>
        <v>0</v>
      </c>
      <c r="N107" s="237">
        <v>0</v>
      </c>
      <c r="O107" s="237">
        <f>ROUND(E107*N107,2)</f>
        <v>0</v>
      </c>
      <c r="P107" s="237">
        <v>0</v>
      </c>
      <c r="Q107" s="237">
        <f>ROUND(E107*P107,2)</f>
        <v>0</v>
      </c>
      <c r="R107" s="239" t="s">
        <v>207</v>
      </c>
      <c r="S107" s="239" t="s">
        <v>208</v>
      </c>
      <c r="T107" s="240" t="s">
        <v>208</v>
      </c>
      <c r="U107" s="225">
        <v>0.20200000000000001</v>
      </c>
      <c r="V107" s="225">
        <f>ROUND(E107*U107,2)</f>
        <v>0.28000000000000003</v>
      </c>
      <c r="W107" s="225"/>
      <c r="X107" s="225" t="s">
        <v>209</v>
      </c>
      <c r="Y107" s="225" t="s">
        <v>210</v>
      </c>
      <c r="Z107" s="215"/>
      <c r="AA107" s="215"/>
      <c r="AB107" s="215"/>
      <c r="AC107" s="215"/>
      <c r="AD107" s="215"/>
      <c r="AE107" s="215"/>
      <c r="AF107" s="215"/>
      <c r="AG107" s="215" t="s">
        <v>211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2">
      <c r="A108" s="222"/>
      <c r="B108" s="223"/>
      <c r="C108" s="253" t="s">
        <v>246</v>
      </c>
      <c r="D108" s="241"/>
      <c r="E108" s="241"/>
      <c r="F108" s="241"/>
      <c r="G108" s="241"/>
      <c r="H108" s="225"/>
      <c r="I108" s="225"/>
      <c r="J108" s="225"/>
      <c r="K108" s="225"/>
      <c r="L108" s="225"/>
      <c r="M108" s="225"/>
      <c r="N108" s="224"/>
      <c r="O108" s="224"/>
      <c r="P108" s="224"/>
      <c r="Q108" s="224"/>
      <c r="R108" s="225"/>
      <c r="S108" s="225"/>
      <c r="T108" s="225"/>
      <c r="U108" s="225"/>
      <c r="V108" s="225"/>
      <c r="W108" s="225"/>
      <c r="X108" s="225"/>
      <c r="Y108" s="225"/>
      <c r="Z108" s="215"/>
      <c r="AA108" s="215"/>
      <c r="AB108" s="215"/>
      <c r="AC108" s="215"/>
      <c r="AD108" s="215"/>
      <c r="AE108" s="215"/>
      <c r="AF108" s="215"/>
      <c r="AG108" s="215" t="s">
        <v>213</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c r="A109" s="243">
        <v>64</v>
      </c>
      <c r="B109" s="244" t="s">
        <v>1775</v>
      </c>
      <c r="C109" s="254" t="s">
        <v>1776</v>
      </c>
      <c r="D109" s="245" t="s">
        <v>206</v>
      </c>
      <c r="E109" s="246">
        <v>1.4079999999999999</v>
      </c>
      <c r="F109" s="247"/>
      <c r="G109" s="248">
        <f>ROUND(E109*F109,2)</f>
        <v>0</v>
      </c>
      <c r="H109" s="247"/>
      <c r="I109" s="248">
        <f>ROUND(E109*H109,2)</f>
        <v>0</v>
      </c>
      <c r="J109" s="247"/>
      <c r="K109" s="248">
        <f>ROUND(E109*J109,2)</f>
        <v>0</v>
      </c>
      <c r="L109" s="248">
        <v>21</v>
      </c>
      <c r="M109" s="248">
        <f>G109*(1+L109/100)</f>
        <v>0</v>
      </c>
      <c r="N109" s="246">
        <v>2.5249999999999999</v>
      </c>
      <c r="O109" s="246">
        <f>ROUND(E109*N109,2)</f>
        <v>3.56</v>
      </c>
      <c r="P109" s="246">
        <v>0</v>
      </c>
      <c r="Q109" s="246">
        <f>ROUND(E109*P109,2)</f>
        <v>0</v>
      </c>
      <c r="R109" s="248" t="s">
        <v>254</v>
      </c>
      <c r="S109" s="248" t="s">
        <v>208</v>
      </c>
      <c r="T109" s="249" t="s">
        <v>208</v>
      </c>
      <c r="U109" s="225">
        <v>0.47699999999999998</v>
      </c>
      <c r="V109" s="225">
        <f>ROUND(E109*U109,2)</f>
        <v>0.67</v>
      </c>
      <c r="W109" s="225"/>
      <c r="X109" s="225" t="s">
        <v>209</v>
      </c>
      <c r="Y109" s="225" t="s">
        <v>210</v>
      </c>
      <c r="Z109" s="215"/>
      <c r="AA109" s="215"/>
      <c r="AB109" s="215"/>
      <c r="AC109" s="215"/>
      <c r="AD109" s="215"/>
      <c r="AE109" s="215"/>
      <c r="AF109" s="215"/>
      <c r="AG109" s="215" t="s">
        <v>211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ht="22.5" outlineLevel="1">
      <c r="A110" s="234">
        <v>65</v>
      </c>
      <c r="B110" s="235" t="s">
        <v>1954</v>
      </c>
      <c r="C110" s="252" t="s">
        <v>1955</v>
      </c>
      <c r="D110" s="236" t="s">
        <v>277</v>
      </c>
      <c r="E110" s="237">
        <v>11</v>
      </c>
      <c r="F110" s="238"/>
      <c r="G110" s="239">
        <f>ROUND(E110*F110,2)</f>
        <v>0</v>
      </c>
      <c r="H110" s="238"/>
      <c r="I110" s="239">
        <f>ROUND(E110*H110,2)</f>
        <v>0</v>
      </c>
      <c r="J110" s="238"/>
      <c r="K110" s="239">
        <f>ROUND(E110*J110,2)</f>
        <v>0</v>
      </c>
      <c r="L110" s="239">
        <v>21</v>
      </c>
      <c r="M110" s="239">
        <f>G110*(1+L110/100)</f>
        <v>0</v>
      </c>
      <c r="N110" s="237">
        <v>3.0899999999999999E-3</v>
      </c>
      <c r="O110" s="237">
        <f>ROUND(E110*N110,2)</f>
        <v>0.03</v>
      </c>
      <c r="P110" s="237">
        <v>0</v>
      </c>
      <c r="Q110" s="237">
        <f>ROUND(E110*P110,2)</f>
        <v>0</v>
      </c>
      <c r="R110" s="239" t="s">
        <v>278</v>
      </c>
      <c r="S110" s="239" t="s">
        <v>208</v>
      </c>
      <c r="T110" s="240" t="s">
        <v>208</v>
      </c>
      <c r="U110" s="225">
        <v>0.55400000000000005</v>
      </c>
      <c r="V110" s="225">
        <f>ROUND(E110*U110,2)</f>
        <v>6.09</v>
      </c>
      <c r="W110" s="225"/>
      <c r="X110" s="225" t="s">
        <v>209</v>
      </c>
      <c r="Y110" s="225" t="s">
        <v>210</v>
      </c>
      <c r="Z110" s="215"/>
      <c r="AA110" s="215"/>
      <c r="AB110" s="215"/>
      <c r="AC110" s="215"/>
      <c r="AD110" s="215"/>
      <c r="AE110" s="215"/>
      <c r="AF110" s="215"/>
      <c r="AG110" s="215" t="s">
        <v>211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2">
      <c r="A111" s="222"/>
      <c r="B111" s="223"/>
      <c r="C111" s="253" t="s">
        <v>279</v>
      </c>
      <c r="D111" s="241"/>
      <c r="E111" s="241"/>
      <c r="F111" s="241"/>
      <c r="G111" s="241"/>
      <c r="H111" s="225"/>
      <c r="I111" s="225"/>
      <c r="J111" s="225"/>
      <c r="K111" s="225"/>
      <c r="L111" s="225"/>
      <c r="M111" s="225"/>
      <c r="N111" s="224"/>
      <c r="O111" s="224"/>
      <c r="P111" s="224"/>
      <c r="Q111" s="224"/>
      <c r="R111" s="225"/>
      <c r="S111" s="225"/>
      <c r="T111" s="225"/>
      <c r="U111" s="225"/>
      <c r="V111" s="225"/>
      <c r="W111" s="225"/>
      <c r="X111" s="225"/>
      <c r="Y111" s="225"/>
      <c r="Z111" s="215"/>
      <c r="AA111" s="215"/>
      <c r="AB111" s="215"/>
      <c r="AC111" s="215"/>
      <c r="AD111" s="215"/>
      <c r="AE111" s="215"/>
      <c r="AF111" s="215"/>
      <c r="AG111" s="215" t="s">
        <v>213</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ht="22.5" outlineLevel="1">
      <c r="A112" s="234">
        <v>66</v>
      </c>
      <c r="B112" s="235" t="s">
        <v>1956</v>
      </c>
      <c r="C112" s="252" t="s">
        <v>1957</v>
      </c>
      <c r="D112" s="236" t="s">
        <v>206</v>
      </c>
      <c r="E112" s="237">
        <v>20</v>
      </c>
      <c r="F112" s="238"/>
      <c r="G112" s="239">
        <f>ROUND(E112*F112,2)</f>
        <v>0</v>
      </c>
      <c r="H112" s="238"/>
      <c r="I112" s="239">
        <f>ROUND(E112*H112,2)</f>
        <v>0</v>
      </c>
      <c r="J112" s="238"/>
      <c r="K112" s="239">
        <f>ROUND(E112*J112,2)</f>
        <v>0</v>
      </c>
      <c r="L112" s="239">
        <v>21</v>
      </c>
      <c r="M112" s="239">
        <f>G112*(1+L112/100)</f>
        <v>0</v>
      </c>
      <c r="N112" s="237">
        <v>2.6810700000000001</v>
      </c>
      <c r="O112" s="237">
        <f>ROUND(E112*N112,2)</f>
        <v>53.62</v>
      </c>
      <c r="P112" s="237">
        <v>0</v>
      </c>
      <c r="Q112" s="237">
        <f>ROUND(E112*P112,2)</f>
        <v>0</v>
      </c>
      <c r="R112" s="239" t="s">
        <v>414</v>
      </c>
      <c r="S112" s="239" t="s">
        <v>208</v>
      </c>
      <c r="T112" s="240" t="s">
        <v>208</v>
      </c>
      <c r="U112" s="225">
        <v>5.9930000000000003</v>
      </c>
      <c r="V112" s="225">
        <f>ROUND(E112*U112,2)</f>
        <v>119.86</v>
      </c>
      <c r="W112" s="225"/>
      <c r="X112" s="225" t="s">
        <v>209</v>
      </c>
      <c r="Y112" s="225" t="s">
        <v>210</v>
      </c>
      <c r="Z112" s="215"/>
      <c r="AA112" s="215"/>
      <c r="AB112" s="215"/>
      <c r="AC112" s="215"/>
      <c r="AD112" s="215"/>
      <c r="AE112" s="215"/>
      <c r="AF112" s="215"/>
      <c r="AG112" s="215" t="s">
        <v>211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2">
      <c r="A113" s="222"/>
      <c r="B113" s="223"/>
      <c r="C113" s="253" t="s">
        <v>1958</v>
      </c>
      <c r="D113" s="241"/>
      <c r="E113" s="241"/>
      <c r="F113" s="241"/>
      <c r="G113" s="241"/>
      <c r="H113" s="225"/>
      <c r="I113" s="225"/>
      <c r="J113" s="225"/>
      <c r="K113" s="225"/>
      <c r="L113" s="225"/>
      <c r="M113" s="225"/>
      <c r="N113" s="224"/>
      <c r="O113" s="224"/>
      <c r="P113" s="224"/>
      <c r="Q113" s="224"/>
      <c r="R113" s="225"/>
      <c r="S113" s="225"/>
      <c r="T113" s="225"/>
      <c r="U113" s="225"/>
      <c r="V113" s="225"/>
      <c r="W113" s="225"/>
      <c r="X113" s="225"/>
      <c r="Y113" s="225"/>
      <c r="Z113" s="215"/>
      <c r="AA113" s="215"/>
      <c r="AB113" s="215"/>
      <c r="AC113" s="215"/>
      <c r="AD113" s="215"/>
      <c r="AE113" s="215"/>
      <c r="AF113" s="215"/>
      <c r="AG113" s="215" t="s">
        <v>213</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22.5" outlineLevel="1">
      <c r="A114" s="234">
        <v>67</v>
      </c>
      <c r="B114" s="235" t="s">
        <v>1959</v>
      </c>
      <c r="C114" s="252" t="s">
        <v>1960</v>
      </c>
      <c r="D114" s="236" t="s">
        <v>277</v>
      </c>
      <c r="E114" s="237">
        <v>68</v>
      </c>
      <c r="F114" s="238"/>
      <c r="G114" s="239">
        <f>ROUND(E114*F114,2)</f>
        <v>0</v>
      </c>
      <c r="H114" s="238"/>
      <c r="I114" s="239">
        <f>ROUND(E114*H114,2)</f>
        <v>0</v>
      </c>
      <c r="J114" s="238"/>
      <c r="K114" s="239">
        <f>ROUND(E114*J114,2)</f>
        <v>0</v>
      </c>
      <c r="L114" s="239">
        <v>21</v>
      </c>
      <c r="M114" s="239">
        <f>G114*(1+L114/100)</f>
        <v>0</v>
      </c>
      <c r="N114" s="237">
        <v>7.0200000000000002E-3</v>
      </c>
      <c r="O114" s="237">
        <f>ROUND(E114*N114,2)</f>
        <v>0.48</v>
      </c>
      <c r="P114" s="237">
        <v>0</v>
      </c>
      <c r="Q114" s="237">
        <f>ROUND(E114*P114,2)</f>
        <v>0</v>
      </c>
      <c r="R114" s="239" t="s">
        <v>278</v>
      </c>
      <c r="S114" s="239" t="s">
        <v>208</v>
      </c>
      <c r="T114" s="240" t="s">
        <v>208</v>
      </c>
      <c r="U114" s="225">
        <v>0.52</v>
      </c>
      <c r="V114" s="225">
        <f>ROUND(E114*U114,2)</f>
        <v>35.36</v>
      </c>
      <c r="W114" s="225"/>
      <c r="X114" s="225" t="s">
        <v>209</v>
      </c>
      <c r="Y114" s="225" t="s">
        <v>210</v>
      </c>
      <c r="Z114" s="215"/>
      <c r="AA114" s="215"/>
      <c r="AB114" s="215"/>
      <c r="AC114" s="215"/>
      <c r="AD114" s="215"/>
      <c r="AE114" s="215"/>
      <c r="AF114" s="215"/>
      <c r="AG114" s="215" t="s">
        <v>211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2">
      <c r="A115" s="222"/>
      <c r="B115" s="223"/>
      <c r="C115" s="253" t="s">
        <v>1961</v>
      </c>
      <c r="D115" s="241"/>
      <c r="E115" s="241"/>
      <c r="F115" s="241"/>
      <c r="G115" s="241"/>
      <c r="H115" s="225"/>
      <c r="I115" s="225"/>
      <c r="J115" s="225"/>
      <c r="K115" s="225"/>
      <c r="L115" s="225"/>
      <c r="M115" s="225"/>
      <c r="N115" s="224"/>
      <c r="O115" s="224"/>
      <c r="P115" s="224"/>
      <c r="Q115" s="224"/>
      <c r="R115" s="225"/>
      <c r="S115" s="225"/>
      <c r="T115" s="225"/>
      <c r="U115" s="225"/>
      <c r="V115" s="225"/>
      <c r="W115" s="225"/>
      <c r="X115" s="225"/>
      <c r="Y115" s="225"/>
      <c r="Z115" s="215"/>
      <c r="AA115" s="215"/>
      <c r="AB115" s="215"/>
      <c r="AC115" s="215"/>
      <c r="AD115" s="215"/>
      <c r="AE115" s="215"/>
      <c r="AF115" s="215"/>
      <c r="AG115" s="215" t="s">
        <v>213</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43">
        <v>68</v>
      </c>
      <c r="B116" s="244" t="s">
        <v>1962</v>
      </c>
      <c r="C116" s="254" t="s">
        <v>1963</v>
      </c>
      <c r="D116" s="245" t="s">
        <v>346</v>
      </c>
      <c r="E116" s="246">
        <v>1.2</v>
      </c>
      <c r="F116" s="247"/>
      <c r="G116" s="248">
        <f>ROUND(E116*F116,2)</f>
        <v>0</v>
      </c>
      <c r="H116" s="247"/>
      <c r="I116" s="248">
        <f>ROUND(E116*H116,2)</f>
        <v>0</v>
      </c>
      <c r="J116" s="247"/>
      <c r="K116" s="248">
        <f>ROUND(E116*J116,2)</f>
        <v>0</v>
      </c>
      <c r="L116" s="248">
        <v>21</v>
      </c>
      <c r="M116" s="248">
        <f>G116*(1+L116/100)</f>
        <v>0</v>
      </c>
      <c r="N116" s="246">
        <v>0.315</v>
      </c>
      <c r="O116" s="246">
        <f>ROUND(E116*N116,2)</f>
        <v>0.38</v>
      </c>
      <c r="P116" s="246">
        <v>0</v>
      </c>
      <c r="Q116" s="246">
        <f>ROUND(E116*P116,2)</f>
        <v>0</v>
      </c>
      <c r="R116" s="248" t="s">
        <v>1860</v>
      </c>
      <c r="S116" s="248" t="s">
        <v>208</v>
      </c>
      <c r="T116" s="249" t="s">
        <v>208</v>
      </c>
      <c r="U116" s="225">
        <v>3.0811000000000002</v>
      </c>
      <c r="V116" s="225">
        <f>ROUND(E116*U116,2)</f>
        <v>3.7</v>
      </c>
      <c r="W116" s="225"/>
      <c r="X116" s="225" t="s">
        <v>209</v>
      </c>
      <c r="Y116" s="225" t="s">
        <v>210</v>
      </c>
      <c r="Z116" s="215"/>
      <c r="AA116" s="215"/>
      <c r="AB116" s="215"/>
      <c r="AC116" s="215"/>
      <c r="AD116" s="215"/>
      <c r="AE116" s="215"/>
      <c r="AF116" s="215"/>
      <c r="AG116" s="215" t="s">
        <v>211</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43">
        <v>69</v>
      </c>
      <c r="B117" s="244" t="s">
        <v>1964</v>
      </c>
      <c r="C117" s="254" t="s">
        <v>1965</v>
      </c>
      <c r="D117" s="245" t="s">
        <v>228</v>
      </c>
      <c r="E117" s="246">
        <v>59.36</v>
      </c>
      <c r="F117" s="247"/>
      <c r="G117" s="248">
        <f>ROUND(E117*F117,2)</f>
        <v>0</v>
      </c>
      <c r="H117" s="247"/>
      <c r="I117" s="248">
        <f>ROUND(E117*H117,2)</f>
        <v>0</v>
      </c>
      <c r="J117" s="247"/>
      <c r="K117" s="248">
        <f>ROUND(E117*J117,2)</f>
        <v>0</v>
      </c>
      <c r="L117" s="248">
        <v>21</v>
      </c>
      <c r="M117" s="248">
        <f>G117*(1+L117/100)</f>
        <v>0</v>
      </c>
      <c r="N117" s="246">
        <v>2.214E-2</v>
      </c>
      <c r="O117" s="246">
        <f>ROUND(E117*N117,2)</f>
        <v>1.31</v>
      </c>
      <c r="P117" s="246">
        <v>0</v>
      </c>
      <c r="Q117" s="246">
        <f>ROUND(E117*P117,2)</f>
        <v>0</v>
      </c>
      <c r="R117" s="248" t="s">
        <v>254</v>
      </c>
      <c r="S117" s="248" t="s">
        <v>208</v>
      </c>
      <c r="T117" s="249" t="s">
        <v>208</v>
      </c>
      <c r="U117" s="225">
        <v>1.248</v>
      </c>
      <c r="V117" s="225">
        <f>ROUND(E117*U117,2)</f>
        <v>74.08</v>
      </c>
      <c r="W117" s="225"/>
      <c r="X117" s="225" t="s">
        <v>209</v>
      </c>
      <c r="Y117" s="225" t="s">
        <v>210</v>
      </c>
      <c r="Z117" s="215"/>
      <c r="AA117" s="215"/>
      <c r="AB117" s="215"/>
      <c r="AC117" s="215"/>
      <c r="AD117" s="215"/>
      <c r="AE117" s="215"/>
      <c r="AF117" s="215"/>
      <c r="AG117" s="215" t="s">
        <v>211</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43">
        <v>70</v>
      </c>
      <c r="B118" s="244" t="s">
        <v>1966</v>
      </c>
      <c r="C118" s="254" t="s">
        <v>1967</v>
      </c>
      <c r="D118" s="245" t="s">
        <v>346</v>
      </c>
      <c r="E118" s="246">
        <v>113.85</v>
      </c>
      <c r="F118" s="247"/>
      <c r="G118" s="248">
        <f>ROUND(E118*F118,2)</f>
        <v>0</v>
      </c>
      <c r="H118" s="247"/>
      <c r="I118" s="248">
        <f>ROUND(E118*H118,2)</f>
        <v>0</v>
      </c>
      <c r="J118" s="247"/>
      <c r="K118" s="248">
        <f>ROUND(E118*J118,2)</f>
        <v>0</v>
      </c>
      <c r="L118" s="248">
        <v>21</v>
      </c>
      <c r="M118" s="248">
        <f>G118*(1+L118/100)</f>
        <v>0</v>
      </c>
      <c r="N118" s="246">
        <v>0</v>
      </c>
      <c r="O118" s="246">
        <f>ROUND(E118*N118,2)</f>
        <v>0</v>
      </c>
      <c r="P118" s="246">
        <v>0</v>
      </c>
      <c r="Q118" s="246">
        <f>ROUND(E118*P118,2)</f>
        <v>0</v>
      </c>
      <c r="R118" s="248" t="s">
        <v>418</v>
      </c>
      <c r="S118" s="248" t="s">
        <v>208</v>
      </c>
      <c r="T118" s="249" t="s">
        <v>208</v>
      </c>
      <c r="U118" s="225">
        <v>0.28000000000000003</v>
      </c>
      <c r="V118" s="225">
        <f>ROUND(E118*U118,2)</f>
        <v>31.88</v>
      </c>
      <c r="W118" s="225"/>
      <c r="X118" s="225" t="s">
        <v>209</v>
      </c>
      <c r="Y118" s="225" t="s">
        <v>210</v>
      </c>
      <c r="Z118" s="215"/>
      <c r="AA118" s="215"/>
      <c r="AB118" s="215"/>
      <c r="AC118" s="215"/>
      <c r="AD118" s="215"/>
      <c r="AE118" s="215"/>
      <c r="AF118" s="215"/>
      <c r="AG118" s="215" t="s">
        <v>211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c r="A119" s="243">
        <v>71</v>
      </c>
      <c r="B119" s="244" t="s">
        <v>1968</v>
      </c>
      <c r="C119" s="254" t="s">
        <v>1969</v>
      </c>
      <c r="D119" s="245" t="s">
        <v>346</v>
      </c>
      <c r="E119" s="246">
        <v>31.76</v>
      </c>
      <c r="F119" s="247"/>
      <c r="G119" s="248">
        <f>ROUND(E119*F119,2)</f>
        <v>0</v>
      </c>
      <c r="H119" s="247"/>
      <c r="I119" s="248">
        <f>ROUND(E119*H119,2)</f>
        <v>0</v>
      </c>
      <c r="J119" s="247"/>
      <c r="K119" s="248">
        <f>ROUND(E119*J119,2)</f>
        <v>0</v>
      </c>
      <c r="L119" s="248">
        <v>21</v>
      </c>
      <c r="M119" s="248">
        <f>G119*(1+L119/100)</f>
        <v>0</v>
      </c>
      <c r="N119" s="246">
        <v>0</v>
      </c>
      <c r="O119" s="246">
        <f>ROUND(E119*N119,2)</f>
        <v>0</v>
      </c>
      <c r="P119" s="246">
        <v>0</v>
      </c>
      <c r="Q119" s="246">
        <f>ROUND(E119*P119,2)</f>
        <v>0</v>
      </c>
      <c r="R119" s="248" t="s">
        <v>418</v>
      </c>
      <c r="S119" s="248" t="s">
        <v>208</v>
      </c>
      <c r="T119" s="249" t="s">
        <v>208</v>
      </c>
      <c r="U119" s="225">
        <v>0.41</v>
      </c>
      <c r="V119" s="225">
        <f>ROUND(E119*U119,2)</f>
        <v>13.02</v>
      </c>
      <c r="W119" s="225"/>
      <c r="X119" s="225" t="s">
        <v>209</v>
      </c>
      <c r="Y119" s="225" t="s">
        <v>210</v>
      </c>
      <c r="Z119" s="215"/>
      <c r="AA119" s="215"/>
      <c r="AB119" s="215"/>
      <c r="AC119" s="215"/>
      <c r="AD119" s="215"/>
      <c r="AE119" s="215"/>
      <c r="AF119" s="215"/>
      <c r="AG119" s="215" t="s">
        <v>211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ht="22.5" outlineLevel="1">
      <c r="A120" s="243">
        <v>72</v>
      </c>
      <c r="B120" s="244" t="s">
        <v>1970</v>
      </c>
      <c r="C120" s="254" t="s">
        <v>1971</v>
      </c>
      <c r="D120" s="245" t="s">
        <v>535</v>
      </c>
      <c r="E120" s="246">
        <v>1</v>
      </c>
      <c r="F120" s="247"/>
      <c r="G120" s="248">
        <f>ROUND(E120*F120,2)</f>
        <v>0</v>
      </c>
      <c r="H120" s="247"/>
      <c r="I120" s="248">
        <f>ROUND(E120*H120,2)</f>
        <v>0</v>
      </c>
      <c r="J120" s="247"/>
      <c r="K120" s="248">
        <f>ROUND(E120*J120,2)</f>
        <v>0</v>
      </c>
      <c r="L120" s="248">
        <v>21</v>
      </c>
      <c r="M120" s="248">
        <f>G120*(1+L120/100)</f>
        <v>0</v>
      </c>
      <c r="N120" s="246">
        <v>0</v>
      </c>
      <c r="O120" s="246">
        <f>ROUND(E120*N120,2)</f>
        <v>0</v>
      </c>
      <c r="P120" s="246">
        <v>0</v>
      </c>
      <c r="Q120" s="246">
        <f>ROUND(E120*P120,2)</f>
        <v>0</v>
      </c>
      <c r="R120" s="248"/>
      <c r="S120" s="248" t="s">
        <v>366</v>
      </c>
      <c r="T120" s="249" t="s">
        <v>367</v>
      </c>
      <c r="U120" s="225">
        <v>0</v>
      </c>
      <c r="V120" s="225">
        <f>ROUND(E120*U120,2)</f>
        <v>0</v>
      </c>
      <c r="W120" s="225"/>
      <c r="X120" s="225" t="s">
        <v>209</v>
      </c>
      <c r="Y120" s="225" t="s">
        <v>210</v>
      </c>
      <c r="Z120" s="215"/>
      <c r="AA120" s="215"/>
      <c r="AB120" s="215"/>
      <c r="AC120" s="215"/>
      <c r="AD120" s="215"/>
      <c r="AE120" s="215"/>
      <c r="AF120" s="215"/>
      <c r="AG120" s="215" t="s">
        <v>211</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ht="22.5" outlineLevel="1">
      <c r="A121" s="243">
        <v>73</v>
      </c>
      <c r="B121" s="244" t="s">
        <v>1972</v>
      </c>
      <c r="C121" s="254" t="s">
        <v>1973</v>
      </c>
      <c r="D121" s="245" t="s">
        <v>535</v>
      </c>
      <c r="E121" s="246">
        <v>1</v>
      </c>
      <c r="F121" s="247"/>
      <c r="G121" s="248">
        <f>ROUND(E121*F121,2)</f>
        <v>0</v>
      </c>
      <c r="H121" s="247"/>
      <c r="I121" s="248">
        <f>ROUND(E121*H121,2)</f>
        <v>0</v>
      </c>
      <c r="J121" s="247"/>
      <c r="K121" s="248">
        <f>ROUND(E121*J121,2)</f>
        <v>0</v>
      </c>
      <c r="L121" s="248">
        <v>21</v>
      </c>
      <c r="M121" s="248">
        <f>G121*(1+L121/100)</f>
        <v>0</v>
      </c>
      <c r="N121" s="246">
        <v>0</v>
      </c>
      <c r="O121" s="246">
        <f>ROUND(E121*N121,2)</f>
        <v>0</v>
      </c>
      <c r="P121" s="246">
        <v>0</v>
      </c>
      <c r="Q121" s="246">
        <f>ROUND(E121*P121,2)</f>
        <v>0</v>
      </c>
      <c r="R121" s="248"/>
      <c r="S121" s="248" t="s">
        <v>366</v>
      </c>
      <c r="T121" s="249" t="s">
        <v>367</v>
      </c>
      <c r="U121" s="225">
        <v>0</v>
      </c>
      <c r="V121" s="225">
        <f>ROUND(E121*U121,2)</f>
        <v>0</v>
      </c>
      <c r="W121" s="225"/>
      <c r="X121" s="225" t="s">
        <v>209</v>
      </c>
      <c r="Y121" s="225" t="s">
        <v>210</v>
      </c>
      <c r="Z121" s="215"/>
      <c r="AA121" s="215"/>
      <c r="AB121" s="215"/>
      <c r="AC121" s="215"/>
      <c r="AD121" s="215"/>
      <c r="AE121" s="215"/>
      <c r="AF121" s="215"/>
      <c r="AG121" s="215" t="s">
        <v>211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ht="22.5" outlineLevel="1">
      <c r="A122" s="243">
        <v>74</v>
      </c>
      <c r="B122" s="244" t="s">
        <v>1974</v>
      </c>
      <c r="C122" s="254" t="s">
        <v>1975</v>
      </c>
      <c r="D122" s="245" t="s">
        <v>535</v>
      </c>
      <c r="E122" s="246">
        <v>1</v>
      </c>
      <c r="F122" s="247"/>
      <c r="G122" s="248">
        <f>ROUND(E122*F122,2)</f>
        <v>0</v>
      </c>
      <c r="H122" s="247"/>
      <c r="I122" s="248">
        <f>ROUND(E122*H122,2)</f>
        <v>0</v>
      </c>
      <c r="J122" s="247"/>
      <c r="K122" s="248">
        <f>ROUND(E122*J122,2)</f>
        <v>0</v>
      </c>
      <c r="L122" s="248">
        <v>21</v>
      </c>
      <c r="M122" s="248">
        <f>G122*(1+L122/100)</f>
        <v>0</v>
      </c>
      <c r="N122" s="246">
        <v>0</v>
      </c>
      <c r="O122" s="246">
        <f>ROUND(E122*N122,2)</f>
        <v>0</v>
      </c>
      <c r="P122" s="246">
        <v>0</v>
      </c>
      <c r="Q122" s="246">
        <f>ROUND(E122*P122,2)</f>
        <v>0</v>
      </c>
      <c r="R122" s="248"/>
      <c r="S122" s="248" t="s">
        <v>366</v>
      </c>
      <c r="T122" s="249" t="s">
        <v>367</v>
      </c>
      <c r="U122" s="225">
        <v>0</v>
      </c>
      <c r="V122" s="225">
        <f>ROUND(E122*U122,2)</f>
        <v>0</v>
      </c>
      <c r="W122" s="225"/>
      <c r="X122" s="225" t="s">
        <v>209</v>
      </c>
      <c r="Y122" s="225" t="s">
        <v>210</v>
      </c>
      <c r="Z122" s="215"/>
      <c r="AA122" s="215"/>
      <c r="AB122" s="215"/>
      <c r="AC122" s="215"/>
      <c r="AD122" s="215"/>
      <c r="AE122" s="215"/>
      <c r="AF122" s="215"/>
      <c r="AG122" s="215" t="s">
        <v>211</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ht="22.5" outlineLevel="1">
      <c r="A123" s="243">
        <v>75</v>
      </c>
      <c r="B123" s="244" t="s">
        <v>1976</v>
      </c>
      <c r="C123" s="254" t="s">
        <v>1977</v>
      </c>
      <c r="D123" s="245" t="s">
        <v>346</v>
      </c>
      <c r="E123" s="246">
        <v>31.76</v>
      </c>
      <c r="F123" s="247"/>
      <c r="G123" s="248">
        <f>ROUND(E123*F123,2)</f>
        <v>0</v>
      </c>
      <c r="H123" s="247"/>
      <c r="I123" s="248">
        <f>ROUND(E123*H123,2)</f>
        <v>0</v>
      </c>
      <c r="J123" s="247"/>
      <c r="K123" s="248">
        <f>ROUND(E123*J123,2)</f>
        <v>0</v>
      </c>
      <c r="L123" s="248">
        <v>21</v>
      </c>
      <c r="M123" s="248">
        <f>G123*(1+L123/100)</f>
        <v>0</v>
      </c>
      <c r="N123" s="246">
        <v>0.05</v>
      </c>
      <c r="O123" s="246">
        <f>ROUND(E123*N123,2)</f>
        <v>1.59</v>
      </c>
      <c r="P123" s="246">
        <v>0</v>
      </c>
      <c r="Q123" s="246">
        <f>ROUND(E123*P123,2)</f>
        <v>0</v>
      </c>
      <c r="R123" s="248"/>
      <c r="S123" s="248" t="s">
        <v>366</v>
      </c>
      <c r="T123" s="249" t="s">
        <v>367</v>
      </c>
      <c r="U123" s="225">
        <v>0</v>
      </c>
      <c r="V123" s="225">
        <f>ROUND(E123*U123,2)</f>
        <v>0</v>
      </c>
      <c r="W123" s="225"/>
      <c r="X123" s="225" t="s">
        <v>371</v>
      </c>
      <c r="Y123" s="225" t="s">
        <v>210</v>
      </c>
      <c r="Z123" s="215"/>
      <c r="AA123" s="215"/>
      <c r="AB123" s="215"/>
      <c r="AC123" s="215"/>
      <c r="AD123" s="215"/>
      <c r="AE123" s="215"/>
      <c r="AF123" s="215"/>
      <c r="AG123" s="215" t="s">
        <v>372</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ht="22.5" outlineLevel="1">
      <c r="A124" s="243">
        <v>76</v>
      </c>
      <c r="B124" s="244" t="s">
        <v>1978</v>
      </c>
      <c r="C124" s="254" t="s">
        <v>1979</v>
      </c>
      <c r="D124" s="245" t="s">
        <v>346</v>
      </c>
      <c r="E124" s="246">
        <v>119.5425</v>
      </c>
      <c r="F124" s="247"/>
      <c r="G124" s="248">
        <f>ROUND(E124*F124,2)</f>
        <v>0</v>
      </c>
      <c r="H124" s="247"/>
      <c r="I124" s="248">
        <f>ROUND(E124*H124,2)</f>
        <v>0</v>
      </c>
      <c r="J124" s="247"/>
      <c r="K124" s="248">
        <f>ROUND(E124*J124,2)</f>
        <v>0</v>
      </c>
      <c r="L124" s="248">
        <v>21</v>
      </c>
      <c r="M124" s="248">
        <f>G124*(1+L124/100)</f>
        <v>0</v>
      </c>
      <c r="N124" s="246">
        <v>1.1999999999999999E-3</v>
      </c>
      <c r="O124" s="246">
        <f>ROUND(E124*N124,2)</f>
        <v>0.14000000000000001</v>
      </c>
      <c r="P124" s="246">
        <v>0</v>
      </c>
      <c r="Q124" s="246">
        <f>ROUND(E124*P124,2)</f>
        <v>0</v>
      </c>
      <c r="R124" s="248" t="s">
        <v>370</v>
      </c>
      <c r="S124" s="248" t="s">
        <v>208</v>
      </c>
      <c r="T124" s="249" t="s">
        <v>208</v>
      </c>
      <c r="U124" s="225">
        <v>0</v>
      </c>
      <c r="V124" s="225">
        <f>ROUND(E124*U124,2)</f>
        <v>0</v>
      </c>
      <c r="W124" s="225"/>
      <c r="X124" s="225" t="s">
        <v>371</v>
      </c>
      <c r="Y124" s="225" t="s">
        <v>210</v>
      </c>
      <c r="Z124" s="215"/>
      <c r="AA124" s="215"/>
      <c r="AB124" s="215"/>
      <c r="AC124" s="215"/>
      <c r="AD124" s="215"/>
      <c r="AE124" s="215"/>
      <c r="AF124" s="215"/>
      <c r="AG124" s="215" t="s">
        <v>372</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43">
        <v>77</v>
      </c>
      <c r="B125" s="244" t="s">
        <v>1980</v>
      </c>
      <c r="C125" s="254" t="s">
        <v>1981</v>
      </c>
      <c r="D125" s="245" t="s">
        <v>346</v>
      </c>
      <c r="E125" s="246">
        <v>358.6275</v>
      </c>
      <c r="F125" s="247"/>
      <c r="G125" s="248">
        <f>ROUND(E125*F125,2)</f>
        <v>0</v>
      </c>
      <c r="H125" s="247"/>
      <c r="I125" s="248">
        <f>ROUND(E125*H125,2)</f>
        <v>0</v>
      </c>
      <c r="J125" s="247"/>
      <c r="K125" s="248">
        <f>ROUND(E125*J125,2)</f>
        <v>0</v>
      </c>
      <c r="L125" s="248">
        <v>21</v>
      </c>
      <c r="M125" s="248">
        <f>G125*(1+L125/100)</f>
        <v>0</v>
      </c>
      <c r="N125" s="246">
        <v>0</v>
      </c>
      <c r="O125" s="246">
        <f>ROUND(E125*N125,2)</f>
        <v>0</v>
      </c>
      <c r="P125" s="246">
        <v>0</v>
      </c>
      <c r="Q125" s="246">
        <f>ROUND(E125*P125,2)</f>
        <v>0</v>
      </c>
      <c r="R125" s="248" t="s">
        <v>370</v>
      </c>
      <c r="S125" s="248" t="s">
        <v>208</v>
      </c>
      <c r="T125" s="249" t="s">
        <v>208</v>
      </c>
      <c r="U125" s="225">
        <v>0</v>
      </c>
      <c r="V125" s="225">
        <f>ROUND(E125*U125,2)</f>
        <v>0</v>
      </c>
      <c r="W125" s="225"/>
      <c r="X125" s="225" t="s">
        <v>371</v>
      </c>
      <c r="Y125" s="225" t="s">
        <v>210</v>
      </c>
      <c r="Z125" s="215"/>
      <c r="AA125" s="215"/>
      <c r="AB125" s="215"/>
      <c r="AC125" s="215"/>
      <c r="AD125" s="215"/>
      <c r="AE125" s="215"/>
      <c r="AF125" s="215"/>
      <c r="AG125" s="215" t="s">
        <v>372</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c r="A126" s="243">
        <v>78</v>
      </c>
      <c r="B126" s="244" t="s">
        <v>1982</v>
      </c>
      <c r="C126" s="254" t="s">
        <v>1983</v>
      </c>
      <c r="D126" s="245" t="s">
        <v>277</v>
      </c>
      <c r="E126" s="246">
        <v>68</v>
      </c>
      <c r="F126" s="247"/>
      <c r="G126" s="248">
        <f>ROUND(E126*F126,2)</f>
        <v>0</v>
      </c>
      <c r="H126" s="247"/>
      <c r="I126" s="248">
        <f>ROUND(E126*H126,2)</f>
        <v>0</v>
      </c>
      <c r="J126" s="247"/>
      <c r="K126" s="248">
        <f>ROUND(E126*J126,2)</f>
        <v>0</v>
      </c>
      <c r="L126" s="248">
        <v>21</v>
      </c>
      <c r="M126" s="248">
        <f>G126*(1+L126/100)</f>
        <v>0</v>
      </c>
      <c r="N126" s="246">
        <v>6.4999999999999997E-3</v>
      </c>
      <c r="O126" s="246">
        <f>ROUND(E126*N126,2)</f>
        <v>0.44</v>
      </c>
      <c r="P126" s="246">
        <v>0</v>
      </c>
      <c r="Q126" s="246">
        <f>ROUND(E126*P126,2)</f>
        <v>0</v>
      </c>
      <c r="R126" s="248"/>
      <c r="S126" s="248" t="s">
        <v>366</v>
      </c>
      <c r="T126" s="249" t="s">
        <v>367</v>
      </c>
      <c r="U126" s="225">
        <v>0</v>
      </c>
      <c r="V126" s="225">
        <f>ROUND(E126*U126,2)</f>
        <v>0</v>
      </c>
      <c r="W126" s="225"/>
      <c r="X126" s="225" t="s">
        <v>371</v>
      </c>
      <c r="Y126" s="225" t="s">
        <v>210</v>
      </c>
      <c r="Z126" s="215"/>
      <c r="AA126" s="215"/>
      <c r="AB126" s="215"/>
      <c r="AC126" s="215"/>
      <c r="AD126" s="215"/>
      <c r="AE126" s="215"/>
      <c r="AF126" s="215"/>
      <c r="AG126" s="215" t="s">
        <v>372</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c r="A127" s="227" t="s">
        <v>202</v>
      </c>
      <c r="B127" s="228" t="s">
        <v>125</v>
      </c>
      <c r="C127" s="251" t="s">
        <v>126</v>
      </c>
      <c r="D127" s="229"/>
      <c r="E127" s="230"/>
      <c r="F127" s="231"/>
      <c r="G127" s="231">
        <f>SUMIF(AG128:AG172,"&lt;&gt;NOR",G128:G172)</f>
        <v>0</v>
      </c>
      <c r="H127" s="231"/>
      <c r="I127" s="231">
        <f>SUM(I128:I172)</f>
        <v>0</v>
      </c>
      <c r="J127" s="231"/>
      <c r="K127" s="231">
        <f>SUM(K128:K172)</f>
        <v>0</v>
      </c>
      <c r="L127" s="231"/>
      <c r="M127" s="231">
        <f>SUM(M128:M172)</f>
        <v>0</v>
      </c>
      <c r="N127" s="230"/>
      <c r="O127" s="230">
        <f>SUM(O128:O172)</f>
        <v>0.51</v>
      </c>
      <c r="P127" s="230"/>
      <c r="Q127" s="230">
        <f>SUM(Q128:Q172)</f>
        <v>236.31999999999996</v>
      </c>
      <c r="R127" s="231"/>
      <c r="S127" s="231"/>
      <c r="T127" s="232"/>
      <c r="U127" s="226"/>
      <c r="V127" s="226">
        <f>SUM(V128:V172)</f>
        <v>1142.01</v>
      </c>
      <c r="W127" s="226"/>
      <c r="X127" s="226"/>
      <c r="Y127" s="226"/>
      <c r="AG127" t="s">
        <v>203</v>
      </c>
    </row>
    <row r="128" spans="1:60" ht="22.5" outlineLevel="1">
      <c r="A128" s="234">
        <v>79</v>
      </c>
      <c r="B128" s="235" t="s">
        <v>1984</v>
      </c>
      <c r="C128" s="252" t="s">
        <v>1985</v>
      </c>
      <c r="D128" s="236" t="s">
        <v>228</v>
      </c>
      <c r="E128" s="237">
        <v>49.68</v>
      </c>
      <c r="F128" s="238"/>
      <c r="G128" s="239">
        <f>ROUND(E128*F128,2)</f>
        <v>0</v>
      </c>
      <c r="H128" s="238"/>
      <c r="I128" s="239">
        <f>ROUND(E128*H128,2)</f>
        <v>0</v>
      </c>
      <c r="J128" s="238"/>
      <c r="K128" s="239">
        <f>ROUND(E128*J128,2)</f>
        <v>0</v>
      </c>
      <c r="L128" s="239">
        <v>21</v>
      </c>
      <c r="M128" s="239">
        <f>G128*(1+L128/100)</f>
        <v>0</v>
      </c>
      <c r="N128" s="237">
        <v>0</v>
      </c>
      <c r="O128" s="237">
        <f>ROUND(E128*N128,2)</f>
        <v>0</v>
      </c>
      <c r="P128" s="237">
        <v>0.13800000000000001</v>
      </c>
      <c r="Q128" s="237">
        <f>ROUND(E128*P128,2)</f>
        <v>6.86</v>
      </c>
      <c r="R128" s="239" t="s">
        <v>1781</v>
      </c>
      <c r="S128" s="239" t="s">
        <v>208</v>
      </c>
      <c r="T128" s="240" t="s">
        <v>208</v>
      </c>
      <c r="U128" s="225">
        <v>0.16</v>
      </c>
      <c r="V128" s="225">
        <f>ROUND(E128*U128,2)</f>
        <v>7.95</v>
      </c>
      <c r="W128" s="225"/>
      <c r="X128" s="225" t="s">
        <v>209</v>
      </c>
      <c r="Y128" s="225" t="s">
        <v>210</v>
      </c>
      <c r="Z128" s="215"/>
      <c r="AA128" s="215"/>
      <c r="AB128" s="215"/>
      <c r="AC128" s="215"/>
      <c r="AD128" s="215"/>
      <c r="AE128" s="215"/>
      <c r="AF128" s="215"/>
      <c r="AG128" s="215" t="s">
        <v>211</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2">
      <c r="A129" s="222"/>
      <c r="B129" s="223"/>
      <c r="C129" s="253" t="s">
        <v>1986</v>
      </c>
      <c r="D129" s="241"/>
      <c r="E129" s="241"/>
      <c r="F129" s="241"/>
      <c r="G129" s="241"/>
      <c r="H129" s="225"/>
      <c r="I129" s="225"/>
      <c r="J129" s="225"/>
      <c r="K129" s="225"/>
      <c r="L129" s="225"/>
      <c r="M129" s="225"/>
      <c r="N129" s="224"/>
      <c r="O129" s="224"/>
      <c r="P129" s="224"/>
      <c r="Q129" s="224"/>
      <c r="R129" s="225"/>
      <c r="S129" s="225"/>
      <c r="T129" s="225"/>
      <c r="U129" s="225"/>
      <c r="V129" s="225"/>
      <c r="W129" s="225"/>
      <c r="X129" s="225"/>
      <c r="Y129" s="225"/>
      <c r="Z129" s="215"/>
      <c r="AA129" s="215"/>
      <c r="AB129" s="215"/>
      <c r="AC129" s="215"/>
      <c r="AD129" s="215"/>
      <c r="AE129" s="215"/>
      <c r="AF129" s="215"/>
      <c r="AG129" s="215" t="s">
        <v>213</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c r="A130" s="234">
        <v>80</v>
      </c>
      <c r="B130" s="235" t="s">
        <v>1987</v>
      </c>
      <c r="C130" s="252" t="s">
        <v>1988</v>
      </c>
      <c r="D130" s="236" t="s">
        <v>346</v>
      </c>
      <c r="E130" s="237">
        <v>67.599999999999994</v>
      </c>
      <c r="F130" s="238"/>
      <c r="G130" s="239">
        <f>ROUND(E130*F130,2)</f>
        <v>0</v>
      </c>
      <c r="H130" s="238"/>
      <c r="I130" s="239">
        <f>ROUND(E130*H130,2)</f>
        <v>0</v>
      </c>
      <c r="J130" s="238"/>
      <c r="K130" s="239">
        <f>ROUND(E130*J130,2)</f>
        <v>0</v>
      </c>
      <c r="L130" s="239">
        <v>21</v>
      </c>
      <c r="M130" s="239">
        <f>G130*(1+L130/100)</f>
        <v>0</v>
      </c>
      <c r="N130" s="237">
        <v>0</v>
      </c>
      <c r="O130" s="237">
        <f>ROUND(E130*N130,2)</f>
        <v>0</v>
      </c>
      <c r="P130" s="237">
        <v>0.125</v>
      </c>
      <c r="Q130" s="237">
        <f>ROUND(E130*P130,2)</f>
        <v>8.4499999999999993</v>
      </c>
      <c r="R130" s="239" t="s">
        <v>1781</v>
      </c>
      <c r="S130" s="239" t="s">
        <v>208</v>
      </c>
      <c r="T130" s="240" t="s">
        <v>208</v>
      </c>
      <c r="U130" s="225">
        <v>0.08</v>
      </c>
      <c r="V130" s="225">
        <f>ROUND(E130*U130,2)</f>
        <v>5.41</v>
      </c>
      <c r="W130" s="225"/>
      <c r="X130" s="225" t="s">
        <v>209</v>
      </c>
      <c r="Y130" s="225" t="s">
        <v>210</v>
      </c>
      <c r="Z130" s="215"/>
      <c r="AA130" s="215"/>
      <c r="AB130" s="215"/>
      <c r="AC130" s="215"/>
      <c r="AD130" s="215"/>
      <c r="AE130" s="215"/>
      <c r="AF130" s="215"/>
      <c r="AG130" s="215" t="s">
        <v>211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2">
      <c r="A131" s="222"/>
      <c r="B131" s="223"/>
      <c r="C131" s="253" t="s">
        <v>1989</v>
      </c>
      <c r="D131" s="241"/>
      <c r="E131" s="241"/>
      <c r="F131" s="241"/>
      <c r="G131" s="241"/>
      <c r="H131" s="225"/>
      <c r="I131" s="225"/>
      <c r="J131" s="225"/>
      <c r="K131" s="225"/>
      <c r="L131" s="225"/>
      <c r="M131" s="225"/>
      <c r="N131" s="224"/>
      <c r="O131" s="224"/>
      <c r="P131" s="224"/>
      <c r="Q131" s="224"/>
      <c r="R131" s="225"/>
      <c r="S131" s="225"/>
      <c r="T131" s="225"/>
      <c r="U131" s="225"/>
      <c r="V131" s="225"/>
      <c r="W131" s="225"/>
      <c r="X131" s="225"/>
      <c r="Y131" s="225"/>
      <c r="Z131" s="215"/>
      <c r="AA131" s="215"/>
      <c r="AB131" s="215"/>
      <c r="AC131" s="215"/>
      <c r="AD131" s="215"/>
      <c r="AE131" s="215"/>
      <c r="AF131" s="215"/>
      <c r="AG131" s="215" t="s">
        <v>213</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42" t="str">
        <f>C131</f>
        <v>s vybouráním lože, s přemístěním hmot na skládku na vzdálenost do 3 m nebo naložením na dopravní prostředek</v>
      </c>
      <c r="BB131" s="215"/>
      <c r="BC131" s="215"/>
      <c r="BD131" s="215"/>
      <c r="BE131" s="215"/>
      <c r="BF131" s="215"/>
      <c r="BG131" s="215"/>
      <c r="BH131" s="215"/>
    </row>
    <row r="132" spans="1:60" outlineLevel="1">
      <c r="A132" s="234">
        <v>81</v>
      </c>
      <c r="B132" s="235" t="s">
        <v>1990</v>
      </c>
      <c r="C132" s="252" t="s">
        <v>1991</v>
      </c>
      <c r="D132" s="236" t="s">
        <v>206</v>
      </c>
      <c r="E132" s="237">
        <v>40</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t="s">
        <v>207</v>
      </c>
      <c r="S132" s="239" t="s">
        <v>208</v>
      </c>
      <c r="T132" s="240" t="s">
        <v>208</v>
      </c>
      <c r="U132" s="225">
        <v>0.36499999999999999</v>
      </c>
      <c r="V132" s="225">
        <f>ROUND(E132*U132,2)</f>
        <v>14.6</v>
      </c>
      <c r="W132" s="225"/>
      <c r="X132" s="225" t="s">
        <v>209</v>
      </c>
      <c r="Y132" s="225" t="s">
        <v>210</v>
      </c>
      <c r="Z132" s="215"/>
      <c r="AA132" s="215"/>
      <c r="AB132" s="215"/>
      <c r="AC132" s="215"/>
      <c r="AD132" s="215"/>
      <c r="AE132" s="215"/>
      <c r="AF132" s="215"/>
      <c r="AG132" s="215" t="s">
        <v>211</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2">
      <c r="A133" s="222"/>
      <c r="B133" s="223"/>
      <c r="C133" s="253" t="s">
        <v>218</v>
      </c>
      <c r="D133" s="241"/>
      <c r="E133" s="241"/>
      <c r="F133" s="241"/>
      <c r="G133" s="241"/>
      <c r="H133" s="225"/>
      <c r="I133" s="225"/>
      <c r="J133" s="225"/>
      <c r="K133" s="225"/>
      <c r="L133" s="225"/>
      <c r="M133" s="225"/>
      <c r="N133" s="224"/>
      <c r="O133" s="224"/>
      <c r="P133" s="224"/>
      <c r="Q133" s="224"/>
      <c r="R133" s="225"/>
      <c r="S133" s="225"/>
      <c r="T133" s="225"/>
      <c r="U133" s="225"/>
      <c r="V133" s="225"/>
      <c r="W133" s="225"/>
      <c r="X133" s="225"/>
      <c r="Y133" s="225"/>
      <c r="Z133" s="215"/>
      <c r="AA133" s="215"/>
      <c r="AB133" s="215"/>
      <c r="AC133" s="215"/>
      <c r="AD133" s="215"/>
      <c r="AE133" s="215"/>
      <c r="AF133" s="215"/>
      <c r="AG133" s="215" t="s">
        <v>213</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42" t="str">
        <f>C133</f>
        <v>zapažených i nezapažených s urovnáním dna do předepsaného profilu a spádu, s přehozením výkopku na přilehlém terénu na vzdálenost do 3 m od podélné osy rýhy nebo s naložením výkopku na dopravní prostředek.</v>
      </c>
      <c r="BB133" s="215"/>
      <c r="BC133" s="215"/>
      <c r="BD133" s="215"/>
      <c r="BE133" s="215"/>
      <c r="BF133" s="215"/>
      <c r="BG133" s="215"/>
      <c r="BH133" s="215"/>
    </row>
    <row r="134" spans="1:60" outlineLevel="1">
      <c r="A134" s="234">
        <v>82</v>
      </c>
      <c r="B134" s="235" t="s">
        <v>1992</v>
      </c>
      <c r="C134" s="252" t="s">
        <v>1993</v>
      </c>
      <c r="D134" s="236" t="s">
        <v>206</v>
      </c>
      <c r="E134" s="237">
        <v>40</v>
      </c>
      <c r="F134" s="238"/>
      <c r="G134" s="239">
        <f>ROUND(E134*F134,2)</f>
        <v>0</v>
      </c>
      <c r="H134" s="238"/>
      <c r="I134" s="239">
        <f>ROUND(E134*H134,2)</f>
        <v>0</v>
      </c>
      <c r="J134" s="238"/>
      <c r="K134" s="239">
        <f>ROUND(E134*J134,2)</f>
        <v>0</v>
      </c>
      <c r="L134" s="239">
        <v>21</v>
      </c>
      <c r="M134" s="239">
        <f>G134*(1+L134/100)</f>
        <v>0</v>
      </c>
      <c r="N134" s="237">
        <v>0</v>
      </c>
      <c r="O134" s="237">
        <f>ROUND(E134*N134,2)</f>
        <v>0</v>
      </c>
      <c r="P134" s="237">
        <v>0</v>
      </c>
      <c r="Q134" s="237">
        <f>ROUND(E134*P134,2)</f>
        <v>0</v>
      </c>
      <c r="R134" s="239" t="s">
        <v>207</v>
      </c>
      <c r="S134" s="239" t="s">
        <v>208</v>
      </c>
      <c r="T134" s="240" t="s">
        <v>208</v>
      </c>
      <c r="U134" s="225">
        <v>0.38979999999999998</v>
      </c>
      <c r="V134" s="225">
        <f>ROUND(E134*U134,2)</f>
        <v>15.59</v>
      </c>
      <c r="W134" s="225"/>
      <c r="X134" s="225" t="s">
        <v>209</v>
      </c>
      <c r="Y134" s="225" t="s">
        <v>210</v>
      </c>
      <c r="Z134" s="215"/>
      <c r="AA134" s="215"/>
      <c r="AB134" s="215"/>
      <c r="AC134" s="215"/>
      <c r="AD134" s="215"/>
      <c r="AE134" s="215"/>
      <c r="AF134" s="215"/>
      <c r="AG134" s="215" t="s">
        <v>211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ht="22.5" outlineLevel="2">
      <c r="A135" s="222"/>
      <c r="B135" s="223"/>
      <c r="C135" s="253" t="s">
        <v>218</v>
      </c>
      <c r="D135" s="241"/>
      <c r="E135" s="241"/>
      <c r="F135" s="241"/>
      <c r="G135" s="241"/>
      <c r="H135" s="225"/>
      <c r="I135" s="225"/>
      <c r="J135" s="225"/>
      <c r="K135" s="225"/>
      <c r="L135" s="225"/>
      <c r="M135" s="225"/>
      <c r="N135" s="224"/>
      <c r="O135" s="224"/>
      <c r="P135" s="224"/>
      <c r="Q135" s="224"/>
      <c r="R135" s="225"/>
      <c r="S135" s="225"/>
      <c r="T135" s="225"/>
      <c r="U135" s="225"/>
      <c r="V135" s="225"/>
      <c r="W135" s="225"/>
      <c r="X135" s="225"/>
      <c r="Y135" s="225"/>
      <c r="Z135" s="215"/>
      <c r="AA135" s="215"/>
      <c r="AB135" s="215"/>
      <c r="AC135" s="215"/>
      <c r="AD135" s="215"/>
      <c r="AE135" s="215"/>
      <c r="AF135" s="215"/>
      <c r="AG135" s="215" t="s">
        <v>213</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42" t="str">
        <f>C135</f>
        <v>zapažených i nezapažených s urovnáním dna do předepsaného profilu a spádu, s přehozením výkopku na přilehlém terénu na vzdálenost do 3 m od podélné osy rýhy nebo s naložením výkopku na dopravní prostředek.</v>
      </c>
      <c r="BB135" s="215"/>
      <c r="BC135" s="215"/>
      <c r="BD135" s="215"/>
      <c r="BE135" s="215"/>
      <c r="BF135" s="215"/>
      <c r="BG135" s="215"/>
      <c r="BH135" s="215"/>
    </row>
    <row r="136" spans="1:60" outlineLevel="1">
      <c r="A136" s="234">
        <v>83</v>
      </c>
      <c r="B136" s="235" t="s">
        <v>233</v>
      </c>
      <c r="C136" s="252" t="s">
        <v>234</v>
      </c>
      <c r="D136" s="236" t="s">
        <v>206</v>
      </c>
      <c r="E136" s="237">
        <v>40</v>
      </c>
      <c r="F136" s="238"/>
      <c r="G136" s="239">
        <f>ROUND(E136*F136,2)</f>
        <v>0</v>
      </c>
      <c r="H136" s="238"/>
      <c r="I136" s="239">
        <f>ROUND(E136*H136,2)</f>
        <v>0</v>
      </c>
      <c r="J136" s="238"/>
      <c r="K136" s="239">
        <f>ROUND(E136*J136,2)</f>
        <v>0</v>
      </c>
      <c r="L136" s="239">
        <v>21</v>
      </c>
      <c r="M136" s="239">
        <f>G136*(1+L136/100)</f>
        <v>0</v>
      </c>
      <c r="N136" s="237">
        <v>0</v>
      </c>
      <c r="O136" s="237">
        <f>ROUND(E136*N136,2)</f>
        <v>0</v>
      </c>
      <c r="P136" s="237">
        <v>0</v>
      </c>
      <c r="Q136" s="237">
        <f>ROUND(E136*P136,2)</f>
        <v>0</v>
      </c>
      <c r="R136" s="239" t="s">
        <v>207</v>
      </c>
      <c r="S136" s="239" t="s">
        <v>208</v>
      </c>
      <c r="T136" s="240" t="s">
        <v>208</v>
      </c>
      <c r="U136" s="225">
        <v>8.6999999999999994E-2</v>
      </c>
      <c r="V136" s="225">
        <f>ROUND(E136*U136,2)</f>
        <v>3.48</v>
      </c>
      <c r="W136" s="225"/>
      <c r="X136" s="225" t="s">
        <v>209</v>
      </c>
      <c r="Y136" s="225" t="s">
        <v>210</v>
      </c>
      <c r="Z136" s="215"/>
      <c r="AA136" s="215"/>
      <c r="AB136" s="215"/>
      <c r="AC136" s="215"/>
      <c r="AD136" s="215"/>
      <c r="AE136" s="215"/>
      <c r="AF136" s="215"/>
      <c r="AG136" s="215" t="s">
        <v>211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2">
      <c r="A137" s="222"/>
      <c r="B137" s="223"/>
      <c r="C137" s="253" t="s">
        <v>235</v>
      </c>
      <c r="D137" s="241"/>
      <c r="E137" s="241"/>
      <c r="F137" s="241"/>
      <c r="G137" s="241"/>
      <c r="H137" s="225"/>
      <c r="I137" s="225"/>
      <c r="J137" s="225"/>
      <c r="K137" s="225"/>
      <c r="L137" s="225"/>
      <c r="M137" s="225"/>
      <c r="N137" s="224"/>
      <c r="O137" s="224"/>
      <c r="P137" s="224"/>
      <c r="Q137" s="224"/>
      <c r="R137" s="225"/>
      <c r="S137" s="225"/>
      <c r="T137" s="225"/>
      <c r="U137" s="225"/>
      <c r="V137" s="225"/>
      <c r="W137" s="225"/>
      <c r="X137" s="225"/>
      <c r="Y137" s="225"/>
      <c r="Z137" s="215"/>
      <c r="AA137" s="215"/>
      <c r="AB137" s="215"/>
      <c r="AC137" s="215"/>
      <c r="AD137" s="215"/>
      <c r="AE137" s="215"/>
      <c r="AF137" s="215"/>
      <c r="AG137" s="215" t="s">
        <v>213</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ht="22.5" outlineLevel="1">
      <c r="A138" s="234">
        <v>84</v>
      </c>
      <c r="B138" s="235" t="s">
        <v>244</v>
      </c>
      <c r="C138" s="252" t="s">
        <v>245</v>
      </c>
      <c r="D138" s="236" t="s">
        <v>206</v>
      </c>
      <c r="E138" s="237">
        <v>40</v>
      </c>
      <c r="F138" s="238"/>
      <c r="G138" s="239">
        <f>ROUND(E138*F138,2)</f>
        <v>0</v>
      </c>
      <c r="H138" s="238"/>
      <c r="I138" s="239">
        <f>ROUND(E138*H138,2)</f>
        <v>0</v>
      </c>
      <c r="J138" s="238"/>
      <c r="K138" s="239">
        <f>ROUND(E138*J138,2)</f>
        <v>0</v>
      </c>
      <c r="L138" s="239">
        <v>21</v>
      </c>
      <c r="M138" s="239">
        <f>G138*(1+L138/100)</f>
        <v>0</v>
      </c>
      <c r="N138" s="237">
        <v>0</v>
      </c>
      <c r="O138" s="237">
        <f>ROUND(E138*N138,2)</f>
        <v>0</v>
      </c>
      <c r="P138" s="237">
        <v>0</v>
      </c>
      <c r="Q138" s="237">
        <f>ROUND(E138*P138,2)</f>
        <v>0</v>
      </c>
      <c r="R138" s="239" t="s">
        <v>207</v>
      </c>
      <c r="S138" s="239" t="s">
        <v>208</v>
      </c>
      <c r="T138" s="240" t="s">
        <v>208</v>
      </c>
      <c r="U138" s="225">
        <v>0.20200000000000001</v>
      </c>
      <c r="V138" s="225">
        <f>ROUND(E138*U138,2)</f>
        <v>8.08</v>
      </c>
      <c r="W138" s="225"/>
      <c r="X138" s="225" t="s">
        <v>209</v>
      </c>
      <c r="Y138" s="225" t="s">
        <v>210</v>
      </c>
      <c r="Z138" s="215"/>
      <c r="AA138" s="215"/>
      <c r="AB138" s="215"/>
      <c r="AC138" s="215"/>
      <c r="AD138" s="215"/>
      <c r="AE138" s="215"/>
      <c r="AF138" s="215"/>
      <c r="AG138" s="215" t="s">
        <v>211</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2">
      <c r="A139" s="222"/>
      <c r="B139" s="223"/>
      <c r="C139" s="253" t="s">
        <v>246</v>
      </c>
      <c r="D139" s="241"/>
      <c r="E139" s="241"/>
      <c r="F139" s="241"/>
      <c r="G139" s="241"/>
      <c r="H139" s="225"/>
      <c r="I139" s="225"/>
      <c r="J139" s="225"/>
      <c r="K139" s="225"/>
      <c r="L139" s="225"/>
      <c r="M139" s="225"/>
      <c r="N139" s="224"/>
      <c r="O139" s="224"/>
      <c r="P139" s="224"/>
      <c r="Q139" s="224"/>
      <c r="R139" s="225"/>
      <c r="S139" s="225"/>
      <c r="T139" s="225"/>
      <c r="U139" s="225"/>
      <c r="V139" s="225"/>
      <c r="W139" s="225"/>
      <c r="X139" s="225"/>
      <c r="Y139" s="225"/>
      <c r="Z139" s="215"/>
      <c r="AA139" s="215"/>
      <c r="AB139" s="215"/>
      <c r="AC139" s="215"/>
      <c r="AD139" s="215"/>
      <c r="AE139" s="215"/>
      <c r="AF139" s="215"/>
      <c r="AG139" s="215" t="s">
        <v>213</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ht="22.5" outlineLevel="1">
      <c r="A140" s="234">
        <v>85</v>
      </c>
      <c r="B140" s="235" t="s">
        <v>1994</v>
      </c>
      <c r="C140" s="252" t="s">
        <v>1995</v>
      </c>
      <c r="D140" s="236" t="s">
        <v>206</v>
      </c>
      <c r="E140" s="237">
        <v>2.835</v>
      </c>
      <c r="F140" s="238"/>
      <c r="G140" s="239">
        <f>ROUND(E140*F140,2)</f>
        <v>0</v>
      </c>
      <c r="H140" s="238"/>
      <c r="I140" s="239">
        <f>ROUND(E140*H140,2)</f>
        <v>0</v>
      </c>
      <c r="J140" s="238"/>
      <c r="K140" s="239">
        <f>ROUND(E140*J140,2)</f>
        <v>0</v>
      </c>
      <c r="L140" s="239">
        <v>21</v>
      </c>
      <c r="M140" s="239">
        <f>G140*(1+L140/100)</f>
        <v>0</v>
      </c>
      <c r="N140" s="237">
        <v>1.1199999999999999E-3</v>
      </c>
      <c r="O140" s="237">
        <f>ROUND(E140*N140,2)</f>
        <v>0</v>
      </c>
      <c r="P140" s="237">
        <v>2.5</v>
      </c>
      <c r="Q140" s="237">
        <f>ROUND(E140*P140,2)</f>
        <v>7.09</v>
      </c>
      <c r="R140" s="239" t="s">
        <v>1996</v>
      </c>
      <c r="S140" s="239" t="s">
        <v>208</v>
      </c>
      <c r="T140" s="240" t="s">
        <v>208</v>
      </c>
      <c r="U140" s="225">
        <v>1.756</v>
      </c>
      <c r="V140" s="225">
        <f>ROUND(E140*U140,2)</f>
        <v>4.9800000000000004</v>
      </c>
      <c r="W140" s="225"/>
      <c r="X140" s="225" t="s">
        <v>209</v>
      </c>
      <c r="Y140" s="225" t="s">
        <v>210</v>
      </c>
      <c r="Z140" s="215"/>
      <c r="AA140" s="215"/>
      <c r="AB140" s="215"/>
      <c r="AC140" s="215"/>
      <c r="AD140" s="215"/>
      <c r="AE140" s="215"/>
      <c r="AF140" s="215"/>
      <c r="AG140" s="215" t="s">
        <v>211</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ht="22.5" outlineLevel="2">
      <c r="A141" s="222"/>
      <c r="B141" s="223"/>
      <c r="C141" s="253" t="s">
        <v>1997</v>
      </c>
      <c r="D141" s="241"/>
      <c r="E141" s="241"/>
      <c r="F141" s="241"/>
      <c r="G141" s="241"/>
      <c r="H141" s="225"/>
      <c r="I141" s="225"/>
      <c r="J141" s="225"/>
      <c r="K141" s="225"/>
      <c r="L141" s="225"/>
      <c r="M141" s="225"/>
      <c r="N141" s="224"/>
      <c r="O141" s="224"/>
      <c r="P141" s="224"/>
      <c r="Q141" s="224"/>
      <c r="R141" s="225"/>
      <c r="S141" s="225"/>
      <c r="T141" s="225"/>
      <c r="U141" s="225"/>
      <c r="V141" s="225"/>
      <c r="W141" s="225"/>
      <c r="X141" s="225"/>
      <c r="Y141" s="225"/>
      <c r="Z141" s="215"/>
      <c r="AA141" s="215"/>
      <c r="AB141" s="215"/>
      <c r="AC141" s="215"/>
      <c r="AD141" s="215"/>
      <c r="AE141" s="215"/>
      <c r="AF141" s="215"/>
      <c r="AG141" s="215" t="s">
        <v>213</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42" t="str">
        <f>C141</f>
        <v>nebo vybourání otvorů průřezové plochy přes 4 m2 ve zdivu nadzákladovém, včetně pomocného lešení o výšce podlahy do 1900 mm a pro zatížení do 1,5 kPa  (150 kg/m2),</v>
      </c>
      <c r="BB141" s="215"/>
      <c r="BC141" s="215"/>
      <c r="BD141" s="215"/>
      <c r="BE141" s="215"/>
      <c r="BF141" s="215"/>
      <c r="BG141" s="215"/>
      <c r="BH141" s="215"/>
    </row>
    <row r="142" spans="1:60" outlineLevel="1">
      <c r="A142" s="234">
        <v>86</v>
      </c>
      <c r="B142" s="235" t="s">
        <v>1998</v>
      </c>
      <c r="C142" s="252" t="s">
        <v>1999</v>
      </c>
      <c r="D142" s="236" t="s">
        <v>206</v>
      </c>
      <c r="E142" s="237">
        <v>18.989999999999998</v>
      </c>
      <c r="F142" s="238"/>
      <c r="G142" s="239">
        <f>ROUND(E142*F142,2)</f>
        <v>0</v>
      </c>
      <c r="H142" s="238"/>
      <c r="I142" s="239">
        <f>ROUND(E142*H142,2)</f>
        <v>0</v>
      </c>
      <c r="J142" s="238"/>
      <c r="K142" s="239">
        <f>ROUND(E142*J142,2)</f>
        <v>0</v>
      </c>
      <c r="L142" s="239">
        <v>21</v>
      </c>
      <c r="M142" s="239">
        <f>G142*(1+L142/100)</f>
        <v>0</v>
      </c>
      <c r="N142" s="237">
        <v>1.47E-3</v>
      </c>
      <c r="O142" s="237">
        <f>ROUND(E142*N142,2)</f>
        <v>0.03</v>
      </c>
      <c r="P142" s="237">
        <v>2.4</v>
      </c>
      <c r="Q142" s="237">
        <f>ROUND(E142*P142,2)</f>
        <v>45.58</v>
      </c>
      <c r="R142" s="239" t="s">
        <v>1996</v>
      </c>
      <c r="S142" s="239" t="s">
        <v>208</v>
      </c>
      <c r="T142" s="240" t="s">
        <v>208</v>
      </c>
      <c r="U142" s="225">
        <v>8.5</v>
      </c>
      <c r="V142" s="225">
        <f>ROUND(E142*U142,2)</f>
        <v>161.41999999999999</v>
      </c>
      <c r="W142" s="225"/>
      <c r="X142" s="225" t="s">
        <v>209</v>
      </c>
      <c r="Y142" s="225" t="s">
        <v>210</v>
      </c>
      <c r="Z142" s="215"/>
      <c r="AA142" s="215"/>
      <c r="AB142" s="215"/>
      <c r="AC142" s="215"/>
      <c r="AD142" s="215"/>
      <c r="AE142" s="215"/>
      <c r="AF142" s="215"/>
      <c r="AG142" s="215" t="s">
        <v>211</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22.5" outlineLevel="2">
      <c r="A143" s="222"/>
      <c r="B143" s="223"/>
      <c r="C143" s="253" t="s">
        <v>2000</v>
      </c>
      <c r="D143" s="241"/>
      <c r="E143" s="241"/>
      <c r="F143" s="241"/>
      <c r="G143" s="241"/>
      <c r="H143" s="225"/>
      <c r="I143" s="225"/>
      <c r="J143" s="225"/>
      <c r="K143" s="225"/>
      <c r="L143" s="225"/>
      <c r="M143" s="225"/>
      <c r="N143" s="224"/>
      <c r="O143" s="224"/>
      <c r="P143" s="224"/>
      <c r="Q143" s="224"/>
      <c r="R143" s="225"/>
      <c r="S143" s="225"/>
      <c r="T143" s="225"/>
      <c r="U143" s="225"/>
      <c r="V143" s="225"/>
      <c r="W143" s="225"/>
      <c r="X143" s="225"/>
      <c r="Y143" s="225"/>
      <c r="Z143" s="215"/>
      <c r="AA143" s="215"/>
      <c r="AB143" s="215"/>
      <c r="AC143" s="215"/>
      <c r="AD143" s="215"/>
      <c r="AE143" s="215"/>
      <c r="AF143" s="215"/>
      <c r="AG143" s="215" t="s">
        <v>213</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42" t="str">
        <f>C143</f>
        <v>nebo vybourání otvorů průřezové plochy přes 4 m2 ve zdivu železobetonovém, včetně pomocného lešení o výšce podlahy do 1900 mm a pro zatížení do 1,5 kPa  (150 kg/m2),</v>
      </c>
      <c r="BB143" s="215"/>
      <c r="BC143" s="215"/>
      <c r="BD143" s="215"/>
      <c r="BE143" s="215"/>
      <c r="BF143" s="215"/>
      <c r="BG143" s="215"/>
      <c r="BH143" s="215"/>
    </row>
    <row r="144" spans="1:60" outlineLevel="1">
      <c r="A144" s="234">
        <v>87</v>
      </c>
      <c r="B144" s="235" t="s">
        <v>2001</v>
      </c>
      <c r="C144" s="252" t="s">
        <v>2002</v>
      </c>
      <c r="D144" s="236" t="s">
        <v>346</v>
      </c>
      <c r="E144" s="237">
        <v>3.6</v>
      </c>
      <c r="F144" s="238"/>
      <c r="G144" s="239">
        <f>ROUND(E144*F144,2)</f>
        <v>0</v>
      </c>
      <c r="H144" s="238"/>
      <c r="I144" s="239">
        <f>ROUND(E144*H144,2)</f>
        <v>0</v>
      </c>
      <c r="J144" s="238"/>
      <c r="K144" s="239">
        <f>ROUND(E144*J144,2)</f>
        <v>0</v>
      </c>
      <c r="L144" s="239">
        <v>21</v>
      </c>
      <c r="M144" s="239">
        <f>G144*(1+L144/100)</f>
        <v>0</v>
      </c>
      <c r="N144" s="237">
        <v>0</v>
      </c>
      <c r="O144" s="237">
        <f>ROUND(E144*N144,2)</f>
        <v>0</v>
      </c>
      <c r="P144" s="237">
        <v>0.112</v>
      </c>
      <c r="Q144" s="237">
        <f>ROUND(E144*P144,2)</f>
        <v>0.4</v>
      </c>
      <c r="R144" s="239" t="s">
        <v>1996</v>
      </c>
      <c r="S144" s="239" t="s">
        <v>208</v>
      </c>
      <c r="T144" s="240" t="s">
        <v>208</v>
      </c>
      <c r="U144" s="225">
        <v>0.28499999999999998</v>
      </c>
      <c r="V144" s="225">
        <f>ROUND(E144*U144,2)</f>
        <v>1.03</v>
      </c>
      <c r="W144" s="225"/>
      <c r="X144" s="225" t="s">
        <v>209</v>
      </c>
      <c r="Y144" s="225" t="s">
        <v>210</v>
      </c>
      <c r="Z144" s="215"/>
      <c r="AA144" s="215"/>
      <c r="AB144" s="215"/>
      <c r="AC144" s="215"/>
      <c r="AD144" s="215"/>
      <c r="AE144" s="215"/>
      <c r="AF144" s="215"/>
      <c r="AG144" s="215" t="s">
        <v>211</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2">
      <c r="A145" s="222"/>
      <c r="B145" s="223"/>
      <c r="C145" s="253" t="s">
        <v>2003</v>
      </c>
      <c r="D145" s="241"/>
      <c r="E145" s="241"/>
      <c r="F145" s="241"/>
      <c r="G145" s="241"/>
      <c r="H145" s="225"/>
      <c r="I145" s="225"/>
      <c r="J145" s="225"/>
      <c r="K145" s="225"/>
      <c r="L145" s="225"/>
      <c r="M145" s="225"/>
      <c r="N145" s="224"/>
      <c r="O145" s="224"/>
      <c r="P145" s="224"/>
      <c r="Q145" s="224"/>
      <c r="R145" s="225"/>
      <c r="S145" s="225"/>
      <c r="T145" s="225"/>
      <c r="U145" s="225"/>
      <c r="V145" s="225"/>
      <c r="W145" s="225"/>
      <c r="X145" s="225"/>
      <c r="Y145" s="225"/>
      <c r="Z145" s="215"/>
      <c r="AA145" s="215"/>
      <c r="AB145" s="215"/>
      <c r="AC145" s="215"/>
      <c r="AD145" s="215"/>
      <c r="AE145" s="215"/>
      <c r="AF145" s="215"/>
      <c r="AG145" s="215" t="s">
        <v>213</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ht="22.5" outlineLevel="1">
      <c r="A146" s="243">
        <v>88</v>
      </c>
      <c r="B146" s="244" t="s">
        <v>2004</v>
      </c>
      <c r="C146" s="254" t="s">
        <v>2005</v>
      </c>
      <c r="D146" s="245" t="s">
        <v>206</v>
      </c>
      <c r="E146" s="246">
        <v>27.155999999999999</v>
      </c>
      <c r="F146" s="247"/>
      <c r="G146" s="248">
        <f>ROUND(E146*F146,2)</f>
        <v>0</v>
      </c>
      <c r="H146" s="247"/>
      <c r="I146" s="248">
        <f>ROUND(E146*H146,2)</f>
        <v>0</v>
      </c>
      <c r="J146" s="247"/>
      <c r="K146" s="248">
        <f>ROUND(E146*J146,2)</f>
        <v>0</v>
      </c>
      <c r="L146" s="248">
        <v>21</v>
      </c>
      <c r="M146" s="248">
        <f>G146*(1+L146/100)</f>
        <v>0</v>
      </c>
      <c r="N146" s="246">
        <v>0</v>
      </c>
      <c r="O146" s="246">
        <f>ROUND(E146*N146,2)</f>
        <v>0</v>
      </c>
      <c r="P146" s="246">
        <v>2.2000000000000002</v>
      </c>
      <c r="Q146" s="246">
        <f>ROUND(E146*P146,2)</f>
        <v>59.74</v>
      </c>
      <c r="R146" s="248" t="s">
        <v>1996</v>
      </c>
      <c r="S146" s="248" t="s">
        <v>208</v>
      </c>
      <c r="T146" s="249" t="s">
        <v>208</v>
      </c>
      <c r="U146" s="225">
        <v>5.867</v>
      </c>
      <c r="V146" s="225">
        <f>ROUND(E146*U146,2)</f>
        <v>159.32</v>
      </c>
      <c r="W146" s="225"/>
      <c r="X146" s="225" t="s">
        <v>209</v>
      </c>
      <c r="Y146" s="225" t="s">
        <v>210</v>
      </c>
      <c r="Z146" s="215"/>
      <c r="AA146" s="215"/>
      <c r="AB146" s="215"/>
      <c r="AC146" s="215"/>
      <c r="AD146" s="215"/>
      <c r="AE146" s="215"/>
      <c r="AF146" s="215"/>
      <c r="AG146" s="215" t="s">
        <v>211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34">
        <v>89</v>
      </c>
      <c r="B147" s="235" t="s">
        <v>2006</v>
      </c>
      <c r="C147" s="252" t="s">
        <v>2007</v>
      </c>
      <c r="D147" s="236" t="s">
        <v>277</v>
      </c>
      <c r="E147" s="237">
        <v>2</v>
      </c>
      <c r="F147" s="238"/>
      <c r="G147" s="239">
        <f>ROUND(E147*F147,2)</f>
        <v>0</v>
      </c>
      <c r="H147" s="238"/>
      <c r="I147" s="239">
        <f>ROUND(E147*H147,2)</f>
        <v>0</v>
      </c>
      <c r="J147" s="238"/>
      <c r="K147" s="239">
        <f>ROUND(E147*J147,2)</f>
        <v>0</v>
      </c>
      <c r="L147" s="239">
        <v>21</v>
      </c>
      <c r="M147" s="239">
        <f>G147*(1+L147/100)</f>
        <v>0</v>
      </c>
      <c r="N147" s="237">
        <v>0</v>
      </c>
      <c r="O147" s="237">
        <f>ROUND(E147*N147,2)</f>
        <v>0</v>
      </c>
      <c r="P147" s="237">
        <v>0</v>
      </c>
      <c r="Q147" s="237">
        <f>ROUND(E147*P147,2)</f>
        <v>0</v>
      </c>
      <c r="R147" s="239" t="s">
        <v>1996</v>
      </c>
      <c r="S147" s="239" t="s">
        <v>208</v>
      </c>
      <c r="T147" s="240" t="s">
        <v>208</v>
      </c>
      <c r="U147" s="225">
        <v>0.28000000000000003</v>
      </c>
      <c r="V147" s="225">
        <f>ROUND(E147*U147,2)</f>
        <v>0.56000000000000005</v>
      </c>
      <c r="W147" s="225"/>
      <c r="X147" s="225" t="s">
        <v>209</v>
      </c>
      <c r="Y147" s="225" t="s">
        <v>210</v>
      </c>
      <c r="Z147" s="215"/>
      <c r="AA147" s="215"/>
      <c r="AB147" s="215"/>
      <c r="AC147" s="215"/>
      <c r="AD147" s="215"/>
      <c r="AE147" s="215"/>
      <c r="AF147" s="215"/>
      <c r="AG147" s="215" t="s">
        <v>211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2">
      <c r="A148" s="222"/>
      <c r="B148" s="223"/>
      <c r="C148" s="253" t="s">
        <v>2008</v>
      </c>
      <c r="D148" s="241"/>
      <c r="E148" s="241"/>
      <c r="F148" s="241"/>
      <c r="G148" s="241"/>
      <c r="H148" s="225"/>
      <c r="I148" s="225"/>
      <c r="J148" s="225"/>
      <c r="K148" s="225"/>
      <c r="L148" s="225"/>
      <c r="M148" s="225"/>
      <c r="N148" s="224"/>
      <c r="O148" s="224"/>
      <c r="P148" s="224"/>
      <c r="Q148" s="224"/>
      <c r="R148" s="225"/>
      <c r="S148" s="225"/>
      <c r="T148" s="225"/>
      <c r="U148" s="225"/>
      <c r="V148" s="225"/>
      <c r="W148" s="225"/>
      <c r="X148" s="225"/>
      <c r="Y148" s="225"/>
      <c r="Z148" s="215"/>
      <c r="AA148" s="215"/>
      <c r="AB148" s="215"/>
      <c r="AC148" s="215"/>
      <c r="AD148" s="215"/>
      <c r="AE148" s="215"/>
      <c r="AF148" s="215"/>
      <c r="AG148" s="215" t="s">
        <v>213</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ht="22.5" outlineLevel="1">
      <c r="A149" s="234">
        <v>90</v>
      </c>
      <c r="B149" s="235" t="s">
        <v>2009</v>
      </c>
      <c r="C149" s="252" t="s">
        <v>2010</v>
      </c>
      <c r="D149" s="236" t="s">
        <v>206</v>
      </c>
      <c r="E149" s="237">
        <v>20</v>
      </c>
      <c r="F149" s="238"/>
      <c r="G149" s="239">
        <f>ROUND(E149*F149,2)</f>
        <v>0</v>
      </c>
      <c r="H149" s="238"/>
      <c r="I149" s="239">
        <f>ROUND(E149*H149,2)</f>
        <v>0</v>
      </c>
      <c r="J149" s="238"/>
      <c r="K149" s="239">
        <f>ROUND(E149*J149,2)</f>
        <v>0</v>
      </c>
      <c r="L149" s="239">
        <v>21</v>
      </c>
      <c r="M149" s="239">
        <f>G149*(1+L149/100)</f>
        <v>0</v>
      </c>
      <c r="N149" s="237">
        <v>1.33E-3</v>
      </c>
      <c r="O149" s="237">
        <f>ROUND(E149*N149,2)</f>
        <v>0.03</v>
      </c>
      <c r="P149" s="237">
        <v>2.5</v>
      </c>
      <c r="Q149" s="237">
        <f>ROUND(E149*P149,2)</f>
        <v>50</v>
      </c>
      <c r="R149" s="239" t="s">
        <v>1996</v>
      </c>
      <c r="S149" s="239" t="s">
        <v>208</v>
      </c>
      <c r="T149" s="240" t="s">
        <v>208</v>
      </c>
      <c r="U149" s="225">
        <v>5.7770000000000001</v>
      </c>
      <c r="V149" s="225">
        <f>ROUND(E149*U149,2)</f>
        <v>115.54</v>
      </c>
      <c r="W149" s="225"/>
      <c r="X149" s="225" t="s">
        <v>209</v>
      </c>
      <c r="Y149" s="225" t="s">
        <v>210</v>
      </c>
      <c r="Z149" s="215"/>
      <c r="AA149" s="215"/>
      <c r="AB149" s="215"/>
      <c r="AC149" s="215"/>
      <c r="AD149" s="215"/>
      <c r="AE149" s="215"/>
      <c r="AF149" s="215"/>
      <c r="AG149" s="215" t="s">
        <v>211</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2">
      <c r="A150" s="222"/>
      <c r="B150" s="223"/>
      <c r="C150" s="253" t="s">
        <v>2011</v>
      </c>
      <c r="D150" s="241"/>
      <c r="E150" s="241"/>
      <c r="F150" s="241"/>
      <c r="G150" s="241"/>
      <c r="H150" s="225"/>
      <c r="I150" s="225"/>
      <c r="J150" s="225"/>
      <c r="K150" s="225"/>
      <c r="L150" s="225"/>
      <c r="M150" s="225"/>
      <c r="N150" s="224"/>
      <c r="O150" s="224"/>
      <c r="P150" s="224"/>
      <c r="Q150" s="224"/>
      <c r="R150" s="225"/>
      <c r="S150" s="225"/>
      <c r="T150" s="225"/>
      <c r="U150" s="225"/>
      <c r="V150" s="225"/>
      <c r="W150" s="225"/>
      <c r="X150" s="225"/>
      <c r="Y150" s="225"/>
      <c r="Z150" s="215"/>
      <c r="AA150" s="215"/>
      <c r="AB150" s="215"/>
      <c r="AC150" s="215"/>
      <c r="AD150" s="215"/>
      <c r="AE150" s="215"/>
      <c r="AF150" s="215"/>
      <c r="AG150" s="215" t="s">
        <v>213</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42" t="str">
        <f>C150</f>
        <v>základovém nebo nadzákladovém, včetně pomocného lešení o výšce podlahy do 1900 mm a pro zatížení do 1,5 kPa  (150 kg/m2),</v>
      </c>
      <c r="BB150" s="215"/>
      <c r="BC150" s="215"/>
      <c r="BD150" s="215"/>
      <c r="BE150" s="215"/>
      <c r="BF150" s="215"/>
      <c r="BG150" s="215"/>
      <c r="BH150" s="215"/>
    </row>
    <row r="151" spans="1:60" ht="22.5" outlineLevel="1">
      <c r="A151" s="234">
        <v>91</v>
      </c>
      <c r="B151" s="235" t="s">
        <v>2012</v>
      </c>
      <c r="C151" s="252" t="s">
        <v>2013</v>
      </c>
      <c r="D151" s="236" t="s">
        <v>277</v>
      </c>
      <c r="E151" s="237">
        <v>30</v>
      </c>
      <c r="F151" s="238"/>
      <c r="G151" s="239">
        <f>ROUND(E151*F151,2)</f>
        <v>0</v>
      </c>
      <c r="H151" s="238"/>
      <c r="I151" s="239">
        <f>ROUND(E151*H151,2)</f>
        <v>0</v>
      </c>
      <c r="J151" s="238"/>
      <c r="K151" s="239">
        <f>ROUND(E151*J151,2)</f>
        <v>0</v>
      </c>
      <c r="L151" s="239">
        <v>21</v>
      </c>
      <c r="M151" s="239">
        <f>G151*(1+L151/100)</f>
        <v>0</v>
      </c>
      <c r="N151" s="237">
        <v>6.7000000000000002E-4</v>
      </c>
      <c r="O151" s="237">
        <f>ROUND(E151*N151,2)</f>
        <v>0.02</v>
      </c>
      <c r="P151" s="237">
        <v>2.1999999999999999E-2</v>
      </c>
      <c r="Q151" s="237">
        <f>ROUND(E151*P151,2)</f>
        <v>0.66</v>
      </c>
      <c r="R151" s="239" t="s">
        <v>1996</v>
      </c>
      <c r="S151" s="239" t="s">
        <v>208</v>
      </c>
      <c r="T151" s="240" t="s">
        <v>208</v>
      </c>
      <c r="U151" s="225">
        <v>2.383</v>
      </c>
      <c r="V151" s="225">
        <f>ROUND(E151*U151,2)</f>
        <v>71.489999999999995</v>
      </c>
      <c r="W151" s="225"/>
      <c r="X151" s="225" t="s">
        <v>209</v>
      </c>
      <c r="Y151" s="225" t="s">
        <v>210</v>
      </c>
      <c r="Z151" s="215"/>
      <c r="AA151" s="215"/>
      <c r="AB151" s="215"/>
      <c r="AC151" s="215"/>
      <c r="AD151" s="215"/>
      <c r="AE151" s="215"/>
      <c r="AF151" s="215"/>
      <c r="AG151" s="215" t="s">
        <v>211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2">
      <c r="A152" s="222"/>
      <c r="B152" s="223"/>
      <c r="C152" s="253" t="s">
        <v>2014</v>
      </c>
      <c r="D152" s="241"/>
      <c r="E152" s="241"/>
      <c r="F152" s="241"/>
      <c r="G152" s="241"/>
      <c r="H152" s="225"/>
      <c r="I152" s="225"/>
      <c r="J152" s="225"/>
      <c r="K152" s="225"/>
      <c r="L152" s="225"/>
      <c r="M152" s="225"/>
      <c r="N152" s="224"/>
      <c r="O152" s="224"/>
      <c r="P152" s="224"/>
      <c r="Q152" s="224"/>
      <c r="R152" s="225"/>
      <c r="S152" s="225"/>
      <c r="T152" s="225"/>
      <c r="U152" s="225"/>
      <c r="V152" s="225"/>
      <c r="W152" s="225"/>
      <c r="X152" s="225"/>
      <c r="Y152" s="225"/>
      <c r="Z152" s="215"/>
      <c r="AA152" s="215"/>
      <c r="AB152" s="215"/>
      <c r="AC152" s="215"/>
      <c r="AD152" s="215"/>
      <c r="AE152" s="215"/>
      <c r="AF152" s="215"/>
      <c r="AG152" s="215" t="s">
        <v>213</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43">
        <v>92</v>
      </c>
      <c r="B153" s="244" t="s">
        <v>2015</v>
      </c>
      <c r="C153" s="254" t="s">
        <v>2016</v>
      </c>
      <c r="D153" s="245" t="s">
        <v>228</v>
      </c>
      <c r="E153" s="246">
        <v>59.36</v>
      </c>
      <c r="F153" s="247"/>
      <c r="G153" s="248">
        <f>ROUND(E153*F153,2)</f>
        <v>0</v>
      </c>
      <c r="H153" s="247"/>
      <c r="I153" s="248">
        <f>ROUND(E153*H153,2)</f>
        <v>0</v>
      </c>
      <c r="J153" s="247"/>
      <c r="K153" s="248">
        <f>ROUND(E153*J153,2)</f>
        <v>0</v>
      </c>
      <c r="L153" s="248">
        <v>21</v>
      </c>
      <c r="M153" s="248">
        <f>G153*(1+L153/100)</f>
        <v>0</v>
      </c>
      <c r="N153" s="246">
        <v>0</v>
      </c>
      <c r="O153" s="246">
        <f>ROUND(E153*N153,2)</f>
        <v>0</v>
      </c>
      <c r="P153" s="246">
        <v>1.4E-2</v>
      </c>
      <c r="Q153" s="246">
        <f>ROUND(E153*P153,2)</f>
        <v>0.83</v>
      </c>
      <c r="R153" s="248" t="s">
        <v>1996</v>
      </c>
      <c r="S153" s="248" t="s">
        <v>208</v>
      </c>
      <c r="T153" s="249" t="s">
        <v>208</v>
      </c>
      <c r="U153" s="225">
        <v>0.18</v>
      </c>
      <c r="V153" s="225">
        <f>ROUND(E153*U153,2)</f>
        <v>10.68</v>
      </c>
      <c r="W153" s="225"/>
      <c r="X153" s="225" t="s">
        <v>209</v>
      </c>
      <c r="Y153" s="225" t="s">
        <v>210</v>
      </c>
      <c r="Z153" s="215"/>
      <c r="AA153" s="215"/>
      <c r="AB153" s="215"/>
      <c r="AC153" s="215"/>
      <c r="AD153" s="215"/>
      <c r="AE153" s="215"/>
      <c r="AF153" s="215"/>
      <c r="AG153" s="215" t="s">
        <v>211</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43">
        <v>93</v>
      </c>
      <c r="B154" s="244" t="s">
        <v>2017</v>
      </c>
      <c r="C154" s="254" t="s">
        <v>2018</v>
      </c>
      <c r="D154" s="245" t="s">
        <v>346</v>
      </c>
      <c r="E154" s="246">
        <v>36.5</v>
      </c>
      <c r="F154" s="247"/>
      <c r="G154" s="248">
        <f>ROUND(E154*F154,2)</f>
        <v>0</v>
      </c>
      <c r="H154" s="247"/>
      <c r="I154" s="248">
        <f>ROUND(E154*H154,2)</f>
        <v>0</v>
      </c>
      <c r="J154" s="247"/>
      <c r="K154" s="248">
        <f>ROUND(E154*J154,2)</f>
        <v>0</v>
      </c>
      <c r="L154" s="248">
        <v>21</v>
      </c>
      <c r="M154" s="248">
        <f>G154*(1+L154/100)</f>
        <v>0</v>
      </c>
      <c r="N154" s="246">
        <v>0</v>
      </c>
      <c r="O154" s="246">
        <f>ROUND(E154*N154,2)</f>
        <v>0</v>
      </c>
      <c r="P154" s="246">
        <v>1.98E-3</v>
      </c>
      <c r="Q154" s="246">
        <f>ROUND(E154*P154,2)</f>
        <v>7.0000000000000007E-2</v>
      </c>
      <c r="R154" s="248" t="s">
        <v>418</v>
      </c>
      <c r="S154" s="248" t="s">
        <v>208</v>
      </c>
      <c r="T154" s="249" t="s">
        <v>208</v>
      </c>
      <c r="U154" s="225">
        <v>0.192</v>
      </c>
      <c r="V154" s="225">
        <f>ROUND(E154*U154,2)</f>
        <v>7.01</v>
      </c>
      <c r="W154" s="225"/>
      <c r="X154" s="225" t="s">
        <v>209</v>
      </c>
      <c r="Y154" s="225" t="s">
        <v>210</v>
      </c>
      <c r="Z154" s="215"/>
      <c r="AA154" s="215"/>
      <c r="AB154" s="215"/>
      <c r="AC154" s="215"/>
      <c r="AD154" s="215"/>
      <c r="AE154" s="215"/>
      <c r="AF154" s="215"/>
      <c r="AG154" s="215" t="s">
        <v>211</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43">
        <v>94</v>
      </c>
      <c r="B155" s="244" t="s">
        <v>2019</v>
      </c>
      <c r="C155" s="254" t="s">
        <v>2020</v>
      </c>
      <c r="D155" s="245" t="s">
        <v>346</v>
      </c>
      <c r="E155" s="246">
        <v>83.3</v>
      </c>
      <c r="F155" s="247"/>
      <c r="G155" s="248">
        <f>ROUND(E155*F155,2)</f>
        <v>0</v>
      </c>
      <c r="H155" s="247"/>
      <c r="I155" s="248">
        <f>ROUND(E155*H155,2)</f>
        <v>0</v>
      </c>
      <c r="J155" s="247"/>
      <c r="K155" s="248">
        <f>ROUND(E155*J155,2)</f>
        <v>0</v>
      </c>
      <c r="L155" s="248">
        <v>21</v>
      </c>
      <c r="M155" s="248">
        <f>G155*(1+L155/100)</f>
        <v>0</v>
      </c>
      <c r="N155" s="246">
        <v>0</v>
      </c>
      <c r="O155" s="246">
        <f>ROUND(E155*N155,2)</f>
        <v>0</v>
      </c>
      <c r="P155" s="246">
        <v>9.2499999999999995E-3</v>
      </c>
      <c r="Q155" s="246">
        <f>ROUND(E155*P155,2)</f>
        <v>0.77</v>
      </c>
      <c r="R155" s="248" t="s">
        <v>418</v>
      </c>
      <c r="S155" s="248" t="s">
        <v>208</v>
      </c>
      <c r="T155" s="249" t="s">
        <v>208</v>
      </c>
      <c r="U155" s="225">
        <v>0.28699999999999998</v>
      </c>
      <c r="V155" s="225">
        <f>ROUND(E155*U155,2)</f>
        <v>23.91</v>
      </c>
      <c r="W155" s="225"/>
      <c r="X155" s="225" t="s">
        <v>209</v>
      </c>
      <c r="Y155" s="225" t="s">
        <v>210</v>
      </c>
      <c r="Z155" s="215"/>
      <c r="AA155" s="215"/>
      <c r="AB155" s="215"/>
      <c r="AC155" s="215"/>
      <c r="AD155" s="215"/>
      <c r="AE155" s="215"/>
      <c r="AF155" s="215"/>
      <c r="AG155" s="215" t="s">
        <v>211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43">
        <v>95</v>
      </c>
      <c r="B156" s="244" t="s">
        <v>2021</v>
      </c>
      <c r="C156" s="254" t="s">
        <v>2022</v>
      </c>
      <c r="D156" s="245" t="s">
        <v>346</v>
      </c>
      <c r="E156" s="246">
        <v>3</v>
      </c>
      <c r="F156" s="247"/>
      <c r="G156" s="248">
        <f>ROUND(E156*F156,2)</f>
        <v>0</v>
      </c>
      <c r="H156" s="247"/>
      <c r="I156" s="248">
        <f>ROUND(E156*H156,2)</f>
        <v>0</v>
      </c>
      <c r="J156" s="247"/>
      <c r="K156" s="248">
        <f>ROUND(E156*J156,2)</f>
        <v>0</v>
      </c>
      <c r="L156" s="248">
        <v>21</v>
      </c>
      <c r="M156" s="248">
        <f>G156*(1+L156/100)</f>
        <v>0</v>
      </c>
      <c r="N156" s="246">
        <v>0</v>
      </c>
      <c r="O156" s="246">
        <f>ROUND(E156*N156,2)</f>
        <v>0</v>
      </c>
      <c r="P156" s="246">
        <v>0.38</v>
      </c>
      <c r="Q156" s="246">
        <f>ROUND(E156*P156,2)</f>
        <v>1.1399999999999999</v>
      </c>
      <c r="R156" s="248"/>
      <c r="S156" s="248" t="s">
        <v>366</v>
      </c>
      <c r="T156" s="249" t="s">
        <v>367</v>
      </c>
      <c r="U156" s="225">
        <v>0</v>
      </c>
      <c r="V156" s="225">
        <f>ROUND(E156*U156,2)</f>
        <v>0</v>
      </c>
      <c r="W156" s="225"/>
      <c r="X156" s="225" t="s">
        <v>209</v>
      </c>
      <c r="Y156" s="225" t="s">
        <v>210</v>
      </c>
      <c r="Z156" s="215"/>
      <c r="AA156" s="215"/>
      <c r="AB156" s="215"/>
      <c r="AC156" s="215"/>
      <c r="AD156" s="215"/>
      <c r="AE156" s="215"/>
      <c r="AF156" s="215"/>
      <c r="AG156" s="215" t="s">
        <v>211</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3">
        <v>96</v>
      </c>
      <c r="B157" s="244" t="s">
        <v>2023</v>
      </c>
      <c r="C157" s="254" t="s">
        <v>2024</v>
      </c>
      <c r="D157" s="245" t="s">
        <v>277</v>
      </c>
      <c r="E157" s="246">
        <v>1</v>
      </c>
      <c r="F157" s="247"/>
      <c r="G157" s="248">
        <f>ROUND(E157*F157,2)</f>
        <v>0</v>
      </c>
      <c r="H157" s="247"/>
      <c r="I157" s="248">
        <f>ROUND(E157*H157,2)</f>
        <v>0</v>
      </c>
      <c r="J157" s="247"/>
      <c r="K157" s="248">
        <f>ROUND(E157*J157,2)</f>
        <v>0</v>
      </c>
      <c r="L157" s="248">
        <v>21</v>
      </c>
      <c r="M157" s="248">
        <f>G157*(1+L157/100)</f>
        <v>0</v>
      </c>
      <c r="N157" s="246">
        <v>0</v>
      </c>
      <c r="O157" s="246">
        <f>ROUND(E157*N157,2)</f>
        <v>0</v>
      </c>
      <c r="P157" s="246">
        <v>0.2</v>
      </c>
      <c r="Q157" s="246">
        <f>ROUND(E157*P157,2)</f>
        <v>0.2</v>
      </c>
      <c r="R157" s="248"/>
      <c r="S157" s="248" t="s">
        <v>366</v>
      </c>
      <c r="T157" s="249" t="s">
        <v>367</v>
      </c>
      <c r="U157" s="225">
        <v>0</v>
      </c>
      <c r="V157" s="225">
        <f>ROUND(E157*U157,2)</f>
        <v>0</v>
      </c>
      <c r="W157" s="225"/>
      <c r="X157" s="225" t="s">
        <v>209</v>
      </c>
      <c r="Y157" s="225" t="s">
        <v>210</v>
      </c>
      <c r="Z157" s="215"/>
      <c r="AA157" s="215"/>
      <c r="AB157" s="215"/>
      <c r="AC157" s="215"/>
      <c r="AD157" s="215"/>
      <c r="AE157" s="215"/>
      <c r="AF157" s="215"/>
      <c r="AG157" s="215" t="s">
        <v>211</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43">
        <v>97</v>
      </c>
      <c r="B158" s="244" t="s">
        <v>2025</v>
      </c>
      <c r="C158" s="254" t="s">
        <v>2026</v>
      </c>
      <c r="D158" s="245" t="s">
        <v>277</v>
      </c>
      <c r="E158" s="246">
        <v>1</v>
      </c>
      <c r="F158" s="247"/>
      <c r="G158" s="248">
        <f>ROUND(E158*F158,2)</f>
        <v>0</v>
      </c>
      <c r="H158" s="247"/>
      <c r="I158" s="248">
        <f>ROUND(E158*H158,2)</f>
        <v>0</v>
      </c>
      <c r="J158" s="247"/>
      <c r="K158" s="248">
        <f>ROUND(E158*J158,2)</f>
        <v>0</v>
      </c>
      <c r="L158" s="248">
        <v>21</v>
      </c>
      <c r="M158" s="248">
        <f>G158*(1+L158/100)</f>
        <v>0</v>
      </c>
      <c r="N158" s="246">
        <v>0</v>
      </c>
      <c r="O158" s="246">
        <f>ROUND(E158*N158,2)</f>
        <v>0</v>
      </c>
      <c r="P158" s="246">
        <v>0.2</v>
      </c>
      <c r="Q158" s="246">
        <f>ROUND(E158*P158,2)</f>
        <v>0.2</v>
      </c>
      <c r="R158" s="248"/>
      <c r="S158" s="248" t="s">
        <v>366</v>
      </c>
      <c r="T158" s="249" t="s">
        <v>367</v>
      </c>
      <c r="U158" s="225">
        <v>0</v>
      </c>
      <c r="V158" s="225">
        <f>ROUND(E158*U158,2)</f>
        <v>0</v>
      </c>
      <c r="W158" s="225"/>
      <c r="X158" s="225" t="s">
        <v>209</v>
      </c>
      <c r="Y158" s="225" t="s">
        <v>210</v>
      </c>
      <c r="Z158" s="215"/>
      <c r="AA158" s="215"/>
      <c r="AB158" s="215"/>
      <c r="AC158" s="215"/>
      <c r="AD158" s="215"/>
      <c r="AE158" s="215"/>
      <c r="AF158" s="215"/>
      <c r="AG158" s="215" t="s">
        <v>211</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43">
        <v>98</v>
      </c>
      <c r="B159" s="244" t="s">
        <v>2027</v>
      </c>
      <c r="C159" s="254" t="s">
        <v>2028</v>
      </c>
      <c r="D159" s="245" t="s">
        <v>277</v>
      </c>
      <c r="E159" s="246">
        <v>1</v>
      </c>
      <c r="F159" s="247"/>
      <c r="G159" s="248">
        <f>ROUND(E159*F159,2)</f>
        <v>0</v>
      </c>
      <c r="H159" s="247"/>
      <c r="I159" s="248">
        <f>ROUND(E159*H159,2)</f>
        <v>0</v>
      </c>
      <c r="J159" s="247"/>
      <c r="K159" s="248">
        <f>ROUND(E159*J159,2)</f>
        <v>0</v>
      </c>
      <c r="L159" s="248">
        <v>21</v>
      </c>
      <c r="M159" s="248">
        <f>G159*(1+L159/100)</f>
        <v>0</v>
      </c>
      <c r="N159" s="246">
        <v>0</v>
      </c>
      <c r="O159" s="246">
        <f>ROUND(E159*N159,2)</f>
        <v>0</v>
      </c>
      <c r="P159" s="246">
        <v>0.2</v>
      </c>
      <c r="Q159" s="246">
        <f>ROUND(E159*P159,2)</f>
        <v>0.2</v>
      </c>
      <c r="R159" s="248"/>
      <c r="S159" s="248" t="s">
        <v>366</v>
      </c>
      <c r="T159" s="249" t="s">
        <v>367</v>
      </c>
      <c r="U159" s="225">
        <v>0</v>
      </c>
      <c r="V159" s="225">
        <f>ROUND(E159*U159,2)</f>
        <v>0</v>
      </c>
      <c r="W159" s="225"/>
      <c r="X159" s="225" t="s">
        <v>209</v>
      </c>
      <c r="Y159" s="225" t="s">
        <v>210</v>
      </c>
      <c r="Z159" s="215"/>
      <c r="AA159" s="215"/>
      <c r="AB159" s="215"/>
      <c r="AC159" s="215"/>
      <c r="AD159" s="215"/>
      <c r="AE159" s="215"/>
      <c r="AF159" s="215"/>
      <c r="AG159" s="215" t="s">
        <v>211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43">
        <v>99</v>
      </c>
      <c r="B160" s="244" t="s">
        <v>2029</v>
      </c>
      <c r="C160" s="254" t="s">
        <v>2030</v>
      </c>
      <c r="D160" s="245" t="s">
        <v>277</v>
      </c>
      <c r="E160" s="246">
        <v>53</v>
      </c>
      <c r="F160" s="247"/>
      <c r="G160" s="248">
        <f>ROUND(E160*F160,2)</f>
        <v>0</v>
      </c>
      <c r="H160" s="247"/>
      <c r="I160" s="248">
        <f>ROUND(E160*H160,2)</f>
        <v>0</v>
      </c>
      <c r="J160" s="247"/>
      <c r="K160" s="248">
        <f>ROUND(E160*J160,2)</f>
        <v>0</v>
      </c>
      <c r="L160" s="248">
        <v>21</v>
      </c>
      <c r="M160" s="248">
        <f>G160*(1+L160/100)</f>
        <v>0</v>
      </c>
      <c r="N160" s="246">
        <v>8.1700000000000002E-3</v>
      </c>
      <c r="O160" s="246">
        <f>ROUND(E160*N160,2)</f>
        <v>0.43</v>
      </c>
      <c r="P160" s="246">
        <v>1</v>
      </c>
      <c r="Q160" s="246">
        <f>ROUND(E160*P160,2)</f>
        <v>53</v>
      </c>
      <c r="R160" s="248"/>
      <c r="S160" s="248" t="s">
        <v>366</v>
      </c>
      <c r="T160" s="249" t="s">
        <v>367</v>
      </c>
      <c r="U160" s="225">
        <v>5.1619999999999999</v>
      </c>
      <c r="V160" s="225">
        <f>ROUND(E160*U160,2)</f>
        <v>273.58999999999997</v>
      </c>
      <c r="W160" s="225"/>
      <c r="X160" s="225" t="s">
        <v>209</v>
      </c>
      <c r="Y160" s="225" t="s">
        <v>210</v>
      </c>
      <c r="Z160" s="215"/>
      <c r="AA160" s="215"/>
      <c r="AB160" s="215"/>
      <c r="AC160" s="215"/>
      <c r="AD160" s="215"/>
      <c r="AE160" s="215"/>
      <c r="AF160" s="215"/>
      <c r="AG160" s="215" t="s">
        <v>211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43">
        <v>100</v>
      </c>
      <c r="B161" s="244" t="s">
        <v>2031</v>
      </c>
      <c r="C161" s="254" t="s">
        <v>2032</v>
      </c>
      <c r="D161" s="245" t="s">
        <v>277</v>
      </c>
      <c r="E161" s="246">
        <v>2</v>
      </c>
      <c r="F161" s="247"/>
      <c r="G161" s="248">
        <f>ROUND(E161*F161,2)</f>
        <v>0</v>
      </c>
      <c r="H161" s="247"/>
      <c r="I161" s="248">
        <f>ROUND(E161*H161,2)</f>
        <v>0</v>
      </c>
      <c r="J161" s="247"/>
      <c r="K161" s="248">
        <f>ROUND(E161*J161,2)</f>
        <v>0</v>
      </c>
      <c r="L161" s="248">
        <v>21</v>
      </c>
      <c r="M161" s="248">
        <f>G161*(1+L161/100)</f>
        <v>0</v>
      </c>
      <c r="N161" s="246">
        <v>0</v>
      </c>
      <c r="O161" s="246">
        <f>ROUND(E161*N161,2)</f>
        <v>0</v>
      </c>
      <c r="P161" s="246">
        <v>0.48199999999999998</v>
      </c>
      <c r="Q161" s="246">
        <f>ROUND(E161*P161,2)</f>
        <v>0.96</v>
      </c>
      <c r="R161" s="248"/>
      <c r="S161" s="248" t="s">
        <v>366</v>
      </c>
      <c r="T161" s="249" t="s">
        <v>367</v>
      </c>
      <c r="U161" s="225">
        <v>0</v>
      </c>
      <c r="V161" s="225">
        <f>ROUND(E161*U161,2)</f>
        <v>0</v>
      </c>
      <c r="W161" s="225"/>
      <c r="X161" s="225" t="s">
        <v>209</v>
      </c>
      <c r="Y161" s="225" t="s">
        <v>210</v>
      </c>
      <c r="Z161" s="215"/>
      <c r="AA161" s="215"/>
      <c r="AB161" s="215"/>
      <c r="AC161" s="215"/>
      <c r="AD161" s="215"/>
      <c r="AE161" s="215"/>
      <c r="AF161" s="215"/>
      <c r="AG161" s="215" t="s">
        <v>211</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43">
        <v>101</v>
      </c>
      <c r="B162" s="244" t="s">
        <v>2033</v>
      </c>
      <c r="C162" s="254" t="s">
        <v>2034</v>
      </c>
      <c r="D162" s="245" t="s">
        <v>277</v>
      </c>
      <c r="E162" s="246">
        <v>2</v>
      </c>
      <c r="F162" s="247"/>
      <c r="G162" s="248">
        <f>ROUND(E162*F162,2)</f>
        <v>0</v>
      </c>
      <c r="H162" s="247"/>
      <c r="I162" s="248">
        <f>ROUND(E162*H162,2)</f>
        <v>0</v>
      </c>
      <c r="J162" s="247"/>
      <c r="K162" s="248">
        <f>ROUND(E162*J162,2)</f>
        <v>0</v>
      </c>
      <c r="L162" s="248">
        <v>21</v>
      </c>
      <c r="M162" s="248">
        <f>G162*(1+L162/100)</f>
        <v>0</v>
      </c>
      <c r="N162" s="246">
        <v>0</v>
      </c>
      <c r="O162" s="246">
        <f>ROUND(E162*N162,2)</f>
        <v>0</v>
      </c>
      <c r="P162" s="246">
        <v>8.6999999999999994E-2</v>
      </c>
      <c r="Q162" s="246">
        <f>ROUND(E162*P162,2)</f>
        <v>0.17</v>
      </c>
      <c r="R162" s="248"/>
      <c r="S162" s="248" t="s">
        <v>366</v>
      </c>
      <c r="T162" s="249" t="s">
        <v>367</v>
      </c>
      <c r="U162" s="225">
        <v>0</v>
      </c>
      <c r="V162" s="225">
        <f>ROUND(E162*U162,2)</f>
        <v>0</v>
      </c>
      <c r="W162" s="225"/>
      <c r="X162" s="225" t="s">
        <v>209</v>
      </c>
      <c r="Y162" s="225" t="s">
        <v>210</v>
      </c>
      <c r="Z162" s="215"/>
      <c r="AA162" s="215"/>
      <c r="AB162" s="215"/>
      <c r="AC162" s="215"/>
      <c r="AD162" s="215"/>
      <c r="AE162" s="215"/>
      <c r="AF162" s="215"/>
      <c r="AG162" s="215" t="s">
        <v>211</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34">
        <v>102</v>
      </c>
      <c r="B163" s="235" t="s">
        <v>2035</v>
      </c>
      <c r="C163" s="252" t="s">
        <v>2036</v>
      </c>
      <c r="D163" s="236" t="s">
        <v>263</v>
      </c>
      <c r="E163" s="237">
        <v>236.32757000000001</v>
      </c>
      <c r="F163" s="238"/>
      <c r="G163" s="239">
        <f>ROUND(E163*F163,2)</f>
        <v>0</v>
      </c>
      <c r="H163" s="238"/>
      <c r="I163" s="239">
        <f>ROUND(E163*H163,2)</f>
        <v>0</v>
      </c>
      <c r="J163" s="238"/>
      <c r="K163" s="239">
        <f>ROUND(E163*J163,2)</f>
        <v>0</v>
      </c>
      <c r="L163" s="239">
        <v>21</v>
      </c>
      <c r="M163" s="239">
        <f>G163*(1+L163/100)</f>
        <v>0</v>
      </c>
      <c r="N163" s="237">
        <v>0</v>
      </c>
      <c r="O163" s="237">
        <f>ROUND(E163*N163,2)</f>
        <v>0</v>
      </c>
      <c r="P163" s="237">
        <v>0</v>
      </c>
      <c r="Q163" s="237">
        <f>ROUND(E163*P163,2)</f>
        <v>0</v>
      </c>
      <c r="R163" s="239" t="s">
        <v>1781</v>
      </c>
      <c r="S163" s="239" t="s">
        <v>208</v>
      </c>
      <c r="T163" s="240" t="s">
        <v>208</v>
      </c>
      <c r="U163" s="225">
        <v>9.9000000000000005E-2</v>
      </c>
      <c r="V163" s="225">
        <f>ROUND(E163*U163,2)</f>
        <v>23.4</v>
      </c>
      <c r="W163" s="225"/>
      <c r="X163" s="225" t="s">
        <v>2037</v>
      </c>
      <c r="Y163" s="225" t="s">
        <v>210</v>
      </c>
      <c r="Z163" s="215"/>
      <c r="AA163" s="215"/>
      <c r="AB163" s="215"/>
      <c r="AC163" s="215"/>
      <c r="AD163" s="215"/>
      <c r="AE163" s="215"/>
      <c r="AF163" s="215"/>
      <c r="AG163" s="215" t="s">
        <v>2038</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2">
      <c r="A164" s="222"/>
      <c r="B164" s="223"/>
      <c r="C164" s="253" t="s">
        <v>2039</v>
      </c>
      <c r="D164" s="241"/>
      <c r="E164" s="241"/>
      <c r="F164" s="241"/>
      <c r="G164" s="241"/>
      <c r="H164" s="225"/>
      <c r="I164" s="225"/>
      <c r="J164" s="225"/>
      <c r="K164" s="225"/>
      <c r="L164" s="225"/>
      <c r="M164" s="225"/>
      <c r="N164" s="224"/>
      <c r="O164" s="224"/>
      <c r="P164" s="224"/>
      <c r="Q164" s="224"/>
      <c r="R164" s="225"/>
      <c r="S164" s="225"/>
      <c r="T164" s="225"/>
      <c r="U164" s="225"/>
      <c r="V164" s="225"/>
      <c r="W164" s="225"/>
      <c r="X164" s="225"/>
      <c r="Y164" s="225"/>
      <c r="Z164" s="215"/>
      <c r="AA164" s="215"/>
      <c r="AB164" s="215"/>
      <c r="AC164" s="215"/>
      <c r="AD164" s="215"/>
      <c r="AE164" s="215"/>
      <c r="AF164" s="215"/>
      <c r="AG164" s="215" t="s">
        <v>213</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43">
        <v>103</v>
      </c>
      <c r="B165" s="244" t="s">
        <v>2040</v>
      </c>
      <c r="C165" s="254" t="s">
        <v>2041</v>
      </c>
      <c r="D165" s="245" t="s">
        <v>263</v>
      </c>
      <c r="E165" s="246">
        <v>236.32757000000001</v>
      </c>
      <c r="F165" s="247"/>
      <c r="G165" s="248">
        <f>ROUND(E165*F165,2)</f>
        <v>0</v>
      </c>
      <c r="H165" s="247"/>
      <c r="I165" s="248">
        <f>ROUND(E165*H165,2)</f>
        <v>0</v>
      </c>
      <c r="J165" s="247"/>
      <c r="K165" s="248">
        <f>ROUND(E165*J165,2)</f>
        <v>0</v>
      </c>
      <c r="L165" s="248">
        <v>21</v>
      </c>
      <c r="M165" s="248">
        <f>G165*(1+L165/100)</f>
        <v>0</v>
      </c>
      <c r="N165" s="246">
        <v>0</v>
      </c>
      <c r="O165" s="246">
        <f>ROUND(E165*N165,2)</f>
        <v>0</v>
      </c>
      <c r="P165" s="246">
        <v>0</v>
      </c>
      <c r="Q165" s="246">
        <f>ROUND(E165*P165,2)</f>
        <v>0</v>
      </c>
      <c r="R165" s="248" t="s">
        <v>1996</v>
      </c>
      <c r="S165" s="248" t="s">
        <v>208</v>
      </c>
      <c r="T165" s="249" t="s">
        <v>208</v>
      </c>
      <c r="U165" s="225">
        <v>0.94199999999999995</v>
      </c>
      <c r="V165" s="225">
        <f>ROUND(E165*U165,2)</f>
        <v>222.62</v>
      </c>
      <c r="W165" s="225"/>
      <c r="X165" s="225" t="s">
        <v>2037</v>
      </c>
      <c r="Y165" s="225" t="s">
        <v>210</v>
      </c>
      <c r="Z165" s="215"/>
      <c r="AA165" s="215"/>
      <c r="AB165" s="215"/>
      <c r="AC165" s="215"/>
      <c r="AD165" s="215"/>
      <c r="AE165" s="215"/>
      <c r="AF165" s="215"/>
      <c r="AG165" s="215" t="s">
        <v>2038</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34">
        <v>104</v>
      </c>
      <c r="B166" s="235" t="s">
        <v>2042</v>
      </c>
      <c r="C166" s="252" t="s">
        <v>2043</v>
      </c>
      <c r="D166" s="236" t="s">
        <v>263</v>
      </c>
      <c r="E166" s="237">
        <v>236.32757000000001</v>
      </c>
      <c r="F166" s="238"/>
      <c r="G166" s="239">
        <f>ROUND(E166*F166,2)</f>
        <v>0</v>
      </c>
      <c r="H166" s="238"/>
      <c r="I166" s="239">
        <f>ROUND(E166*H166,2)</f>
        <v>0</v>
      </c>
      <c r="J166" s="238"/>
      <c r="K166" s="239">
        <f>ROUND(E166*J166,2)</f>
        <v>0</v>
      </c>
      <c r="L166" s="239">
        <v>21</v>
      </c>
      <c r="M166" s="239">
        <f>G166*(1+L166/100)</f>
        <v>0</v>
      </c>
      <c r="N166" s="237">
        <v>0</v>
      </c>
      <c r="O166" s="237">
        <f>ROUND(E166*N166,2)</f>
        <v>0</v>
      </c>
      <c r="P166" s="237">
        <v>0</v>
      </c>
      <c r="Q166" s="237">
        <f>ROUND(E166*P166,2)</f>
        <v>0</v>
      </c>
      <c r="R166" s="239" t="s">
        <v>2044</v>
      </c>
      <c r="S166" s="239" t="s">
        <v>208</v>
      </c>
      <c r="T166" s="240" t="s">
        <v>208</v>
      </c>
      <c r="U166" s="225">
        <v>4.2000000000000003E-2</v>
      </c>
      <c r="V166" s="225">
        <f>ROUND(E166*U166,2)</f>
        <v>9.93</v>
      </c>
      <c r="W166" s="225"/>
      <c r="X166" s="225" t="s">
        <v>2037</v>
      </c>
      <c r="Y166" s="225" t="s">
        <v>210</v>
      </c>
      <c r="Z166" s="215"/>
      <c r="AA166" s="215"/>
      <c r="AB166" s="215"/>
      <c r="AC166" s="215"/>
      <c r="AD166" s="215"/>
      <c r="AE166" s="215"/>
      <c r="AF166" s="215"/>
      <c r="AG166" s="215" t="s">
        <v>2038</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2">
      <c r="A167" s="222"/>
      <c r="B167" s="223"/>
      <c r="C167" s="253" t="s">
        <v>2045</v>
      </c>
      <c r="D167" s="241"/>
      <c r="E167" s="241"/>
      <c r="F167" s="241"/>
      <c r="G167" s="241"/>
      <c r="H167" s="225"/>
      <c r="I167" s="225"/>
      <c r="J167" s="225"/>
      <c r="K167" s="225"/>
      <c r="L167" s="225"/>
      <c r="M167" s="225"/>
      <c r="N167" s="224"/>
      <c r="O167" s="224"/>
      <c r="P167" s="224"/>
      <c r="Q167" s="224"/>
      <c r="R167" s="225"/>
      <c r="S167" s="225"/>
      <c r="T167" s="225"/>
      <c r="U167" s="225"/>
      <c r="V167" s="225"/>
      <c r="W167" s="225"/>
      <c r="X167" s="225"/>
      <c r="Y167" s="225"/>
      <c r="Z167" s="215"/>
      <c r="AA167" s="215"/>
      <c r="AB167" s="215"/>
      <c r="AC167" s="215"/>
      <c r="AD167" s="215"/>
      <c r="AE167" s="215"/>
      <c r="AF167" s="215"/>
      <c r="AG167" s="215" t="s">
        <v>213</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34">
        <v>105</v>
      </c>
      <c r="B168" s="235" t="s">
        <v>2046</v>
      </c>
      <c r="C168" s="252" t="s">
        <v>2047</v>
      </c>
      <c r="D168" s="236" t="s">
        <v>263</v>
      </c>
      <c r="E168" s="237">
        <v>3308.5860499999999</v>
      </c>
      <c r="F168" s="238"/>
      <c r="G168" s="239">
        <f>ROUND(E168*F168,2)</f>
        <v>0</v>
      </c>
      <c r="H168" s="238"/>
      <c r="I168" s="239">
        <f>ROUND(E168*H168,2)</f>
        <v>0</v>
      </c>
      <c r="J168" s="238"/>
      <c r="K168" s="239">
        <f>ROUND(E168*J168,2)</f>
        <v>0</v>
      </c>
      <c r="L168" s="239">
        <v>21</v>
      </c>
      <c r="M168" s="239">
        <f>G168*(1+L168/100)</f>
        <v>0</v>
      </c>
      <c r="N168" s="237">
        <v>0</v>
      </c>
      <c r="O168" s="237">
        <f>ROUND(E168*N168,2)</f>
        <v>0</v>
      </c>
      <c r="P168" s="237">
        <v>0</v>
      </c>
      <c r="Q168" s="237">
        <f>ROUND(E168*P168,2)</f>
        <v>0</v>
      </c>
      <c r="R168" s="239" t="s">
        <v>2044</v>
      </c>
      <c r="S168" s="239" t="s">
        <v>208</v>
      </c>
      <c r="T168" s="240" t="s">
        <v>208</v>
      </c>
      <c r="U168" s="225">
        <v>0</v>
      </c>
      <c r="V168" s="225">
        <f>ROUND(E168*U168,2)</f>
        <v>0</v>
      </c>
      <c r="W168" s="225"/>
      <c r="X168" s="225" t="s">
        <v>2037</v>
      </c>
      <c r="Y168" s="225" t="s">
        <v>210</v>
      </c>
      <c r="Z168" s="215"/>
      <c r="AA168" s="215"/>
      <c r="AB168" s="215"/>
      <c r="AC168" s="215"/>
      <c r="AD168" s="215"/>
      <c r="AE168" s="215"/>
      <c r="AF168" s="215"/>
      <c r="AG168" s="215" t="s">
        <v>2038</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2">
      <c r="A169" s="222"/>
      <c r="B169" s="223"/>
      <c r="C169" s="253" t="s">
        <v>2045</v>
      </c>
      <c r="D169" s="241"/>
      <c r="E169" s="241"/>
      <c r="F169" s="241"/>
      <c r="G169" s="241"/>
      <c r="H169" s="225"/>
      <c r="I169" s="225"/>
      <c r="J169" s="225"/>
      <c r="K169" s="225"/>
      <c r="L169" s="225"/>
      <c r="M169" s="225"/>
      <c r="N169" s="224"/>
      <c r="O169" s="224"/>
      <c r="P169" s="224"/>
      <c r="Q169" s="224"/>
      <c r="R169" s="225"/>
      <c r="S169" s="225"/>
      <c r="T169" s="225"/>
      <c r="U169" s="225"/>
      <c r="V169" s="225"/>
      <c r="W169" s="225"/>
      <c r="X169" s="225"/>
      <c r="Y169" s="225"/>
      <c r="Z169" s="215"/>
      <c r="AA169" s="215"/>
      <c r="AB169" s="215"/>
      <c r="AC169" s="215"/>
      <c r="AD169" s="215"/>
      <c r="AE169" s="215"/>
      <c r="AF169" s="215"/>
      <c r="AG169" s="215" t="s">
        <v>213</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43">
        <v>106</v>
      </c>
      <c r="B170" s="244" t="s">
        <v>2048</v>
      </c>
      <c r="C170" s="254" t="s">
        <v>2049</v>
      </c>
      <c r="D170" s="245" t="s">
        <v>263</v>
      </c>
      <c r="E170" s="246">
        <v>236.32757000000001</v>
      </c>
      <c r="F170" s="247"/>
      <c r="G170" s="248">
        <f>ROUND(E170*F170,2)</f>
        <v>0</v>
      </c>
      <c r="H170" s="247"/>
      <c r="I170" s="248">
        <f>ROUND(E170*H170,2)</f>
        <v>0</v>
      </c>
      <c r="J170" s="247"/>
      <c r="K170" s="248">
        <f>ROUND(E170*J170,2)</f>
        <v>0</v>
      </c>
      <c r="L170" s="248">
        <v>21</v>
      </c>
      <c r="M170" s="248">
        <f>G170*(1+L170/100)</f>
        <v>0</v>
      </c>
      <c r="N170" s="246">
        <v>0</v>
      </c>
      <c r="O170" s="246">
        <f>ROUND(E170*N170,2)</f>
        <v>0</v>
      </c>
      <c r="P170" s="246">
        <v>0</v>
      </c>
      <c r="Q170" s="246">
        <f>ROUND(E170*P170,2)</f>
        <v>0</v>
      </c>
      <c r="R170" s="248" t="s">
        <v>1996</v>
      </c>
      <c r="S170" s="248" t="s">
        <v>208</v>
      </c>
      <c r="T170" s="249" t="s">
        <v>208</v>
      </c>
      <c r="U170" s="225">
        <v>0</v>
      </c>
      <c r="V170" s="225">
        <f>ROUND(E170*U170,2)</f>
        <v>0</v>
      </c>
      <c r="W170" s="225"/>
      <c r="X170" s="225" t="s">
        <v>2037</v>
      </c>
      <c r="Y170" s="225" t="s">
        <v>210</v>
      </c>
      <c r="Z170" s="215"/>
      <c r="AA170" s="215"/>
      <c r="AB170" s="215"/>
      <c r="AC170" s="215"/>
      <c r="AD170" s="215"/>
      <c r="AE170" s="215"/>
      <c r="AF170" s="215"/>
      <c r="AG170" s="215" t="s">
        <v>2038</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34">
        <v>107</v>
      </c>
      <c r="B171" s="235" t="s">
        <v>2050</v>
      </c>
      <c r="C171" s="252" t="s">
        <v>2051</v>
      </c>
      <c r="D171" s="236" t="s">
        <v>263</v>
      </c>
      <c r="E171" s="237">
        <v>236.32757000000001</v>
      </c>
      <c r="F171" s="238"/>
      <c r="G171" s="239">
        <f>ROUND(E171*F171,2)</f>
        <v>0</v>
      </c>
      <c r="H171" s="238"/>
      <c r="I171" s="239">
        <f>ROUND(E171*H171,2)</f>
        <v>0</v>
      </c>
      <c r="J171" s="238"/>
      <c r="K171" s="239">
        <f>ROUND(E171*J171,2)</f>
        <v>0</v>
      </c>
      <c r="L171" s="239">
        <v>21</v>
      </c>
      <c r="M171" s="239">
        <f>G171*(1+L171/100)</f>
        <v>0</v>
      </c>
      <c r="N171" s="237">
        <v>0</v>
      </c>
      <c r="O171" s="237">
        <f>ROUND(E171*N171,2)</f>
        <v>0</v>
      </c>
      <c r="P171" s="237">
        <v>0</v>
      </c>
      <c r="Q171" s="237">
        <f>ROUND(E171*P171,2)</f>
        <v>0</v>
      </c>
      <c r="R171" s="239" t="s">
        <v>2044</v>
      </c>
      <c r="S171" s="239" t="s">
        <v>208</v>
      </c>
      <c r="T171" s="240" t="s">
        <v>208</v>
      </c>
      <c r="U171" s="225">
        <v>6.0000000000000001E-3</v>
      </c>
      <c r="V171" s="225">
        <f>ROUND(E171*U171,2)</f>
        <v>1.42</v>
      </c>
      <c r="W171" s="225"/>
      <c r="X171" s="225" t="s">
        <v>2037</v>
      </c>
      <c r="Y171" s="225" t="s">
        <v>210</v>
      </c>
      <c r="Z171" s="215"/>
      <c r="AA171" s="215"/>
      <c r="AB171" s="215"/>
      <c r="AC171" s="215"/>
      <c r="AD171" s="215"/>
      <c r="AE171" s="215"/>
      <c r="AF171" s="215"/>
      <c r="AG171" s="215" t="s">
        <v>2038</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2">
      <c r="A172" s="222"/>
      <c r="B172" s="223"/>
      <c r="C172" s="253" t="s">
        <v>2052</v>
      </c>
      <c r="D172" s="241"/>
      <c r="E172" s="241"/>
      <c r="F172" s="241"/>
      <c r="G172" s="241"/>
      <c r="H172" s="225"/>
      <c r="I172" s="225"/>
      <c r="J172" s="225"/>
      <c r="K172" s="225"/>
      <c r="L172" s="225"/>
      <c r="M172" s="225"/>
      <c r="N172" s="224"/>
      <c r="O172" s="224"/>
      <c r="P172" s="224"/>
      <c r="Q172" s="224"/>
      <c r="R172" s="225"/>
      <c r="S172" s="225"/>
      <c r="T172" s="225"/>
      <c r="U172" s="225"/>
      <c r="V172" s="225"/>
      <c r="W172" s="225"/>
      <c r="X172" s="225"/>
      <c r="Y172" s="225"/>
      <c r="Z172" s="215"/>
      <c r="AA172" s="215"/>
      <c r="AB172" s="215"/>
      <c r="AC172" s="215"/>
      <c r="AD172" s="215"/>
      <c r="AE172" s="215"/>
      <c r="AF172" s="215"/>
      <c r="AG172" s="215" t="s">
        <v>213</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c r="A173" s="227" t="s">
        <v>202</v>
      </c>
      <c r="B173" s="228" t="s">
        <v>127</v>
      </c>
      <c r="C173" s="251" t="s">
        <v>128</v>
      </c>
      <c r="D173" s="229"/>
      <c r="E173" s="230"/>
      <c r="F173" s="231"/>
      <c r="G173" s="231">
        <f>SUMIF(AG174:AG176,"&lt;&gt;NOR",G174:G176)</f>
        <v>0</v>
      </c>
      <c r="H173" s="231"/>
      <c r="I173" s="231">
        <f>SUM(I174:I176)</f>
        <v>0</v>
      </c>
      <c r="J173" s="231"/>
      <c r="K173" s="231">
        <f>SUM(K174:K176)</f>
        <v>0</v>
      </c>
      <c r="L173" s="231"/>
      <c r="M173" s="231">
        <f>SUM(M174:M176)</f>
        <v>0</v>
      </c>
      <c r="N173" s="230"/>
      <c r="O173" s="230">
        <f>SUM(O174:O176)</f>
        <v>0</v>
      </c>
      <c r="P173" s="230"/>
      <c r="Q173" s="230">
        <f>SUM(Q174:Q176)</f>
        <v>0</v>
      </c>
      <c r="R173" s="231"/>
      <c r="S173" s="231"/>
      <c r="T173" s="232"/>
      <c r="U173" s="226"/>
      <c r="V173" s="226">
        <f>SUM(V174:V176)</f>
        <v>98.72</v>
      </c>
      <c r="W173" s="226"/>
      <c r="X173" s="226"/>
      <c r="Y173" s="226"/>
      <c r="AG173" t="s">
        <v>203</v>
      </c>
    </row>
    <row r="174" spans="1:60" outlineLevel="1">
      <c r="A174" s="234">
        <v>108</v>
      </c>
      <c r="B174" s="235" t="s">
        <v>2053</v>
      </c>
      <c r="C174" s="252" t="s">
        <v>2054</v>
      </c>
      <c r="D174" s="236" t="s">
        <v>263</v>
      </c>
      <c r="E174" s="237">
        <v>162.10679999999999</v>
      </c>
      <c r="F174" s="238"/>
      <c r="G174" s="239">
        <f>ROUND(E174*F174,2)</f>
        <v>0</v>
      </c>
      <c r="H174" s="238"/>
      <c r="I174" s="239">
        <f>ROUND(E174*H174,2)</f>
        <v>0</v>
      </c>
      <c r="J174" s="238"/>
      <c r="K174" s="239">
        <f>ROUND(E174*J174,2)</f>
        <v>0</v>
      </c>
      <c r="L174" s="239">
        <v>21</v>
      </c>
      <c r="M174" s="239">
        <f>G174*(1+L174/100)</f>
        <v>0</v>
      </c>
      <c r="N174" s="237">
        <v>0</v>
      </c>
      <c r="O174" s="237">
        <f>ROUND(E174*N174,2)</f>
        <v>0</v>
      </c>
      <c r="P174" s="237">
        <v>0</v>
      </c>
      <c r="Q174" s="237">
        <f>ROUND(E174*P174,2)</f>
        <v>0</v>
      </c>
      <c r="R174" s="239" t="s">
        <v>278</v>
      </c>
      <c r="S174" s="239" t="s">
        <v>208</v>
      </c>
      <c r="T174" s="240" t="s">
        <v>208</v>
      </c>
      <c r="U174" s="225">
        <v>0.60899999999999999</v>
      </c>
      <c r="V174" s="225">
        <f>ROUND(E174*U174,2)</f>
        <v>98.72</v>
      </c>
      <c r="W174" s="225"/>
      <c r="X174" s="225" t="s">
        <v>544</v>
      </c>
      <c r="Y174" s="225" t="s">
        <v>210</v>
      </c>
      <c r="Z174" s="215"/>
      <c r="AA174" s="215"/>
      <c r="AB174" s="215"/>
      <c r="AC174" s="215"/>
      <c r="AD174" s="215"/>
      <c r="AE174" s="215"/>
      <c r="AF174" s="215"/>
      <c r="AG174" s="215" t="s">
        <v>545</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ht="22.5" outlineLevel="2">
      <c r="A175" s="222"/>
      <c r="B175" s="223"/>
      <c r="C175" s="253" t="s">
        <v>2055</v>
      </c>
      <c r="D175" s="241"/>
      <c r="E175" s="241"/>
      <c r="F175" s="241"/>
      <c r="G175" s="241"/>
      <c r="H175" s="225"/>
      <c r="I175" s="225"/>
      <c r="J175" s="225"/>
      <c r="K175" s="225"/>
      <c r="L175" s="225"/>
      <c r="M175" s="225"/>
      <c r="N175" s="224"/>
      <c r="O175" s="224"/>
      <c r="P175" s="224"/>
      <c r="Q175" s="224"/>
      <c r="R175" s="225"/>
      <c r="S175" s="225"/>
      <c r="T175" s="225"/>
      <c r="U175" s="225"/>
      <c r="V175" s="225"/>
      <c r="W175" s="225"/>
      <c r="X175" s="225"/>
      <c r="Y175" s="225"/>
      <c r="Z175" s="215"/>
      <c r="AA175" s="215"/>
      <c r="AB175" s="215"/>
      <c r="AC175" s="215"/>
      <c r="AD175" s="215"/>
      <c r="AE175" s="215"/>
      <c r="AF175" s="215"/>
      <c r="AG175" s="215" t="s">
        <v>213</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42" t="str">
        <f>C175</f>
        <v>na novostavbách a změnách objektů pro oplocení (815 2 JKSo), objekty zvláštní pro chov živočichů (815 3 JKSO), objekty pozemní různé (815 9 JKSO)</v>
      </c>
      <c r="BB175" s="215"/>
      <c r="BC175" s="215"/>
      <c r="BD175" s="215"/>
      <c r="BE175" s="215"/>
      <c r="BF175" s="215"/>
      <c r="BG175" s="215"/>
      <c r="BH175" s="215"/>
    </row>
    <row r="176" spans="1:60" outlineLevel="3">
      <c r="A176" s="222"/>
      <c r="B176" s="223"/>
      <c r="C176" s="260" t="s">
        <v>2056</v>
      </c>
      <c r="D176" s="259"/>
      <c r="E176" s="259"/>
      <c r="F176" s="259"/>
      <c r="G176" s="259"/>
      <c r="H176" s="225"/>
      <c r="I176" s="225"/>
      <c r="J176" s="225"/>
      <c r="K176" s="225"/>
      <c r="L176" s="225"/>
      <c r="M176" s="225"/>
      <c r="N176" s="224"/>
      <c r="O176" s="224"/>
      <c r="P176" s="224"/>
      <c r="Q176" s="224"/>
      <c r="R176" s="225"/>
      <c r="S176" s="225"/>
      <c r="T176" s="225"/>
      <c r="U176" s="225"/>
      <c r="V176" s="225"/>
      <c r="W176" s="225"/>
      <c r="X176" s="225"/>
      <c r="Y176" s="225"/>
      <c r="Z176" s="215"/>
      <c r="AA176" s="215"/>
      <c r="AB176" s="215"/>
      <c r="AC176" s="215"/>
      <c r="AD176" s="215"/>
      <c r="AE176" s="215"/>
      <c r="AF176" s="215"/>
      <c r="AG176" s="215" t="s">
        <v>213</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42" t="str">
        <f>C176</f>
        <v>se svislou nosnou konstrukcí monolitickou betonovou tyčovou nebo plošnou ( KMCH 2 a 3 - JKSO šesté místo)</v>
      </c>
      <c r="BB176" s="215"/>
      <c r="BC176" s="215"/>
      <c r="BD176" s="215"/>
      <c r="BE176" s="215"/>
      <c r="BF176" s="215"/>
      <c r="BG176" s="215"/>
      <c r="BH176" s="215"/>
    </row>
    <row r="177" spans="1:60">
      <c r="A177" s="227" t="s">
        <v>202</v>
      </c>
      <c r="B177" s="228" t="s">
        <v>173</v>
      </c>
      <c r="C177" s="251" t="s">
        <v>27</v>
      </c>
      <c r="D177" s="229"/>
      <c r="E177" s="230"/>
      <c r="F177" s="231"/>
      <c r="G177" s="231">
        <f>SUMIF(AG178:AG181,"&lt;&gt;NOR",G178:G181)</f>
        <v>0</v>
      </c>
      <c r="H177" s="231"/>
      <c r="I177" s="231">
        <f>SUM(I178:I181)</f>
        <v>0</v>
      </c>
      <c r="J177" s="231"/>
      <c r="K177" s="231">
        <f>SUM(K178:K181)</f>
        <v>0</v>
      </c>
      <c r="L177" s="231"/>
      <c r="M177" s="231">
        <f>SUM(M178:M181)</f>
        <v>0</v>
      </c>
      <c r="N177" s="230"/>
      <c r="O177" s="230">
        <f>SUM(O178:O181)</f>
        <v>0</v>
      </c>
      <c r="P177" s="230"/>
      <c r="Q177" s="230">
        <f>SUM(Q178:Q181)</f>
        <v>0</v>
      </c>
      <c r="R177" s="231"/>
      <c r="S177" s="231"/>
      <c r="T177" s="232"/>
      <c r="U177" s="226"/>
      <c r="V177" s="226">
        <f>SUM(V178:V181)</f>
        <v>0</v>
      </c>
      <c r="W177" s="226"/>
      <c r="X177" s="226"/>
      <c r="Y177" s="226"/>
      <c r="AG177" t="s">
        <v>203</v>
      </c>
    </row>
    <row r="178" spans="1:60" outlineLevel="1">
      <c r="A178" s="243">
        <v>109</v>
      </c>
      <c r="B178" s="244" t="s">
        <v>1726</v>
      </c>
      <c r="C178" s="254" t="s">
        <v>1727</v>
      </c>
      <c r="D178" s="245" t="s">
        <v>1728</v>
      </c>
      <c r="E178" s="246">
        <v>1</v>
      </c>
      <c r="F178" s="247"/>
      <c r="G178" s="248">
        <f>ROUND(E178*F178,2)</f>
        <v>0</v>
      </c>
      <c r="H178" s="247"/>
      <c r="I178" s="248">
        <f>ROUND(E178*H178,2)</f>
        <v>0</v>
      </c>
      <c r="J178" s="247"/>
      <c r="K178" s="248">
        <f>ROUND(E178*J178,2)</f>
        <v>0</v>
      </c>
      <c r="L178" s="248">
        <v>21</v>
      </c>
      <c r="M178" s="248">
        <f>G178*(1+L178/100)</f>
        <v>0</v>
      </c>
      <c r="N178" s="246">
        <v>0</v>
      </c>
      <c r="O178" s="246">
        <f>ROUND(E178*N178,2)</f>
        <v>0</v>
      </c>
      <c r="P178" s="246">
        <v>0</v>
      </c>
      <c r="Q178" s="246">
        <f>ROUND(E178*P178,2)</f>
        <v>0</v>
      </c>
      <c r="R178" s="248"/>
      <c r="S178" s="248" t="s">
        <v>208</v>
      </c>
      <c r="T178" s="249" t="s">
        <v>367</v>
      </c>
      <c r="U178" s="225">
        <v>0</v>
      </c>
      <c r="V178" s="225">
        <f>ROUND(E178*U178,2)</f>
        <v>0</v>
      </c>
      <c r="W178" s="225"/>
      <c r="X178" s="225" t="s">
        <v>1729</v>
      </c>
      <c r="Y178" s="225" t="s">
        <v>210</v>
      </c>
      <c r="Z178" s="215"/>
      <c r="AA178" s="215"/>
      <c r="AB178" s="215"/>
      <c r="AC178" s="215"/>
      <c r="AD178" s="215"/>
      <c r="AE178" s="215"/>
      <c r="AF178" s="215"/>
      <c r="AG178" s="215" t="s">
        <v>1730</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43">
        <v>110</v>
      </c>
      <c r="B179" s="244" t="s">
        <v>1731</v>
      </c>
      <c r="C179" s="254" t="s">
        <v>1732</v>
      </c>
      <c r="D179" s="245" t="s">
        <v>1728</v>
      </c>
      <c r="E179" s="246">
        <v>1</v>
      </c>
      <c r="F179" s="247"/>
      <c r="G179" s="248">
        <f>ROUND(E179*F179,2)</f>
        <v>0</v>
      </c>
      <c r="H179" s="247"/>
      <c r="I179" s="248">
        <f>ROUND(E179*H179,2)</f>
        <v>0</v>
      </c>
      <c r="J179" s="247"/>
      <c r="K179" s="248">
        <f>ROUND(E179*J179,2)</f>
        <v>0</v>
      </c>
      <c r="L179" s="248">
        <v>21</v>
      </c>
      <c r="M179" s="248">
        <f>G179*(1+L179/100)</f>
        <v>0</v>
      </c>
      <c r="N179" s="246">
        <v>0</v>
      </c>
      <c r="O179" s="246">
        <f>ROUND(E179*N179,2)</f>
        <v>0</v>
      </c>
      <c r="P179" s="246">
        <v>0</v>
      </c>
      <c r="Q179" s="246">
        <f>ROUND(E179*P179,2)</f>
        <v>0</v>
      </c>
      <c r="R179" s="248"/>
      <c r="S179" s="248" t="s">
        <v>208</v>
      </c>
      <c r="T179" s="249" t="s">
        <v>367</v>
      </c>
      <c r="U179" s="225">
        <v>0</v>
      </c>
      <c r="V179" s="225">
        <f>ROUND(E179*U179,2)</f>
        <v>0</v>
      </c>
      <c r="W179" s="225"/>
      <c r="X179" s="225" t="s">
        <v>1729</v>
      </c>
      <c r="Y179" s="225" t="s">
        <v>210</v>
      </c>
      <c r="Z179" s="215"/>
      <c r="AA179" s="215"/>
      <c r="AB179" s="215"/>
      <c r="AC179" s="215"/>
      <c r="AD179" s="215"/>
      <c r="AE179" s="215"/>
      <c r="AF179" s="215"/>
      <c r="AG179" s="215" t="s">
        <v>1730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3">
        <v>111</v>
      </c>
      <c r="B180" s="244" t="s">
        <v>1733</v>
      </c>
      <c r="C180" s="254" t="s">
        <v>1734</v>
      </c>
      <c r="D180" s="245" t="s">
        <v>1728</v>
      </c>
      <c r="E180" s="246">
        <v>1</v>
      </c>
      <c r="F180" s="247"/>
      <c r="G180" s="248">
        <f>ROUND(E180*F180,2)</f>
        <v>0</v>
      </c>
      <c r="H180" s="247"/>
      <c r="I180" s="248">
        <f>ROUND(E180*H180,2)</f>
        <v>0</v>
      </c>
      <c r="J180" s="247"/>
      <c r="K180" s="248">
        <f>ROUND(E180*J180,2)</f>
        <v>0</v>
      </c>
      <c r="L180" s="248">
        <v>21</v>
      </c>
      <c r="M180" s="248">
        <f>G180*(1+L180/100)</f>
        <v>0</v>
      </c>
      <c r="N180" s="246">
        <v>0</v>
      </c>
      <c r="O180" s="246">
        <f>ROUND(E180*N180,2)</f>
        <v>0</v>
      </c>
      <c r="P180" s="246">
        <v>0</v>
      </c>
      <c r="Q180" s="246">
        <f>ROUND(E180*P180,2)</f>
        <v>0</v>
      </c>
      <c r="R180" s="248"/>
      <c r="S180" s="248" t="s">
        <v>208</v>
      </c>
      <c r="T180" s="249" t="s">
        <v>367</v>
      </c>
      <c r="U180" s="225">
        <v>0</v>
      </c>
      <c r="V180" s="225">
        <f>ROUND(E180*U180,2)</f>
        <v>0</v>
      </c>
      <c r="W180" s="225"/>
      <c r="X180" s="225" t="s">
        <v>1729</v>
      </c>
      <c r="Y180" s="225" t="s">
        <v>210</v>
      </c>
      <c r="Z180" s="215"/>
      <c r="AA180" s="215"/>
      <c r="AB180" s="215"/>
      <c r="AC180" s="215"/>
      <c r="AD180" s="215"/>
      <c r="AE180" s="215"/>
      <c r="AF180" s="215"/>
      <c r="AG180" s="215" t="s">
        <v>1735</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ht="22.5" outlineLevel="1">
      <c r="A181" s="234">
        <v>112</v>
      </c>
      <c r="B181" s="235" t="s">
        <v>1736</v>
      </c>
      <c r="C181" s="252" t="s">
        <v>1737</v>
      </c>
      <c r="D181" s="236" t="s">
        <v>1728</v>
      </c>
      <c r="E181" s="237">
        <v>1</v>
      </c>
      <c r="F181" s="238"/>
      <c r="G181" s="239">
        <f>ROUND(E181*F181,2)</f>
        <v>0</v>
      </c>
      <c r="H181" s="238"/>
      <c r="I181" s="239">
        <f>ROUND(E181*H181,2)</f>
        <v>0</v>
      </c>
      <c r="J181" s="238"/>
      <c r="K181" s="239">
        <f>ROUND(E181*J181,2)</f>
        <v>0</v>
      </c>
      <c r="L181" s="239">
        <v>21</v>
      </c>
      <c r="M181" s="239">
        <f>G181*(1+L181/100)</f>
        <v>0</v>
      </c>
      <c r="N181" s="237">
        <v>0</v>
      </c>
      <c r="O181" s="237">
        <f>ROUND(E181*N181,2)</f>
        <v>0</v>
      </c>
      <c r="P181" s="237">
        <v>0</v>
      </c>
      <c r="Q181" s="237">
        <f>ROUND(E181*P181,2)</f>
        <v>0</v>
      </c>
      <c r="R181" s="239"/>
      <c r="S181" s="239" t="s">
        <v>366</v>
      </c>
      <c r="T181" s="240" t="s">
        <v>367</v>
      </c>
      <c r="U181" s="225">
        <v>0</v>
      </c>
      <c r="V181" s="225">
        <f>ROUND(E181*U181,2)</f>
        <v>0</v>
      </c>
      <c r="W181" s="225"/>
      <c r="X181" s="225" t="s">
        <v>1729</v>
      </c>
      <c r="Y181" s="225" t="s">
        <v>210</v>
      </c>
      <c r="Z181" s="215"/>
      <c r="AA181" s="215"/>
      <c r="AB181" s="215"/>
      <c r="AC181" s="215"/>
      <c r="AD181" s="215"/>
      <c r="AE181" s="215"/>
      <c r="AF181" s="215"/>
      <c r="AG181" s="215" t="s">
        <v>1730</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c r="A182" s="3"/>
      <c r="B182" s="4"/>
      <c r="C182" s="256"/>
      <c r="D182" s="6"/>
      <c r="E182" s="3"/>
      <c r="F182" s="3"/>
      <c r="G182" s="3"/>
      <c r="H182" s="3"/>
      <c r="I182" s="3"/>
      <c r="J182" s="3"/>
      <c r="K182" s="3"/>
      <c r="L182" s="3"/>
      <c r="M182" s="3"/>
      <c r="N182" s="3"/>
      <c r="O182" s="3"/>
      <c r="P182" s="3"/>
      <c r="Q182" s="3"/>
      <c r="R182" s="3"/>
      <c r="S182" s="3"/>
      <c r="T182" s="3"/>
      <c r="U182" s="3"/>
      <c r="V182" s="3"/>
      <c r="W182" s="3"/>
      <c r="X182" s="3"/>
      <c r="Y182" s="3"/>
      <c r="AE182">
        <v>15</v>
      </c>
      <c r="AF182">
        <v>21</v>
      </c>
      <c r="AG182" t="s">
        <v>188</v>
      </c>
    </row>
    <row r="183" spans="1:60">
      <c r="A183" s="218"/>
      <c r="B183" s="219" t="s">
        <v>29</v>
      </c>
      <c r="C183" s="257"/>
      <c r="D183" s="220"/>
      <c r="E183" s="221"/>
      <c r="F183" s="221"/>
      <c r="G183" s="233">
        <f>G8+G100+G127+G173+G177</f>
        <v>0</v>
      </c>
      <c r="H183" s="3"/>
      <c r="I183" s="3"/>
      <c r="J183" s="3"/>
      <c r="K183" s="3"/>
      <c r="L183" s="3"/>
      <c r="M183" s="3"/>
      <c r="N183" s="3"/>
      <c r="O183" s="3"/>
      <c r="P183" s="3"/>
      <c r="Q183" s="3"/>
      <c r="R183" s="3"/>
      <c r="S183" s="3"/>
      <c r="T183" s="3"/>
      <c r="U183" s="3"/>
      <c r="V183" s="3"/>
      <c r="W183" s="3"/>
      <c r="X183" s="3"/>
      <c r="Y183" s="3"/>
      <c r="AE183">
        <f>SUMIF(L7:L181,AE182,G7:G181)</f>
        <v>0</v>
      </c>
      <c r="AF183">
        <f>SUMIF(L7:L181,AF182,G7:G181)</f>
        <v>0</v>
      </c>
      <c r="AG183" t="s">
        <v>1738</v>
      </c>
    </row>
    <row r="184" spans="1:60">
      <c r="C184" s="258"/>
      <c r="D184" s="10"/>
      <c r="AG184" t="s">
        <v>1739</v>
      </c>
    </row>
    <row r="185" spans="1:60">
      <c r="D185" s="10"/>
    </row>
    <row r="186" spans="1:60">
      <c r="D186" s="10"/>
    </row>
    <row r="187" spans="1:60">
      <c r="D187" s="10"/>
    </row>
    <row r="188" spans="1:60">
      <c r="D188" s="10"/>
    </row>
    <row r="189" spans="1:60">
      <c r="D189" s="10"/>
    </row>
    <row r="190" spans="1:60">
      <c r="D190" s="10"/>
    </row>
    <row r="191" spans="1:60">
      <c r="D191" s="10"/>
    </row>
    <row r="192" spans="1:60">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61">
    <mergeCell ref="C176:G176"/>
    <mergeCell ref="C152:G152"/>
    <mergeCell ref="C164:G164"/>
    <mergeCell ref="C167:G167"/>
    <mergeCell ref="C169:G169"/>
    <mergeCell ref="C172:G172"/>
    <mergeCell ref="C175:G175"/>
    <mergeCell ref="C139:G139"/>
    <mergeCell ref="C141:G141"/>
    <mergeCell ref="C143:G143"/>
    <mergeCell ref="C145:G145"/>
    <mergeCell ref="C148:G148"/>
    <mergeCell ref="C150:G150"/>
    <mergeCell ref="C115:G115"/>
    <mergeCell ref="C129:G129"/>
    <mergeCell ref="C131:G131"/>
    <mergeCell ref="C133:G133"/>
    <mergeCell ref="C135:G135"/>
    <mergeCell ref="C137:G137"/>
    <mergeCell ref="C102:G102"/>
    <mergeCell ref="C104:G104"/>
    <mergeCell ref="C106:G106"/>
    <mergeCell ref="C108:G108"/>
    <mergeCell ref="C111:G111"/>
    <mergeCell ref="C113:G113"/>
    <mergeCell ref="C66:G66"/>
    <mergeCell ref="C68:G68"/>
    <mergeCell ref="C70:G70"/>
    <mergeCell ref="C72:G72"/>
    <mergeCell ref="C75:G75"/>
    <mergeCell ref="C79:G79"/>
    <mergeCell ref="C51:G51"/>
    <mergeCell ref="C53:G53"/>
    <mergeCell ref="C55:G55"/>
    <mergeCell ref="C60:G60"/>
    <mergeCell ref="C62:G62"/>
    <mergeCell ref="C64:G64"/>
    <mergeCell ref="C38:G38"/>
    <mergeCell ref="C40:G40"/>
    <mergeCell ref="C42:G42"/>
    <mergeCell ref="C44:G44"/>
    <mergeCell ref="C47:G47"/>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69</v>
      </c>
      <c r="C3" s="204" t="s">
        <v>70</v>
      </c>
      <c r="D3" s="202"/>
      <c r="E3" s="202"/>
      <c r="F3" s="202"/>
      <c r="G3" s="203"/>
      <c r="AC3" s="179" t="s">
        <v>177</v>
      </c>
      <c r="AG3" t="s">
        <v>178</v>
      </c>
    </row>
    <row r="4" spans="1:60" ht="24.95" customHeight="1">
      <c r="A4" s="205" t="s">
        <v>9</v>
      </c>
      <c r="B4" s="206" t="s">
        <v>71</v>
      </c>
      <c r="C4" s="207" t="s">
        <v>72</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97</v>
      </c>
      <c r="C8" s="251" t="s">
        <v>98</v>
      </c>
      <c r="D8" s="229"/>
      <c r="E8" s="230"/>
      <c r="F8" s="231"/>
      <c r="G8" s="231">
        <f>SUMIF(AG9:AG29,"&lt;&gt;NOR",G9:G29)</f>
        <v>0</v>
      </c>
      <c r="H8" s="231"/>
      <c r="I8" s="231">
        <f>SUM(I9:I29)</f>
        <v>0</v>
      </c>
      <c r="J8" s="231"/>
      <c r="K8" s="231">
        <f>SUM(K9:K29)</f>
        <v>0</v>
      </c>
      <c r="L8" s="231"/>
      <c r="M8" s="231">
        <f>SUM(M9:M29)</f>
        <v>0</v>
      </c>
      <c r="N8" s="230"/>
      <c r="O8" s="230">
        <f>SUM(O9:O29)</f>
        <v>25.57</v>
      </c>
      <c r="P8" s="230"/>
      <c r="Q8" s="230">
        <f>SUM(Q9:Q29)</f>
        <v>0</v>
      </c>
      <c r="R8" s="231"/>
      <c r="S8" s="231"/>
      <c r="T8" s="232"/>
      <c r="U8" s="226"/>
      <c r="V8" s="226">
        <f>SUM(V9:V29)</f>
        <v>139.36000000000001</v>
      </c>
      <c r="W8" s="226"/>
      <c r="X8" s="226"/>
      <c r="Y8" s="226"/>
      <c r="AG8" t="s">
        <v>203</v>
      </c>
    </row>
    <row r="9" spans="1:60" outlineLevel="1">
      <c r="A9" s="234">
        <v>1</v>
      </c>
      <c r="B9" s="235" t="s">
        <v>2057</v>
      </c>
      <c r="C9" s="252" t="s">
        <v>2058</v>
      </c>
      <c r="D9" s="236" t="s">
        <v>206</v>
      </c>
      <c r="E9" s="237">
        <v>35</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207</v>
      </c>
      <c r="S9" s="239" t="s">
        <v>208</v>
      </c>
      <c r="T9" s="240" t="s">
        <v>208</v>
      </c>
      <c r="U9" s="225">
        <v>0.36499999999999999</v>
      </c>
      <c r="V9" s="225">
        <f>ROUND(E9*U9,2)</f>
        <v>12.78</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2">
      <c r="A10" s="222"/>
      <c r="B10" s="223"/>
      <c r="C10" s="253" t="s">
        <v>221</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213</v>
      </c>
      <c r="AH10" s="215"/>
      <c r="AI10" s="215"/>
      <c r="AJ10" s="215"/>
      <c r="AK10" s="215"/>
      <c r="AL10" s="215"/>
      <c r="AM10" s="215"/>
      <c r="AN10" s="215"/>
      <c r="AO10" s="215"/>
      <c r="AP10" s="215"/>
      <c r="AQ10" s="215"/>
      <c r="AR10" s="215"/>
      <c r="AS10" s="215"/>
      <c r="AT10" s="215"/>
      <c r="AU10" s="215"/>
      <c r="AV10" s="215"/>
      <c r="AW10" s="215"/>
      <c r="AX10" s="215"/>
      <c r="AY10" s="215"/>
      <c r="AZ10" s="215"/>
      <c r="BA10" s="242"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34">
        <v>2</v>
      </c>
      <c r="B11" s="235" t="s">
        <v>222</v>
      </c>
      <c r="C11" s="252" t="s">
        <v>223</v>
      </c>
      <c r="D11" s="236" t="s">
        <v>206</v>
      </c>
      <c r="E11" s="237">
        <v>35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207</v>
      </c>
      <c r="S11" s="239" t="s">
        <v>208</v>
      </c>
      <c r="T11" s="240" t="s">
        <v>208</v>
      </c>
      <c r="U11" s="225">
        <v>8.4000000000000005E-2</v>
      </c>
      <c r="V11" s="225">
        <f>ROUND(E11*U11,2)</f>
        <v>2.94</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33.75" outlineLevel="2">
      <c r="A12" s="222"/>
      <c r="B12" s="223"/>
      <c r="C12" s="253" t="s">
        <v>221</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213</v>
      </c>
      <c r="AH12" s="215"/>
      <c r="AI12" s="215"/>
      <c r="AJ12" s="215"/>
      <c r="AK12" s="215"/>
      <c r="AL12" s="215"/>
      <c r="AM12" s="215"/>
      <c r="AN12" s="215"/>
      <c r="AO12" s="215"/>
      <c r="AP12" s="215"/>
      <c r="AQ12" s="215"/>
      <c r="AR12" s="215"/>
      <c r="AS12" s="215"/>
      <c r="AT12" s="215"/>
      <c r="AU12" s="215"/>
      <c r="AV12" s="215"/>
      <c r="AW12" s="215"/>
      <c r="AX12" s="215"/>
      <c r="AY12" s="215"/>
      <c r="AZ12" s="215"/>
      <c r="BA12" s="242"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5"/>
      <c r="BC12" s="215"/>
      <c r="BD12" s="215"/>
      <c r="BE12" s="215"/>
      <c r="BF12" s="215"/>
      <c r="BG12" s="215"/>
      <c r="BH12" s="215"/>
    </row>
    <row r="13" spans="1:60" ht="22.5" outlineLevel="1">
      <c r="A13" s="234">
        <v>3</v>
      </c>
      <c r="B13" s="235" t="s">
        <v>226</v>
      </c>
      <c r="C13" s="252" t="s">
        <v>227</v>
      </c>
      <c r="D13" s="236" t="s">
        <v>228</v>
      </c>
      <c r="E13" s="237">
        <v>80</v>
      </c>
      <c r="F13" s="238"/>
      <c r="G13" s="239">
        <f>ROUND(E13*F13,2)</f>
        <v>0</v>
      </c>
      <c r="H13" s="238"/>
      <c r="I13" s="239">
        <f>ROUND(E13*H13,2)</f>
        <v>0</v>
      </c>
      <c r="J13" s="238"/>
      <c r="K13" s="239">
        <f>ROUND(E13*J13,2)</f>
        <v>0</v>
      </c>
      <c r="L13" s="239">
        <v>21</v>
      </c>
      <c r="M13" s="239">
        <f>G13*(1+L13/100)</f>
        <v>0</v>
      </c>
      <c r="N13" s="237">
        <v>8.5999999999999998E-4</v>
      </c>
      <c r="O13" s="237">
        <f>ROUND(E13*N13,2)</f>
        <v>7.0000000000000007E-2</v>
      </c>
      <c r="P13" s="237">
        <v>0</v>
      </c>
      <c r="Q13" s="237">
        <f>ROUND(E13*P13,2)</f>
        <v>0</v>
      </c>
      <c r="R13" s="239" t="s">
        <v>207</v>
      </c>
      <c r="S13" s="239" t="s">
        <v>208</v>
      </c>
      <c r="T13" s="240" t="s">
        <v>208</v>
      </c>
      <c r="U13" s="225">
        <v>0.47899999999999998</v>
      </c>
      <c r="V13" s="225">
        <f>ROUND(E13*U13,2)</f>
        <v>38.32</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c r="A14" s="222"/>
      <c r="B14" s="223"/>
      <c r="C14" s="253" t="s">
        <v>229</v>
      </c>
      <c r="D14" s="241"/>
      <c r="E14" s="241"/>
      <c r="F14" s="241"/>
      <c r="G14" s="241"/>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213</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4">
        <v>4</v>
      </c>
      <c r="B15" s="235" t="s">
        <v>230</v>
      </c>
      <c r="C15" s="252" t="s">
        <v>231</v>
      </c>
      <c r="D15" s="236" t="s">
        <v>228</v>
      </c>
      <c r="E15" s="237">
        <v>80</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207</v>
      </c>
      <c r="S15" s="239" t="s">
        <v>208</v>
      </c>
      <c r="T15" s="240" t="s">
        <v>208</v>
      </c>
      <c r="U15" s="225">
        <v>0.32700000000000001</v>
      </c>
      <c r="V15" s="225">
        <f>ROUND(E15*U15,2)</f>
        <v>26.16</v>
      </c>
      <c r="W15" s="225"/>
      <c r="X15" s="225" t="s">
        <v>209</v>
      </c>
      <c r="Y15" s="225" t="s">
        <v>210</v>
      </c>
      <c r="Z15" s="215"/>
      <c r="AA15" s="215"/>
      <c r="AB15" s="215"/>
      <c r="AC15" s="215"/>
      <c r="AD15" s="215"/>
      <c r="AE15" s="215"/>
      <c r="AF15" s="215"/>
      <c r="AG15" s="215" t="s">
        <v>211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c r="A16" s="222"/>
      <c r="B16" s="223"/>
      <c r="C16" s="253" t="s">
        <v>232</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213</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c r="A17" s="234">
        <v>5</v>
      </c>
      <c r="B17" s="235" t="s">
        <v>2059</v>
      </c>
      <c r="C17" s="252" t="s">
        <v>2060</v>
      </c>
      <c r="D17" s="236" t="s">
        <v>206</v>
      </c>
      <c r="E17" s="237">
        <v>35</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207</v>
      </c>
      <c r="S17" s="239" t="s">
        <v>208</v>
      </c>
      <c r="T17" s="240" t="s">
        <v>208</v>
      </c>
      <c r="U17" s="225">
        <v>0.51900000000000002</v>
      </c>
      <c r="V17" s="225">
        <f>ROUND(E17*U17,2)</f>
        <v>18.170000000000002</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c r="A18" s="222"/>
      <c r="B18" s="223"/>
      <c r="C18" s="253" t="s">
        <v>2061</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213</v>
      </c>
      <c r="AH18" s="215"/>
      <c r="AI18" s="215"/>
      <c r="AJ18" s="215"/>
      <c r="AK18" s="215"/>
      <c r="AL18" s="215"/>
      <c r="AM18" s="215"/>
      <c r="AN18" s="215"/>
      <c r="AO18" s="215"/>
      <c r="AP18" s="215"/>
      <c r="AQ18" s="215"/>
      <c r="AR18" s="215"/>
      <c r="AS18" s="215"/>
      <c r="AT18" s="215"/>
      <c r="AU18" s="215"/>
      <c r="AV18" s="215"/>
      <c r="AW18" s="215"/>
      <c r="AX18" s="215"/>
      <c r="AY18" s="215"/>
      <c r="AZ18" s="215"/>
      <c r="BA18" s="242" t="str">
        <f>C18</f>
        <v>bez naložení do dopravní nádoby, ale s vyprázdněním dopravní nádoby na hromadu nebo na dopravní prostředek,</v>
      </c>
      <c r="BB18" s="215"/>
      <c r="BC18" s="215"/>
      <c r="BD18" s="215"/>
      <c r="BE18" s="215"/>
      <c r="BF18" s="215"/>
      <c r="BG18" s="215"/>
      <c r="BH18" s="215"/>
    </row>
    <row r="19" spans="1:60" outlineLevel="1">
      <c r="A19" s="234">
        <v>6</v>
      </c>
      <c r="B19" s="235" t="s">
        <v>233</v>
      </c>
      <c r="C19" s="252" t="s">
        <v>234</v>
      </c>
      <c r="D19" s="236" t="s">
        <v>206</v>
      </c>
      <c r="E19" s="237">
        <v>35</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207</v>
      </c>
      <c r="S19" s="239" t="s">
        <v>208</v>
      </c>
      <c r="T19" s="240" t="s">
        <v>208</v>
      </c>
      <c r="U19" s="225">
        <v>8.6999999999999994E-2</v>
      </c>
      <c r="V19" s="225">
        <f>ROUND(E19*U19,2)</f>
        <v>3.05</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c r="A20" s="222"/>
      <c r="B20" s="223"/>
      <c r="C20" s="253" t="s">
        <v>235</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213</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4">
        <v>7</v>
      </c>
      <c r="B21" s="235" t="s">
        <v>238</v>
      </c>
      <c r="C21" s="252" t="s">
        <v>239</v>
      </c>
      <c r="D21" s="236" t="s">
        <v>206</v>
      </c>
      <c r="E21" s="237">
        <v>15</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207</v>
      </c>
      <c r="S21" s="239" t="s">
        <v>208</v>
      </c>
      <c r="T21" s="240" t="s">
        <v>208</v>
      </c>
      <c r="U21" s="225">
        <v>1.0999999999999999E-2</v>
      </c>
      <c r="V21" s="225">
        <f>ROUND(E21*U21,2)</f>
        <v>0.17</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c r="A22" s="222"/>
      <c r="B22" s="223"/>
      <c r="C22" s="253" t="s">
        <v>235</v>
      </c>
      <c r="D22" s="241"/>
      <c r="E22" s="241"/>
      <c r="F22" s="241"/>
      <c r="G22" s="241"/>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213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43">
        <v>8</v>
      </c>
      <c r="B23" s="244" t="s">
        <v>240</v>
      </c>
      <c r="C23" s="254" t="s">
        <v>2062</v>
      </c>
      <c r="D23" s="245" t="s">
        <v>206</v>
      </c>
      <c r="E23" s="246">
        <v>15</v>
      </c>
      <c r="F23" s="247"/>
      <c r="G23" s="248">
        <f>ROUND(E23*F23,2)</f>
        <v>0</v>
      </c>
      <c r="H23" s="247"/>
      <c r="I23" s="248">
        <f>ROUND(E23*H23,2)</f>
        <v>0</v>
      </c>
      <c r="J23" s="247"/>
      <c r="K23" s="248">
        <f>ROUND(E23*J23,2)</f>
        <v>0</v>
      </c>
      <c r="L23" s="248">
        <v>21</v>
      </c>
      <c r="M23" s="248">
        <f>G23*(1+L23/100)</f>
        <v>0</v>
      </c>
      <c r="N23" s="246">
        <v>0</v>
      </c>
      <c r="O23" s="246">
        <f>ROUND(E23*N23,2)</f>
        <v>0</v>
      </c>
      <c r="P23" s="246">
        <v>0</v>
      </c>
      <c r="Q23" s="246">
        <f>ROUND(E23*P23,2)</f>
        <v>0</v>
      </c>
      <c r="R23" s="248" t="s">
        <v>207</v>
      </c>
      <c r="S23" s="248" t="s">
        <v>208</v>
      </c>
      <c r="T23" s="249" t="s">
        <v>208</v>
      </c>
      <c r="U23" s="225">
        <v>0.65200000000000002</v>
      </c>
      <c r="V23" s="225">
        <f>ROUND(E23*U23,2)</f>
        <v>9.7799999999999994</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3">
        <v>9</v>
      </c>
      <c r="B24" s="244" t="s">
        <v>242</v>
      </c>
      <c r="C24" s="254" t="s">
        <v>243</v>
      </c>
      <c r="D24" s="245" t="s">
        <v>206</v>
      </c>
      <c r="E24" s="246">
        <v>15</v>
      </c>
      <c r="F24" s="247"/>
      <c r="G24" s="248">
        <f>ROUND(E24*F24,2)</f>
        <v>0</v>
      </c>
      <c r="H24" s="247"/>
      <c r="I24" s="248">
        <f>ROUND(E24*H24,2)</f>
        <v>0</v>
      </c>
      <c r="J24" s="247"/>
      <c r="K24" s="248">
        <f>ROUND(E24*J24,2)</f>
        <v>0</v>
      </c>
      <c r="L24" s="248">
        <v>21</v>
      </c>
      <c r="M24" s="248">
        <f>G24*(1+L24/100)</f>
        <v>0</v>
      </c>
      <c r="N24" s="246">
        <v>0</v>
      </c>
      <c r="O24" s="246">
        <f>ROUND(E24*N24,2)</f>
        <v>0</v>
      </c>
      <c r="P24" s="246">
        <v>0</v>
      </c>
      <c r="Q24" s="246">
        <f>ROUND(E24*P24,2)</f>
        <v>0</v>
      </c>
      <c r="R24" s="248" t="s">
        <v>207</v>
      </c>
      <c r="S24" s="248" t="s">
        <v>208</v>
      </c>
      <c r="T24" s="249" t="s">
        <v>208</v>
      </c>
      <c r="U24" s="225">
        <v>8.9999999999999993E-3</v>
      </c>
      <c r="V24" s="225">
        <f>ROUND(E24*U24,2)</f>
        <v>0.14000000000000001</v>
      </c>
      <c r="W24" s="225"/>
      <c r="X24" s="225" t="s">
        <v>209</v>
      </c>
      <c r="Y24" s="225" t="s">
        <v>210</v>
      </c>
      <c r="Z24" s="215"/>
      <c r="AA24" s="215"/>
      <c r="AB24" s="215"/>
      <c r="AC24" s="215"/>
      <c r="AD24" s="215"/>
      <c r="AE24" s="215"/>
      <c r="AF24" s="215"/>
      <c r="AG24" s="215" t="s">
        <v>211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34">
        <v>10</v>
      </c>
      <c r="B25" s="235" t="s">
        <v>244</v>
      </c>
      <c r="C25" s="252" t="s">
        <v>245</v>
      </c>
      <c r="D25" s="236" t="s">
        <v>206</v>
      </c>
      <c r="E25" s="237">
        <v>20</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207</v>
      </c>
      <c r="S25" s="239" t="s">
        <v>208</v>
      </c>
      <c r="T25" s="240" t="s">
        <v>208</v>
      </c>
      <c r="U25" s="225">
        <v>0.20200000000000001</v>
      </c>
      <c r="V25" s="225">
        <f>ROUND(E25*U25,2)</f>
        <v>4.04</v>
      </c>
      <c r="W25" s="225"/>
      <c r="X25" s="225" t="s">
        <v>209</v>
      </c>
      <c r="Y25" s="225" t="s">
        <v>210</v>
      </c>
      <c r="Z25" s="215"/>
      <c r="AA25" s="215"/>
      <c r="AB25" s="215"/>
      <c r="AC25" s="215"/>
      <c r="AD25" s="215"/>
      <c r="AE25" s="215"/>
      <c r="AF25" s="215"/>
      <c r="AG25" s="215" t="s">
        <v>211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c r="A26" s="222"/>
      <c r="B26" s="223"/>
      <c r="C26" s="253" t="s">
        <v>246</v>
      </c>
      <c r="D26" s="241"/>
      <c r="E26" s="241"/>
      <c r="F26" s="241"/>
      <c r="G26" s="241"/>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213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4">
        <v>11</v>
      </c>
      <c r="B27" s="235" t="s">
        <v>247</v>
      </c>
      <c r="C27" s="252" t="s">
        <v>248</v>
      </c>
      <c r="D27" s="236" t="s">
        <v>206</v>
      </c>
      <c r="E27" s="237">
        <v>15</v>
      </c>
      <c r="F27" s="238"/>
      <c r="G27" s="239">
        <f>ROUND(E27*F27,2)</f>
        <v>0</v>
      </c>
      <c r="H27" s="238"/>
      <c r="I27" s="239">
        <f>ROUND(E27*H27,2)</f>
        <v>0</v>
      </c>
      <c r="J27" s="238"/>
      <c r="K27" s="239">
        <f>ROUND(E27*J27,2)</f>
        <v>0</v>
      </c>
      <c r="L27" s="239">
        <v>21</v>
      </c>
      <c r="M27" s="239">
        <f>G27*(1+L27/100)</f>
        <v>0</v>
      </c>
      <c r="N27" s="237">
        <v>1.7</v>
      </c>
      <c r="O27" s="237">
        <f>ROUND(E27*N27,2)</f>
        <v>25.5</v>
      </c>
      <c r="P27" s="237">
        <v>0</v>
      </c>
      <c r="Q27" s="237">
        <f>ROUND(E27*P27,2)</f>
        <v>0</v>
      </c>
      <c r="R27" s="239" t="s">
        <v>207</v>
      </c>
      <c r="S27" s="239" t="s">
        <v>208</v>
      </c>
      <c r="T27" s="240" t="s">
        <v>208</v>
      </c>
      <c r="U27" s="225">
        <v>1.587</v>
      </c>
      <c r="V27" s="225">
        <f>ROUND(E27*U27,2)</f>
        <v>23.81</v>
      </c>
      <c r="W27" s="225"/>
      <c r="X27" s="225" t="s">
        <v>209</v>
      </c>
      <c r="Y27" s="225" t="s">
        <v>210</v>
      </c>
      <c r="Z27" s="215"/>
      <c r="AA27" s="215"/>
      <c r="AB27" s="215"/>
      <c r="AC27" s="215"/>
      <c r="AD27" s="215"/>
      <c r="AE27" s="215"/>
      <c r="AF27" s="215"/>
      <c r="AG27" s="215" t="s">
        <v>211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2">
      <c r="A28" s="222"/>
      <c r="B28" s="223"/>
      <c r="C28" s="253" t="s">
        <v>249</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213</v>
      </c>
      <c r="AH28" s="215"/>
      <c r="AI28" s="215"/>
      <c r="AJ28" s="215"/>
      <c r="AK28" s="215"/>
      <c r="AL28" s="215"/>
      <c r="AM28" s="215"/>
      <c r="AN28" s="215"/>
      <c r="AO28" s="215"/>
      <c r="AP28" s="215"/>
      <c r="AQ28" s="215"/>
      <c r="AR28" s="215"/>
      <c r="AS28" s="215"/>
      <c r="AT28" s="215"/>
      <c r="AU28" s="215"/>
      <c r="AV28" s="215"/>
      <c r="AW28" s="215"/>
      <c r="AX28" s="215"/>
      <c r="AY28" s="215"/>
      <c r="AZ28" s="215"/>
      <c r="BA28" s="242" t="str">
        <f>C28</f>
        <v>sypaninou z vhodných hornin tř. 1 - 4 nebo materiálem připraveným podél výkopu ve vzdálenosti do 3 m od jeho kraje, pro jakoukoliv hloubku výkopu a jakoukoliv míru zhutnění,</v>
      </c>
      <c r="BB28" s="215"/>
      <c r="BC28" s="215"/>
      <c r="BD28" s="215"/>
      <c r="BE28" s="215"/>
      <c r="BF28" s="215"/>
      <c r="BG28" s="215"/>
      <c r="BH28" s="215"/>
    </row>
    <row r="29" spans="1:60" outlineLevel="1">
      <c r="A29" s="243">
        <v>12</v>
      </c>
      <c r="B29" s="244" t="s">
        <v>250</v>
      </c>
      <c r="C29" s="254" t="s">
        <v>1899</v>
      </c>
      <c r="D29" s="245" t="s">
        <v>206</v>
      </c>
      <c r="E29" s="246">
        <v>15</v>
      </c>
      <c r="F29" s="247"/>
      <c r="G29" s="248">
        <f>ROUND(E29*F29,2)</f>
        <v>0</v>
      </c>
      <c r="H29" s="247"/>
      <c r="I29" s="248">
        <f>ROUND(E29*H29,2)</f>
        <v>0</v>
      </c>
      <c r="J29" s="247"/>
      <c r="K29" s="248">
        <f>ROUND(E29*J29,2)</f>
        <v>0</v>
      </c>
      <c r="L29" s="248">
        <v>21</v>
      </c>
      <c r="M29" s="248">
        <f>G29*(1+L29/100)</f>
        <v>0</v>
      </c>
      <c r="N29" s="246">
        <v>0</v>
      </c>
      <c r="O29" s="246">
        <f>ROUND(E29*N29,2)</f>
        <v>0</v>
      </c>
      <c r="P29" s="246">
        <v>0</v>
      </c>
      <c r="Q29" s="246">
        <f>ROUND(E29*P29,2)</f>
        <v>0</v>
      </c>
      <c r="R29" s="248" t="s">
        <v>207</v>
      </c>
      <c r="S29" s="248" t="s">
        <v>208</v>
      </c>
      <c r="T29" s="249" t="s">
        <v>208</v>
      </c>
      <c r="U29" s="225">
        <v>0</v>
      </c>
      <c r="V29" s="225">
        <f>ROUND(E29*U29,2)</f>
        <v>0</v>
      </c>
      <c r="W29" s="225"/>
      <c r="X29" s="225" t="s">
        <v>209</v>
      </c>
      <c r="Y29" s="225" t="s">
        <v>210</v>
      </c>
      <c r="Z29" s="215"/>
      <c r="AA29" s="215"/>
      <c r="AB29" s="215"/>
      <c r="AC29" s="215"/>
      <c r="AD29" s="215"/>
      <c r="AE29" s="215"/>
      <c r="AF29" s="215"/>
      <c r="AG29" s="215" t="s">
        <v>211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c r="A30" s="227" t="s">
        <v>202</v>
      </c>
      <c r="B30" s="228" t="s">
        <v>109</v>
      </c>
      <c r="C30" s="251" t="s">
        <v>110</v>
      </c>
      <c r="D30" s="229"/>
      <c r="E30" s="230"/>
      <c r="F30" s="231"/>
      <c r="G30" s="231">
        <f>SUMIF(AG31:AG33,"&lt;&gt;NOR",G31:G33)</f>
        <v>0</v>
      </c>
      <c r="H30" s="231"/>
      <c r="I30" s="231">
        <f>SUM(I31:I33)</f>
        <v>0</v>
      </c>
      <c r="J30" s="231"/>
      <c r="K30" s="231">
        <f>SUM(K31:K33)</f>
        <v>0</v>
      </c>
      <c r="L30" s="231"/>
      <c r="M30" s="231">
        <f>SUM(M31:M33)</f>
        <v>0</v>
      </c>
      <c r="N30" s="230"/>
      <c r="O30" s="230">
        <f>SUM(O31:O33)</f>
        <v>6.6</v>
      </c>
      <c r="P30" s="230"/>
      <c r="Q30" s="230">
        <f>SUM(Q31:Q33)</f>
        <v>0</v>
      </c>
      <c r="R30" s="231"/>
      <c r="S30" s="231"/>
      <c r="T30" s="232"/>
      <c r="U30" s="226"/>
      <c r="V30" s="226">
        <f>SUM(V31:V33)</f>
        <v>4.34</v>
      </c>
      <c r="W30" s="226"/>
      <c r="X30" s="226"/>
      <c r="Y30" s="226"/>
      <c r="AG30" t="s">
        <v>203</v>
      </c>
    </row>
    <row r="31" spans="1:60" outlineLevel="1">
      <c r="A31" s="234">
        <v>13</v>
      </c>
      <c r="B31" s="235" t="s">
        <v>2063</v>
      </c>
      <c r="C31" s="252" t="s">
        <v>2064</v>
      </c>
      <c r="D31" s="236" t="s">
        <v>206</v>
      </c>
      <c r="E31" s="237">
        <v>1.87</v>
      </c>
      <c r="F31" s="238"/>
      <c r="G31" s="239">
        <f>ROUND(E31*F31,2)</f>
        <v>0</v>
      </c>
      <c r="H31" s="238"/>
      <c r="I31" s="239">
        <f>ROUND(E31*H31,2)</f>
        <v>0</v>
      </c>
      <c r="J31" s="238"/>
      <c r="K31" s="239">
        <f>ROUND(E31*J31,2)</f>
        <v>0</v>
      </c>
      <c r="L31" s="239">
        <v>21</v>
      </c>
      <c r="M31" s="239">
        <f>G31*(1+L31/100)</f>
        <v>0</v>
      </c>
      <c r="N31" s="237">
        <v>2.5</v>
      </c>
      <c r="O31" s="237">
        <f>ROUND(E31*N31,2)</f>
        <v>4.68</v>
      </c>
      <c r="P31" s="237">
        <v>0</v>
      </c>
      <c r="Q31" s="237">
        <f>ROUND(E31*P31,2)</f>
        <v>0</v>
      </c>
      <c r="R31" s="239" t="s">
        <v>1781</v>
      </c>
      <c r="S31" s="239" t="s">
        <v>208</v>
      </c>
      <c r="T31" s="240" t="s">
        <v>208</v>
      </c>
      <c r="U31" s="225">
        <v>1.21</v>
      </c>
      <c r="V31" s="225">
        <f>ROUND(E31*U31,2)</f>
        <v>2.2599999999999998</v>
      </c>
      <c r="W31" s="225"/>
      <c r="X31" s="225" t="s">
        <v>209</v>
      </c>
      <c r="Y31" s="225" t="s">
        <v>210</v>
      </c>
      <c r="Z31" s="215"/>
      <c r="AA31" s="215"/>
      <c r="AB31" s="215"/>
      <c r="AC31" s="215"/>
      <c r="AD31" s="215"/>
      <c r="AE31" s="215"/>
      <c r="AF31" s="215"/>
      <c r="AG31" s="215" t="s">
        <v>211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c r="A32" s="222"/>
      <c r="B32" s="223"/>
      <c r="C32" s="253" t="s">
        <v>2065</v>
      </c>
      <c r="D32" s="241"/>
      <c r="E32" s="241"/>
      <c r="F32" s="241"/>
      <c r="G32" s="241"/>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213</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43">
        <v>14</v>
      </c>
      <c r="B33" s="244" t="s">
        <v>2066</v>
      </c>
      <c r="C33" s="254" t="s">
        <v>2067</v>
      </c>
      <c r="D33" s="245" t="s">
        <v>228</v>
      </c>
      <c r="E33" s="246">
        <v>18.7</v>
      </c>
      <c r="F33" s="247"/>
      <c r="G33" s="248">
        <f>ROUND(E33*F33,2)</f>
        <v>0</v>
      </c>
      <c r="H33" s="247"/>
      <c r="I33" s="248">
        <f>ROUND(E33*H33,2)</f>
        <v>0</v>
      </c>
      <c r="J33" s="247"/>
      <c r="K33" s="248">
        <f>ROUND(E33*J33,2)</f>
        <v>0</v>
      </c>
      <c r="L33" s="248">
        <v>21</v>
      </c>
      <c r="M33" s="248">
        <f>G33*(1+L33/100)</f>
        <v>0</v>
      </c>
      <c r="N33" s="246">
        <v>0.10255</v>
      </c>
      <c r="O33" s="246">
        <f>ROUND(E33*N33,2)</f>
        <v>1.92</v>
      </c>
      <c r="P33" s="246">
        <v>0</v>
      </c>
      <c r="Q33" s="246">
        <f>ROUND(E33*P33,2)</f>
        <v>0</v>
      </c>
      <c r="R33" s="248" t="s">
        <v>1781</v>
      </c>
      <c r="S33" s="248" t="s">
        <v>208</v>
      </c>
      <c r="T33" s="249" t="s">
        <v>208</v>
      </c>
      <c r="U33" s="225">
        <v>0.111</v>
      </c>
      <c r="V33" s="225">
        <f>ROUND(E33*U33,2)</f>
        <v>2.08</v>
      </c>
      <c r="W33" s="225"/>
      <c r="X33" s="225" t="s">
        <v>209</v>
      </c>
      <c r="Y33" s="225" t="s">
        <v>210</v>
      </c>
      <c r="Z33" s="215"/>
      <c r="AA33" s="215"/>
      <c r="AB33" s="215"/>
      <c r="AC33" s="215"/>
      <c r="AD33" s="215"/>
      <c r="AE33" s="215"/>
      <c r="AF33" s="215"/>
      <c r="AG33" s="215" t="s">
        <v>211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c r="A34" s="227" t="s">
        <v>202</v>
      </c>
      <c r="B34" s="228" t="s">
        <v>119</v>
      </c>
      <c r="C34" s="251" t="s">
        <v>120</v>
      </c>
      <c r="D34" s="229"/>
      <c r="E34" s="230"/>
      <c r="F34" s="231"/>
      <c r="G34" s="231">
        <f>SUMIF(AG35:AG46,"&lt;&gt;NOR",G35:G46)</f>
        <v>0</v>
      </c>
      <c r="H34" s="231"/>
      <c r="I34" s="231">
        <f>SUM(I35:I46)</f>
        <v>0</v>
      </c>
      <c r="J34" s="231"/>
      <c r="K34" s="231">
        <f>SUM(K35:K46)</f>
        <v>0</v>
      </c>
      <c r="L34" s="231"/>
      <c r="M34" s="231">
        <f>SUM(M35:M46)</f>
        <v>0</v>
      </c>
      <c r="N34" s="230"/>
      <c r="O34" s="230">
        <f>SUM(O35:O46)</f>
        <v>5.9799999999999995</v>
      </c>
      <c r="P34" s="230"/>
      <c r="Q34" s="230">
        <f>SUM(Q35:Q46)</f>
        <v>0</v>
      </c>
      <c r="R34" s="231"/>
      <c r="S34" s="231"/>
      <c r="T34" s="232"/>
      <c r="U34" s="226"/>
      <c r="V34" s="226">
        <f>SUM(V35:V46)</f>
        <v>26.839999999999996</v>
      </c>
      <c r="W34" s="226"/>
      <c r="X34" s="226"/>
      <c r="Y34" s="226"/>
      <c r="AG34" t="s">
        <v>203</v>
      </c>
    </row>
    <row r="35" spans="1:60" ht="22.5" outlineLevel="1">
      <c r="A35" s="234">
        <v>15</v>
      </c>
      <c r="B35" s="235" t="s">
        <v>2068</v>
      </c>
      <c r="C35" s="252" t="s">
        <v>2069</v>
      </c>
      <c r="D35" s="236" t="s">
        <v>277</v>
      </c>
      <c r="E35" s="237">
        <v>1</v>
      </c>
      <c r="F35" s="238"/>
      <c r="G35" s="239">
        <f>ROUND(E35*F35,2)</f>
        <v>0</v>
      </c>
      <c r="H35" s="238"/>
      <c r="I35" s="239">
        <f>ROUND(E35*H35,2)</f>
        <v>0</v>
      </c>
      <c r="J35" s="238"/>
      <c r="K35" s="239">
        <f>ROUND(E35*J35,2)</f>
        <v>0</v>
      </c>
      <c r="L35" s="239">
        <v>21</v>
      </c>
      <c r="M35" s="239">
        <f>G35*(1+L35/100)</f>
        <v>0</v>
      </c>
      <c r="N35" s="237">
        <v>2.01431</v>
      </c>
      <c r="O35" s="237">
        <f>ROUND(E35*N35,2)</f>
        <v>2.0099999999999998</v>
      </c>
      <c r="P35" s="237">
        <v>0</v>
      </c>
      <c r="Q35" s="237">
        <f>ROUND(E35*P35,2)</f>
        <v>0</v>
      </c>
      <c r="R35" s="239" t="s">
        <v>644</v>
      </c>
      <c r="S35" s="239" t="s">
        <v>208</v>
      </c>
      <c r="T35" s="240" t="s">
        <v>208</v>
      </c>
      <c r="U35" s="225">
        <v>19.105</v>
      </c>
      <c r="V35" s="225">
        <f>ROUND(E35*U35,2)</f>
        <v>19.11</v>
      </c>
      <c r="W35" s="225"/>
      <c r="X35" s="225" t="s">
        <v>209</v>
      </c>
      <c r="Y35" s="225" t="s">
        <v>210</v>
      </c>
      <c r="Z35" s="215"/>
      <c r="AA35" s="215"/>
      <c r="AB35" s="215"/>
      <c r="AC35" s="215"/>
      <c r="AD35" s="215"/>
      <c r="AE35" s="215"/>
      <c r="AF35" s="215"/>
      <c r="AG35" s="215" t="s">
        <v>211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c r="A36" s="222"/>
      <c r="B36" s="223"/>
      <c r="C36" s="253" t="s">
        <v>2070</v>
      </c>
      <c r="D36" s="241"/>
      <c r="E36" s="241"/>
      <c r="F36" s="241"/>
      <c r="G36" s="241"/>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213</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3">
        <v>16</v>
      </c>
      <c r="B37" s="244" t="s">
        <v>2071</v>
      </c>
      <c r="C37" s="254" t="s">
        <v>2072</v>
      </c>
      <c r="D37" s="245" t="s">
        <v>277</v>
      </c>
      <c r="E37" s="246">
        <v>1</v>
      </c>
      <c r="F37" s="247"/>
      <c r="G37" s="248">
        <f>ROUND(E37*F37,2)</f>
        <v>0</v>
      </c>
      <c r="H37" s="247"/>
      <c r="I37" s="248">
        <f>ROUND(E37*H37,2)</f>
        <v>0</v>
      </c>
      <c r="J37" s="247"/>
      <c r="K37" s="248">
        <f>ROUND(E37*J37,2)</f>
        <v>0</v>
      </c>
      <c r="L37" s="248">
        <v>21</v>
      </c>
      <c r="M37" s="248">
        <f>G37*(1+L37/100)</f>
        <v>0</v>
      </c>
      <c r="N37" s="246">
        <v>7.1300000000000001E-3</v>
      </c>
      <c r="O37" s="246">
        <f>ROUND(E37*N37,2)</f>
        <v>0.01</v>
      </c>
      <c r="P37" s="246">
        <v>0</v>
      </c>
      <c r="Q37" s="246">
        <f>ROUND(E37*P37,2)</f>
        <v>0</v>
      </c>
      <c r="R37" s="248" t="s">
        <v>278</v>
      </c>
      <c r="S37" s="248" t="s">
        <v>208</v>
      </c>
      <c r="T37" s="249" t="s">
        <v>208</v>
      </c>
      <c r="U37" s="225">
        <v>1.1259999999999999</v>
      </c>
      <c r="V37" s="225">
        <f>ROUND(E37*U37,2)</f>
        <v>1.1299999999999999</v>
      </c>
      <c r="W37" s="225"/>
      <c r="X37" s="225" t="s">
        <v>209</v>
      </c>
      <c r="Y37" s="225" t="s">
        <v>210</v>
      </c>
      <c r="Z37" s="215"/>
      <c r="AA37" s="215"/>
      <c r="AB37" s="215"/>
      <c r="AC37" s="215"/>
      <c r="AD37" s="215"/>
      <c r="AE37" s="215"/>
      <c r="AF37" s="215"/>
      <c r="AG37" s="215" t="s">
        <v>211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4">
        <v>17</v>
      </c>
      <c r="B38" s="235" t="s">
        <v>672</v>
      </c>
      <c r="C38" s="252" t="s">
        <v>673</v>
      </c>
      <c r="D38" s="236" t="s">
        <v>346</v>
      </c>
      <c r="E38" s="237">
        <v>11</v>
      </c>
      <c r="F38" s="238"/>
      <c r="G38" s="239">
        <f>ROUND(E38*F38,2)</f>
        <v>0</v>
      </c>
      <c r="H38" s="238"/>
      <c r="I38" s="239">
        <f>ROUND(E38*H38,2)</f>
        <v>0</v>
      </c>
      <c r="J38" s="238"/>
      <c r="K38" s="239">
        <f>ROUND(E38*J38,2)</f>
        <v>0</v>
      </c>
      <c r="L38" s="239">
        <v>21</v>
      </c>
      <c r="M38" s="239">
        <f>G38*(1+L38/100)</f>
        <v>0</v>
      </c>
      <c r="N38" s="237">
        <v>4.0299999999999997E-3</v>
      </c>
      <c r="O38" s="237">
        <f>ROUND(E38*N38,2)</f>
        <v>0.04</v>
      </c>
      <c r="P38" s="237">
        <v>0</v>
      </c>
      <c r="Q38" s="237">
        <f>ROUND(E38*P38,2)</f>
        <v>0</v>
      </c>
      <c r="R38" s="239" t="s">
        <v>653</v>
      </c>
      <c r="S38" s="239" t="s">
        <v>208</v>
      </c>
      <c r="T38" s="240" t="s">
        <v>208</v>
      </c>
      <c r="U38" s="225">
        <v>0.6</v>
      </c>
      <c r="V38" s="225">
        <f>ROUND(E38*U38,2)</f>
        <v>6.6</v>
      </c>
      <c r="W38" s="225"/>
      <c r="X38" s="225" t="s">
        <v>209</v>
      </c>
      <c r="Y38" s="225" t="s">
        <v>210</v>
      </c>
      <c r="Z38" s="215"/>
      <c r="AA38" s="215"/>
      <c r="AB38" s="215"/>
      <c r="AC38" s="215"/>
      <c r="AD38" s="215"/>
      <c r="AE38" s="215"/>
      <c r="AF38" s="215"/>
      <c r="AG38" s="215" t="s">
        <v>211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c r="A39" s="222"/>
      <c r="B39" s="223"/>
      <c r="C39" s="253" t="s">
        <v>657</v>
      </c>
      <c r="D39" s="241"/>
      <c r="E39" s="241"/>
      <c r="F39" s="241"/>
      <c r="G39" s="241"/>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213</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3">
        <v>18</v>
      </c>
      <c r="B40" s="244" t="s">
        <v>2073</v>
      </c>
      <c r="C40" s="254" t="s">
        <v>2074</v>
      </c>
      <c r="D40" s="245" t="s">
        <v>277</v>
      </c>
      <c r="E40" s="246">
        <v>1</v>
      </c>
      <c r="F40" s="247"/>
      <c r="G40" s="248">
        <f>ROUND(E40*F40,2)</f>
        <v>0</v>
      </c>
      <c r="H40" s="247"/>
      <c r="I40" s="248">
        <f>ROUND(E40*H40,2)</f>
        <v>0</v>
      </c>
      <c r="J40" s="247"/>
      <c r="K40" s="248">
        <f>ROUND(E40*J40,2)</f>
        <v>0</v>
      </c>
      <c r="L40" s="248">
        <v>21</v>
      </c>
      <c r="M40" s="248">
        <f>G40*(1+L40/100)</f>
        <v>0</v>
      </c>
      <c r="N40" s="246">
        <v>0.16900000000000001</v>
      </c>
      <c r="O40" s="246">
        <f>ROUND(E40*N40,2)</f>
        <v>0.17</v>
      </c>
      <c r="P40" s="246">
        <v>0</v>
      </c>
      <c r="Q40" s="246">
        <f>ROUND(E40*P40,2)</f>
        <v>0</v>
      </c>
      <c r="R40" s="248" t="s">
        <v>370</v>
      </c>
      <c r="S40" s="248" t="s">
        <v>208</v>
      </c>
      <c r="T40" s="249" t="s">
        <v>208</v>
      </c>
      <c r="U40" s="225">
        <v>0</v>
      </c>
      <c r="V40" s="225">
        <f>ROUND(E40*U40,2)</f>
        <v>0</v>
      </c>
      <c r="W40" s="225"/>
      <c r="X40" s="225" t="s">
        <v>371</v>
      </c>
      <c r="Y40" s="225" t="s">
        <v>210</v>
      </c>
      <c r="Z40" s="215"/>
      <c r="AA40" s="215"/>
      <c r="AB40" s="215"/>
      <c r="AC40" s="215"/>
      <c r="AD40" s="215"/>
      <c r="AE40" s="215"/>
      <c r="AF40" s="215"/>
      <c r="AG40" s="215" t="s">
        <v>372</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43">
        <v>19</v>
      </c>
      <c r="B41" s="244" t="s">
        <v>2075</v>
      </c>
      <c r="C41" s="254" t="s">
        <v>2076</v>
      </c>
      <c r="D41" s="245" t="s">
        <v>277</v>
      </c>
      <c r="E41" s="246">
        <v>1</v>
      </c>
      <c r="F41" s="247"/>
      <c r="G41" s="248">
        <f>ROUND(E41*F41,2)</f>
        <v>0</v>
      </c>
      <c r="H41" s="247"/>
      <c r="I41" s="248">
        <f>ROUND(E41*H41,2)</f>
        <v>0</v>
      </c>
      <c r="J41" s="247"/>
      <c r="K41" s="248">
        <f>ROUND(E41*J41,2)</f>
        <v>0</v>
      </c>
      <c r="L41" s="248">
        <v>21</v>
      </c>
      <c r="M41" s="248">
        <f>G41*(1+L41/100)</f>
        <v>0</v>
      </c>
      <c r="N41" s="246">
        <v>1.363</v>
      </c>
      <c r="O41" s="246">
        <f>ROUND(E41*N41,2)</f>
        <v>1.36</v>
      </c>
      <c r="P41" s="246">
        <v>0</v>
      </c>
      <c r="Q41" s="246">
        <f>ROUND(E41*P41,2)</f>
        <v>0</v>
      </c>
      <c r="R41" s="248" t="s">
        <v>370</v>
      </c>
      <c r="S41" s="248" t="s">
        <v>208</v>
      </c>
      <c r="T41" s="249" t="s">
        <v>208</v>
      </c>
      <c r="U41" s="225">
        <v>0</v>
      </c>
      <c r="V41" s="225">
        <f>ROUND(E41*U41,2)</f>
        <v>0</v>
      </c>
      <c r="W41" s="225"/>
      <c r="X41" s="225" t="s">
        <v>371</v>
      </c>
      <c r="Y41" s="225" t="s">
        <v>210</v>
      </c>
      <c r="Z41" s="215"/>
      <c r="AA41" s="215"/>
      <c r="AB41" s="215"/>
      <c r="AC41" s="215"/>
      <c r="AD41" s="215"/>
      <c r="AE41" s="215"/>
      <c r="AF41" s="215"/>
      <c r="AG41" s="215" t="s">
        <v>372</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43">
        <v>20</v>
      </c>
      <c r="B42" s="244" t="s">
        <v>2077</v>
      </c>
      <c r="C42" s="254" t="s">
        <v>2078</v>
      </c>
      <c r="D42" s="245" t="s">
        <v>277</v>
      </c>
      <c r="E42" s="246">
        <v>1</v>
      </c>
      <c r="F42" s="247"/>
      <c r="G42" s="248">
        <f>ROUND(E42*F42,2)</f>
        <v>0</v>
      </c>
      <c r="H42" s="247"/>
      <c r="I42" s="248">
        <f>ROUND(E42*H42,2)</f>
        <v>0</v>
      </c>
      <c r="J42" s="247"/>
      <c r="K42" s="248">
        <f>ROUND(E42*J42,2)</f>
        <v>0</v>
      </c>
      <c r="L42" s="248">
        <v>21</v>
      </c>
      <c r="M42" s="248">
        <f>G42*(1+L42/100)</f>
        <v>0</v>
      </c>
      <c r="N42" s="246">
        <v>0.254</v>
      </c>
      <c r="O42" s="246">
        <f>ROUND(E42*N42,2)</f>
        <v>0.25</v>
      </c>
      <c r="P42" s="246">
        <v>0</v>
      </c>
      <c r="Q42" s="246">
        <f>ROUND(E42*P42,2)</f>
        <v>0</v>
      </c>
      <c r="R42" s="248" t="s">
        <v>370</v>
      </c>
      <c r="S42" s="248" t="s">
        <v>208</v>
      </c>
      <c r="T42" s="249" t="s">
        <v>208</v>
      </c>
      <c r="U42" s="225">
        <v>0</v>
      </c>
      <c r="V42" s="225">
        <f>ROUND(E42*U42,2)</f>
        <v>0</v>
      </c>
      <c r="W42" s="225"/>
      <c r="X42" s="225" t="s">
        <v>371</v>
      </c>
      <c r="Y42" s="225" t="s">
        <v>210</v>
      </c>
      <c r="Z42" s="215"/>
      <c r="AA42" s="215"/>
      <c r="AB42" s="215"/>
      <c r="AC42" s="215"/>
      <c r="AD42" s="215"/>
      <c r="AE42" s="215"/>
      <c r="AF42" s="215"/>
      <c r="AG42" s="215" t="s">
        <v>372</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3">
        <v>21</v>
      </c>
      <c r="B43" s="244" t="s">
        <v>2079</v>
      </c>
      <c r="C43" s="254" t="s">
        <v>2080</v>
      </c>
      <c r="D43" s="245" t="s">
        <v>277</v>
      </c>
      <c r="E43" s="246">
        <v>1</v>
      </c>
      <c r="F43" s="247"/>
      <c r="G43" s="248">
        <f>ROUND(E43*F43,2)</f>
        <v>0</v>
      </c>
      <c r="H43" s="247"/>
      <c r="I43" s="248">
        <f>ROUND(E43*H43,2)</f>
        <v>0</v>
      </c>
      <c r="J43" s="247"/>
      <c r="K43" s="248">
        <f>ROUND(E43*J43,2)</f>
        <v>0</v>
      </c>
      <c r="L43" s="248">
        <v>21</v>
      </c>
      <c r="M43" s="248">
        <f>G43*(1+L43/100)</f>
        <v>0</v>
      </c>
      <c r="N43" s="246">
        <v>0.50600000000000001</v>
      </c>
      <c r="O43" s="246">
        <f>ROUND(E43*N43,2)</f>
        <v>0.51</v>
      </c>
      <c r="P43" s="246">
        <v>0</v>
      </c>
      <c r="Q43" s="246">
        <f>ROUND(E43*P43,2)</f>
        <v>0</v>
      </c>
      <c r="R43" s="248" t="s">
        <v>370</v>
      </c>
      <c r="S43" s="248" t="s">
        <v>208</v>
      </c>
      <c r="T43" s="249" t="s">
        <v>208</v>
      </c>
      <c r="U43" s="225">
        <v>0</v>
      </c>
      <c r="V43" s="225">
        <f>ROUND(E43*U43,2)</f>
        <v>0</v>
      </c>
      <c r="W43" s="225"/>
      <c r="X43" s="225" t="s">
        <v>371</v>
      </c>
      <c r="Y43" s="225" t="s">
        <v>210</v>
      </c>
      <c r="Z43" s="215"/>
      <c r="AA43" s="215"/>
      <c r="AB43" s="215"/>
      <c r="AC43" s="215"/>
      <c r="AD43" s="215"/>
      <c r="AE43" s="215"/>
      <c r="AF43" s="215"/>
      <c r="AG43" s="215" t="s">
        <v>372</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43">
        <v>22</v>
      </c>
      <c r="B44" s="244" t="s">
        <v>2081</v>
      </c>
      <c r="C44" s="254" t="s">
        <v>2082</v>
      </c>
      <c r="D44" s="245" t="s">
        <v>277</v>
      </c>
      <c r="E44" s="246">
        <v>1</v>
      </c>
      <c r="F44" s="247"/>
      <c r="G44" s="248">
        <f>ROUND(E44*F44,2)</f>
        <v>0</v>
      </c>
      <c r="H44" s="247"/>
      <c r="I44" s="248">
        <f>ROUND(E44*H44,2)</f>
        <v>0</v>
      </c>
      <c r="J44" s="247"/>
      <c r="K44" s="248">
        <f>ROUND(E44*J44,2)</f>
        <v>0</v>
      </c>
      <c r="L44" s="248">
        <v>21</v>
      </c>
      <c r="M44" s="248">
        <f>G44*(1+L44/100)</f>
        <v>0</v>
      </c>
      <c r="N44" s="246">
        <v>1.0129999999999999</v>
      </c>
      <c r="O44" s="246">
        <f>ROUND(E44*N44,2)</f>
        <v>1.01</v>
      </c>
      <c r="P44" s="246">
        <v>0</v>
      </c>
      <c r="Q44" s="246">
        <f>ROUND(E44*P44,2)</f>
        <v>0</v>
      </c>
      <c r="R44" s="248" t="s">
        <v>370</v>
      </c>
      <c r="S44" s="248" t="s">
        <v>208</v>
      </c>
      <c r="T44" s="249" t="s">
        <v>208</v>
      </c>
      <c r="U44" s="225">
        <v>0</v>
      </c>
      <c r="V44" s="225">
        <f>ROUND(E44*U44,2)</f>
        <v>0</v>
      </c>
      <c r="W44" s="225"/>
      <c r="X44" s="225" t="s">
        <v>371</v>
      </c>
      <c r="Y44" s="225" t="s">
        <v>210</v>
      </c>
      <c r="Z44" s="215"/>
      <c r="AA44" s="215"/>
      <c r="AB44" s="215"/>
      <c r="AC44" s="215"/>
      <c r="AD44" s="215"/>
      <c r="AE44" s="215"/>
      <c r="AF44" s="215"/>
      <c r="AG44" s="215" t="s">
        <v>372</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3">
        <v>23</v>
      </c>
      <c r="B45" s="244" t="s">
        <v>2083</v>
      </c>
      <c r="C45" s="254" t="s">
        <v>2084</v>
      </c>
      <c r="D45" s="245" t="s">
        <v>277</v>
      </c>
      <c r="E45" s="246">
        <v>1</v>
      </c>
      <c r="F45" s="247"/>
      <c r="G45" s="248">
        <f>ROUND(E45*F45,2)</f>
        <v>0</v>
      </c>
      <c r="H45" s="247"/>
      <c r="I45" s="248">
        <f>ROUND(E45*H45,2)</f>
        <v>0</v>
      </c>
      <c r="J45" s="247"/>
      <c r="K45" s="248">
        <f>ROUND(E45*J45,2)</f>
        <v>0</v>
      </c>
      <c r="L45" s="248">
        <v>21</v>
      </c>
      <c r="M45" s="248">
        <f>G45*(1+L45/100)</f>
        <v>0</v>
      </c>
      <c r="N45" s="246">
        <v>0.56999999999999995</v>
      </c>
      <c r="O45" s="246">
        <f>ROUND(E45*N45,2)</f>
        <v>0.56999999999999995</v>
      </c>
      <c r="P45" s="246">
        <v>0</v>
      </c>
      <c r="Q45" s="246">
        <f>ROUND(E45*P45,2)</f>
        <v>0</v>
      </c>
      <c r="R45" s="248" t="s">
        <v>370</v>
      </c>
      <c r="S45" s="248" t="s">
        <v>208</v>
      </c>
      <c r="T45" s="249" t="s">
        <v>208</v>
      </c>
      <c r="U45" s="225">
        <v>0</v>
      </c>
      <c r="V45" s="225">
        <f>ROUND(E45*U45,2)</f>
        <v>0</v>
      </c>
      <c r="W45" s="225"/>
      <c r="X45" s="225" t="s">
        <v>371</v>
      </c>
      <c r="Y45" s="225" t="s">
        <v>210</v>
      </c>
      <c r="Z45" s="215"/>
      <c r="AA45" s="215"/>
      <c r="AB45" s="215"/>
      <c r="AC45" s="215"/>
      <c r="AD45" s="215"/>
      <c r="AE45" s="215"/>
      <c r="AF45" s="215"/>
      <c r="AG45" s="215" t="s">
        <v>372</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3">
        <v>24</v>
      </c>
      <c r="B46" s="244" t="s">
        <v>2085</v>
      </c>
      <c r="C46" s="254" t="s">
        <v>2086</v>
      </c>
      <c r="D46" s="245" t="s">
        <v>277</v>
      </c>
      <c r="E46" s="246">
        <v>1</v>
      </c>
      <c r="F46" s="247"/>
      <c r="G46" s="248">
        <f>ROUND(E46*F46,2)</f>
        <v>0</v>
      </c>
      <c r="H46" s="247"/>
      <c r="I46" s="248">
        <f>ROUND(E46*H46,2)</f>
        <v>0</v>
      </c>
      <c r="J46" s="247"/>
      <c r="K46" s="248">
        <f>ROUND(E46*J46,2)</f>
        <v>0</v>
      </c>
      <c r="L46" s="248">
        <v>21</v>
      </c>
      <c r="M46" s="248">
        <f>G46*(1+L46/100)</f>
        <v>0</v>
      </c>
      <c r="N46" s="246">
        <v>5.0999999999999997E-2</v>
      </c>
      <c r="O46" s="246">
        <f>ROUND(E46*N46,2)</f>
        <v>0.05</v>
      </c>
      <c r="P46" s="246">
        <v>0</v>
      </c>
      <c r="Q46" s="246">
        <f>ROUND(E46*P46,2)</f>
        <v>0</v>
      </c>
      <c r="R46" s="248" t="s">
        <v>370</v>
      </c>
      <c r="S46" s="248" t="s">
        <v>208</v>
      </c>
      <c r="T46" s="249" t="s">
        <v>208</v>
      </c>
      <c r="U46" s="225">
        <v>0</v>
      </c>
      <c r="V46" s="225">
        <f>ROUND(E46*U46,2)</f>
        <v>0</v>
      </c>
      <c r="W46" s="225"/>
      <c r="X46" s="225" t="s">
        <v>371</v>
      </c>
      <c r="Y46" s="225" t="s">
        <v>210</v>
      </c>
      <c r="Z46" s="215"/>
      <c r="AA46" s="215"/>
      <c r="AB46" s="215"/>
      <c r="AC46" s="215"/>
      <c r="AD46" s="215"/>
      <c r="AE46" s="215"/>
      <c r="AF46" s="215"/>
      <c r="AG46" s="215" t="s">
        <v>372</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c r="A47" s="227" t="s">
        <v>202</v>
      </c>
      <c r="B47" s="228" t="s">
        <v>125</v>
      </c>
      <c r="C47" s="251" t="s">
        <v>126</v>
      </c>
      <c r="D47" s="229"/>
      <c r="E47" s="230"/>
      <c r="F47" s="231"/>
      <c r="G47" s="231">
        <f>SUMIF(AG48:AG60,"&lt;&gt;NOR",G48:G60)</f>
        <v>0</v>
      </c>
      <c r="H47" s="231"/>
      <c r="I47" s="231">
        <f>SUM(I48:I60)</f>
        <v>0</v>
      </c>
      <c r="J47" s="231"/>
      <c r="K47" s="231">
        <f>SUM(K48:K60)</f>
        <v>0</v>
      </c>
      <c r="L47" s="231"/>
      <c r="M47" s="231">
        <f>SUM(M48:M60)</f>
        <v>0</v>
      </c>
      <c r="N47" s="230"/>
      <c r="O47" s="230">
        <f>SUM(O48:O60)</f>
        <v>0</v>
      </c>
      <c r="P47" s="230"/>
      <c r="Q47" s="230">
        <f>SUM(Q48:Q60)</f>
        <v>5.61</v>
      </c>
      <c r="R47" s="231"/>
      <c r="S47" s="231"/>
      <c r="T47" s="232"/>
      <c r="U47" s="226"/>
      <c r="V47" s="226">
        <f>SUM(V48:V60)</f>
        <v>18.990000000000002</v>
      </c>
      <c r="W47" s="226"/>
      <c r="X47" s="226"/>
      <c r="Y47" s="226"/>
      <c r="AG47" t="s">
        <v>203</v>
      </c>
    </row>
    <row r="48" spans="1:60" outlineLevel="1">
      <c r="A48" s="234">
        <v>25</v>
      </c>
      <c r="B48" s="235" t="s">
        <v>2087</v>
      </c>
      <c r="C48" s="252" t="s">
        <v>2088</v>
      </c>
      <c r="D48" s="236" t="s">
        <v>346</v>
      </c>
      <c r="E48" s="237">
        <v>23.7</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t="s">
        <v>1781</v>
      </c>
      <c r="S48" s="239" t="s">
        <v>208</v>
      </c>
      <c r="T48" s="240" t="s">
        <v>208</v>
      </c>
      <c r="U48" s="225">
        <v>7.3999999999999996E-2</v>
      </c>
      <c r="V48" s="225">
        <f>ROUND(E48*U48,2)</f>
        <v>1.75</v>
      </c>
      <c r="W48" s="225"/>
      <c r="X48" s="225" t="s">
        <v>209</v>
      </c>
      <c r="Y48" s="225" t="s">
        <v>210</v>
      </c>
      <c r="Z48" s="215"/>
      <c r="AA48" s="215"/>
      <c r="AB48" s="215"/>
      <c r="AC48" s="215"/>
      <c r="AD48" s="215"/>
      <c r="AE48" s="215"/>
      <c r="AF48" s="215"/>
      <c r="AG48" s="215" t="s">
        <v>211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c r="A49" s="222"/>
      <c r="B49" s="223"/>
      <c r="C49" s="253" t="s">
        <v>2089</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213</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3">
        <v>26</v>
      </c>
      <c r="B50" s="244" t="s">
        <v>2090</v>
      </c>
      <c r="C50" s="254" t="s">
        <v>2091</v>
      </c>
      <c r="D50" s="245" t="s">
        <v>228</v>
      </c>
      <c r="E50" s="246">
        <v>18.7</v>
      </c>
      <c r="F50" s="247"/>
      <c r="G50" s="248">
        <f>ROUND(E50*F50,2)</f>
        <v>0</v>
      </c>
      <c r="H50" s="247"/>
      <c r="I50" s="248">
        <f>ROUND(E50*H50,2)</f>
        <v>0</v>
      </c>
      <c r="J50" s="247"/>
      <c r="K50" s="248">
        <f>ROUND(E50*J50,2)</f>
        <v>0</v>
      </c>
      <c r="L50" s="248">
        <v>21</v>
      </c>
      <c r="M50" s="248">
        <f>G50*(1+L50/100)</f>
        <v>0</v>
      </c>
      <c r="N50" s="246">
        <v>0</v>
      </c>
      <c r="O50" s="246">
        <f>ROUND(E50*N50,2)</f>
        <v>0</v>
      </c>
      <c r="P50" s="246">
        <v>0.3</v>
      </c>
      <c r="Q50" s="246">
        <f>ROUND(E50*P50,2)</f>
        <v>5.61</v>
      </c>
      <c r="R50" s="248"/>
      <c r="S50" s="248" t="s">
        <v>208</v>
      </c>
      <c r="T50" s="249" t="s">
        <v>208</v>
      </c>
      <c r="U50" s="225">
        <v>0.59499999999999997</v>
      </c>
      <c r="V50" s="225">
        <f>ROUND(E50*U50,2)</f>
        <v>11.13</v>
      </c>
      <c r="W50" s="225"/>
      <c r="X50" s="225" t="s">
        <v>209</v>
      </c>
      <c r="Y50" s="225" t="s">
        <v>210</v>
      </c>
      <c r="Z50" s="215"/>
      <c r="AA50" s="215"/>
      <c r="AB50" s="215"/>
      <c r="AC50" s="215"/>
      <c r="AD50" s="215"/>
      <c r="AE50" s="215"/>
      <c r="AF50" s="215"/>
      <c r="AG50" s="215" t="s">
        <v>211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34">
        <v>27</v>
      </c>
      <c r="B51" s="235" t="s">
        <v>2035</v>
      </c>
      <c r="C51" s="252" t="s">
        <v>2036</v>
      </c>
      <c r="D51" s="236" t="s">
        <v>263</v>
      </c>
      <c r="E51" s="237">
        <v>5.61</v>
      </c>
      <c r="F51" s="238"/>
      <c r="G51" s="239">
        <f>ROUND(E51*F51,2)</f>
        <v>0</v>
      </c>
      <c r="H51" s="238"/>
      <c r="I51" s="239">
        <f>ROUND(E51*H51,2)</f>
        <v>0</v>
      </c>
      <c r="J51" s="238"/>
      <c r="K51" s="239">
        <f>ROUND(E51*J51,2)</f>
        <v>0</v>
      </c>
      <c r="L51" s="239">
        <v>21</v>
      </c>
      <c r="M51" s="239">
        <f>G51*(1+L51/100)</f>
        <v>0</v>
      </c>
      <c r="N51" s="237">
        <v>0</v>
      </c>
      <c r="O51" s="237">
        <f>ROUND(E51*N51,2)</f>
        <v>0</v>
      </c>
      <c r="P51" s="237">
        <v>0</v>
      </c>
      <c r="Q51" s="237">
        <f>ROUND(E51*P51,2)</f>
        <v>0</v>
      </c>
      <c r="R51" s="239" t="s">
        <v>1781</v>
      </c>
      <c r="S51" s="239" t="s">
        <v>208</v>
      </c>
      <c r="T51" s="240" t="s">
        <v>208</v>
      </c>
      <c r="U51" s="225">
        <v>9.9000000000000005E-2</v>
      </c>
      <c r="V51" s="225">
        <f>ROUND(E51*U51,2)</f>
        <v>0.56000000000000005</v>
      </c>
      <c r="W51" s="225"/>
      <c r="X51" s="225" t="s">
        <v>2037</v>
      </c>
      <c r="Y51" s="225" t="s">
        <v>210</v>
      </c>
      <c r="Z51" s="215"/>
      <c r="AA51" s="215"/>
      <c r="AB51" s="215"/>
      <c r="AC51" s="215"/>
      <c r="AD51" s="215"/>
      <c r="AE51" s="215"/>
      <c r="AF51" s="215"/>
      <c r="AG51" s="215" t="s">
        <v>2038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c r="A52" s="222"/>
      <c r="B52" s="223"/>
      <c r="C52" s="253" t="s">
        <v>2039</v>
      </c>
      <c r="D52" s="241"/>
      <c r="E52" s="241"/>
      <c r="F52" s="241"/>
      <c r="G52" s="241"/>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213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3">
        <v>28</v>
      </c>
      <c r="B53" s="244" t="s">
        <v>2040</v>
      </c>
      <c r="C53" s="254" t="s">
        <v>2041</v>
      </c>
      <c r="D53" s="245" t="s">
        <v>263</v>
      </c>
      <c r="E53" s="246">
        <v>5.61</v>
      </c>
      <c r="F53" s="247"/>
      <c r="G53" s="248">
        <f>ROUND(E53*F53,2)</f>
        <v>0</v>
      </c>
      <c r="H53" s="247"/>
      <c r="I53" s="248">
        <f>ROUND(E53*H53,2)</f>
        <v>0</v>
      </c>
      <c r="J53" s="247"/>
      <c r="K53" s="248">
        <f>ROUND(E53*J53,2)</f>
        <v>0</v>
      </c>
      <c r="L53" s="248">
        <v>21</v>
      </c>
      <c r="M53" s="248">
        <f>G53*(1+L53/100)</f>
        <v>0</v>
      </c>
      <c r="N53" s="246">
        <v>0</v>
      </c>
      <c r="O53" s="246">
        <f>ROUND(E53*N53,2)</f>
        <v>0</v>
      </c>
      <c r="P53" s="246">
        <v>0</v>
      </c>
      <c r="Q53" s="246">
        <f>ROUND(E53*P53,2)</f>
        <v>0</v>
      </c>
      <c r="R53" s="248" t="s">
        <v>1996</v>
      </c>
      <c r="S53" s="248" t="s">
        <v>208</v>
      </c>
      <c r="T53" s="249" t="s">
        <v>208</v>
      </c>
      <c r="U53" s="225">
        <v>0.94199999999999995</v>
      </c>
      <c r="V53" s="225">
        <f>ROUND(E53*U53,2)</f>
        <v>5.28</v>
      </c>
      <c r="W53" s="225"/>
      <c r="X53" s="225" t="s">
        <v>2037</v>
      </c>
      <c r="Y53" s="225" t="s">
        <v>210</v>
      </c>
      <c r="Z53" s="215"/>
      <c r="AA53" s="215"/>
      <c r="AB53" s="215"/>
      <c r="AC53" s="215"/>
      <c r="AD53" s="215"/>
      <c r="AE53" s="215"/>
      <c r="AF53" s="215"/>
      <c r="AG53" s="215" t="s">
        <v>2038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4">
        <v>29</v>
      </c>
      <c r="B54" s="235" t="s">
        <v>2042</v>
      </c>
      <c r="C54" s="252" t="s">
        <v>2043</v>
      </c>
      <c r="D54" s="236" t="s">
        <v>263</v>
      </c>
      <c r="E54" s="237">
        <v>5.61</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2044</v>
      </c>
      <c r="S54" s="239" t="s">
        <v>208</v>
      </c>
      <c r="T54" s="240" t="s">
        <v>208</v>
      </c>
      <c r="U54" s="225">
        <v>4.2000000000000003E-2</v>
      </c>
      <c r="V54" s="225">
        <f>ROUND(E54*U54,2)</f>
        <v>0.24</v>
      </c>
      <c r="W54" s="225"/>
      <c r="X54" s="225" t="s">
        <v>2037</v>
      </c>
      <c r="Y54" s="225" t="s">
        <v>210</v>
      </c>
      <c r="Z54" s="215"/>
      <c r="AA54" s="215"/>
      <c r="AB54" s="215"/>
      <c r="AC54" s="215"/>
      <c r="AD54" s="215"/>
      <c r="AE54" s="215"/>
      <c r="AF54" s="215"/>
      <c r="AG54" s="215" t="s">
        <v>2038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c r="A55" s="222"/>
      <c r="B55" s="223"/>
      <c r="C55" s="253" t="s">
        <v>2045</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213</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34">
        <v>30</v>
      </c>
      <c r="B56" s="235" t="s">
        <v>2046</v>
      </c>
      <c r="C56" s="252" t="s">
        <v>2047</v>
      </c>
      <c r="D56" s="236" t="s">
        <v>263</v>
      </c>
      <c r="E56" s="237">
        <v>78.540000000000006</v>
      </c>
      <c r="F56" s="238"/>
      <c r="G56" s="239">
        <f>ROUND(E56*F56,2)</f>
        <v>0</v>
      </c>
      <c r="H56" s="238"/>
      <c r="I56" s="239">
        <f>ROUND(E56*H56,2)</f>
        <v>0</v>
      </c>
      <c r="J56" s="238"/>
      <c r="K56" s="239">
        <f>ROUND(E56*J56,2)</f>
        <v>0</v>
      </c>
      <c r="L56" s="239">
        <v>21</v>
      </c>
      <c r="M56" s="239">
        <f>G56*(1+L56/100)</f>
        <v>0</v>
      </c>
      <c r="N56" s="237">
        <v>0</v>
      </c>
      <c r="O56" s="237">
        <f>ROUND(E56*N56,2)</f>
        <v>0</v>
      </c>
      <c r="P56" s="237">
        <v>0</v>
      </c>
      <c r="Q56" s="237">
        <f>ROUND(E56*P56,2)</f>
        <v>0</v>
      </c>
      <c r="R56" s="239" t="s">
        <v>2044</v>
      </c>
      <c r="S56" s="239" t="s">
        <v>208</v>
      </c>
      <c r="T56" s="240" t="s">
        <v>208</v>
      </c>
      <c r="U56" s="225">
        <v>0</v>
      </c>
      <c r="V56" s="225">
        <f>ROUND(E56*U56,2)</f>
        <v>0</v>
      </c>
      <c r="W56" s="225"/>
      <c r="X56" s="225" t="s">
        <v>2037</v>
      </c>
      <c r="Y56" s="225" t="s">
        <v>210</v>
      </c>
      <c r="Z56" s="215"/>
      <c r="AA56" s="215"/>
      <c r="AB56" s="215"/>
      <c r="AC56" s="215"/>
      <c r="AD56" s="215"/>
      <c r="AE56" s="215"/>
      <c r="AF56" s="215"/>
      <c r="AG56" s="215" t="s">
        <v>2038</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c r="A57" s="222"/>
      <c r="B57" s="223"/>
      <c r="C57" s="253" t="s">
        <v>2045</v>
      </c>
      <c r="D57" s="241"/>
      <c r="E57" s="241"/>
      <c r="F57" s="241"/>
      <c r="G57" s="241"/>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213</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43">
        <v>31</v>
      </c>
      <c r="B58" s="244" t="s">
        <v>2092</v>
      </c>
      <c r="C58" s="254" t="s">
        <v>2093</v>
      </c>
      <c r="D58" s="245" t="s">
        <v>263</v>
      </c>
      <c r="E58" s="246">
        <v>5.61</v>
      </c>
      <c r="F58" s="247"/>
      <c r="G58" s="248">
        <f>ROUND(E58*F58,2)</f>
        <v>0</v>
      </c>
      <c r="H58" s="247"/>
      <c r="I58" s="248">
        <f>ROUND(E58*H58,2)</f>
        <v>0</v>
      </c>
      <c r="J58" s="247"/>
      <c r="K58" s="248">
        <f>ROUND(E58*J58,2)</f>
        <v>0</v>
      </c>
      <c r="L58" s="248">
        <v>21</v>
      </c>
      <c r="M58" s="248">
        <f>G58*(1+L58/100)</f>
        <v>0</v>
      </c>
      <c r="N58" s="246">
        <v>0</v>
      </c>
      <c r="O58" s="246">
        <f>ROUND(E58*N58,2)</f>
        <v>0</v>
      </c>
      <c r="P58" s="246">
        <v>0</v>
      </c>
      <c r="Q58" s="246">
        <f>ROUND(E58*P58,2)</f>
        <v>0</v>
      </c>
      <c r="R58" s="248" t="s">
        <v>1996</v>
      </c>
      <c r="S58" s="248" t="s">
        <v>208</v>
      </c>
      <c r="T58" s="249" t="s">
        <v>208</v>
      </c>
      <c r="U58" s="225">
        <v>0</v>
      </c>
      <c r="V58" s="225">
        <f>ROUND(E58*U58,2)</f>
        <v>0</v>
      </c>
      <c r="W58" s="225"/>
      <c r="X58" s="225" t="s">
        <v>2037</v>
      </c>
      <c r="Y58" s="225" t="s">
        <v>210</v>
      </c>
      <c r="Z58" s="215"/>
      <c r="AA58" s="215"/>
      <c r="AB58" s="215"/>
      <c r="AC58" s="215"/>
      <c r="AD58" s="215"/>
      <c r="AE58" s="215"/>
      <c r="AF58" s="215"/>
      <c r="AG58" s="215" t="s">
        <v>2038</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4">
        <v>32</v>
      </c>
      <c r="B59" s="235" t="s">
        <v>2050</v>
      </c>
      <c r="C59" s="252" t="s">
        <v>2051</v>
      </c>
      <c r="D59" s="236" t="s">
        <v>263</v>
      </c>
      <c r="E59" s="237">
        <v>5.61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t="s">
        <v>2044</v>
      </c>
      <c r="S59" s="239" t="s">
        <v>208</v>
      </c>
      <c r="T59" s="240" t="s">
        <v>208</v>
      </c>
      <c r="U59" s="225">
        <v>6.0000000000000001E-3</v>
      </c>
      <c r="V59" s="225">
        <f>ROUND(E59*U59,2)</f>
        <v>0.03</v>
      </c>
      <c r="W59" s="225"/>
      <c r="X59" s="225" t="s">
        <v>2037</v>
      </c>
      <c r="Y59" s="225" t="s">
        <v>210</v>
      </c>
      <c r="Z59" s="215"/>
      <c r="AA59" s="215"/>
      <c r="AB59" s="215"/>
      <c r="AC59" s="215"/>
      <c r="AD59" s="215"/>
      <c r="AE59" s="215"/>
      <c r="AF59" s="215"/>
      <c r="AG59" s="215" t="s">
        <v>2038</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c r="A60" s="222"/>
      <c r="B60" s="223"/>
      <c r="C60" s="253" t="s">
        <v>2052</v>
      </c>
      <c r="D60" s="241"/>
      <c r="E60" s="241"/>
      <c r="F60" s="241"/>
      <c r="G60" s="241"/>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213</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c r="A61" s="227" t="s">
        <v>202</v>
      </c>
      <c r="B61" s="228" t="s">
        <v>127</v>
      </c>
      <c r="C61" s="251" t="s">
        <v>128</v>
      </c>
      <c r="D61" s="229"/>
      <c r="E61" s="230"/>
      <c r="F61" s="231"/>
      <c r="G61" s="231">
        <f>SUMIF(AG62:AG63,"&lt;&gt;NOR",G62:G63)</f>
        <v>0</v>
      </c>
      <c r="H61" s="231"/>
      <c r="I61" s="231">
        <f>SUM(I62:I63)</f>
        <v>0</v>
      </c>
      <c r="J61" s="231"/>
      <c r="K61" s="231">
        <f>SUM(K62:K63)</f>
        <v>0</v>
      </c>
      <c r="L61" s="231"/>
      <c r="M61" s="231">
        <f>SUM(M62:M63)</f>
        <v>0</v>
      </c>
      <c r="N61" s="230"/>
      <c r="O61" s="230">
        <f>SUM(O62:O63)</f>
        <v>0</v>
      </c>
      <c r="P61" s="230"/>
      <c r="Q61" s="230">
        <f>SUM(Q62:Q63)</f>
        <v>0</v>
      </c>
      <c r="R61" s="231"/>
      <c r="S61" s="231"/>
      <c r="T61" s="232"/>
      <c r="U61" s="226"/>
      <c r="V61" s="226">
        <f>SUM(V62:V63)</f>
        <v>8.07</v>
      </c>
      <c r="W61" s="226"/>
      <c r="X61" s="226"/>
      <c r="Y61" s="226"/>
      <c r="AG61" t="s">
        <v>203</v>
      </c>
    </row>
    <row r="62" spans="1:60" ht="22.5" outlineLevel="1">
      <c r="A62" s="234">
        <v>33</v>
      </c>
      <c r="B62" s="235" t="s">
        <v>2094</v>
      </c>
      <c r="C62" s="252" t="s">
        <v>2095</v>
      </c>
      <c r="D62" s="236" t="s">
        <v>263</v>
      </c>
      <c r="E62" s="237">
        <v>38.15325</v>
      </c>
      <c r="F62" s="238"/>
      <c r="G62" s="239">
        <f>ROUND(E62*F62,2)</f>
        <v>0</v>
      </c>
      <c r="H62" s="238"/>
      <c r="I62" s="239">
        <f>ROUND(E62*H62,2)</f>
        <v>0</v>
      </c>
      <c r="J62" s="238"/>
      <c r="K62" s="239">
        <f>ROUND(E62*J62,2)</f>
        <v>0</v>
      </c>
      <c r="L62" s="239">
        <v>21</v>
      </c>
      <c r="M62" s="239">
        <f>G62*(1+L62/100)</f>
        <v>0</v>
      </c>
      <c r="N62" s="237">
        <v>0</v>
      </c>
      <c r="O62" s="237">
        <f>ROUND(E62*N62,2)</f>
        <v>0</v>
      </c>
      <c r="P62" s="237">
        <v>0</v>
      </c>
      <c r="Q62" s="237">
        <f>ROUND(E62*P62,2)</f>
        <v>0</v>
      </c>
      <c r="R62" s="239" t="s">
        <v>644</v>
      </c>
      <c r="S62" s="239" t="s">
        <v>208</v>
      </c>
      <c r="T62" s="240" t="s">
        <v>208</v>
      </c>
      <c r="U62" s="225">
        <v>0.21149999999999999</v>
      </c>
      <c r="V62" s="225">
        <f>ROUND(E62*U62,2)</f>
        <v>8.07</v>
      </c>
      <c r="W62" s="225"/>
      <c r="X62" s="225" t="s">
        <v>544</v>
      </c>
      <c r="Y62" s="225" t="s">
        <v>210</v>
      </c>
      <c r="Z62" s="215"/>
      <c r="AA62" s="215"/>
      <c r="AB62" s="215"/>
      <c r="AC62" s="215"/>
      <c r="AD62" s="215"/>
      <c r="AE62" s="215"/>
      <c r="AF62" s="215"/>
      <c r="AG62" s="215" t="s">
        <v>545</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c r="A63" s="222"/>
      <c r="B63" s="223"/>
      <c r="C63" s="253" t="s">
        <v>2096</v>
      </c>
      <c r="D63" s="241"/>
      <c r="E63" s="241"/>
      <c r="F63" s="241"/>
      <c r="G63" s="241"/>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213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c r="A64" s="227" t="s">
        <v>202</v>
      </c>
      <c r="B64" s="228" t="s">
        <v>173</v>
      </c>
      <c r="C64" s="251" t="s">
        <v>27</v>
      </c>
      <c r="D64" s="229"/>
      <c r="E64" s="230"/>
      <c r="F64" s="231"/>
      <c r="G64" s="231">
        <f>SUMIF(AG65:AG68,"&lt;&gt;NOR",G65:G68)</f>
        <v>0</v>
      </c>
      <c r="H64" s="231"/>
      <c r="I64" s="231">
        <f>SUM(I65:I68)</f>
        <v>0</v>
      </c>
      <c r="J64" s="231"/>
      <c r="K64" s="231">
        <f>SUM(K65:K68)</f>
        <v>0</v>
      </c>
      <c r="L64" s="231"/>
      <c r="M64" s="231">
        <f>SUM(M65:M68)</f>
        <v>0</v>
      </c>
      <c r="N64" s="230"/>
      <c r="O64" s="230">
        <f>SUM(O65:O68)</f>
        <v>0</v>
      </c>
      <c r="P64" s="230"/>
      <c r="Q64" s="230">
        <f>SUM(Q65:Q68)</f>
        <v>0</v>
      </c>
      <c r="R64" s="231"/>
      <c r="S64" s="231"/>
      <c r="T64" s="232"/>
      <c r="U64" s="226"/>
      <c r="V64" s="226">
        <f>SUM(V65:V68)</f>
        <v>0</v>
      </c>
      <c r="W64" s="226"/>
      <c r="X64" s="226"/>
      <c r="Y64" s="226"/>
      <c r="AG64" t="s">
        <v>203</v>
      </c>
    </row>
    <row r="65" spans="1:60" outlineLevel="1">
      <c r="A65" s="243">
        <v>34</v>
      </c>
      <c r="B65" s="244" t="s">
        <v>1726</v>
      </c>
      <c r="C65" s="254" t="s">
        <v>1727</v>
      </c>
      <c r="D65" s="245" t="s">
        <v>1728</v>
      </c>
      <c r="E65" s="246">
        <v>1</v>
      </c>
      <c r="F65" s="247"/>
      <c r="G65" s="248">
        <f>ROUND(E65*F65,2)</f>
        <v>0</v>
      </c>
      <c r="H65" s="247"/>
      <c r="I65" s="248">
        <f>ROUND(E65*H65,2)</f>
        <v>0</v>
      </c>
      <c r="J65" s="247"/>
      <c r="K65" s="248">
        <f>ROUND(E65*J65,2)</f>
        <v>0</v>
      </c>
      <c r="L65" s="248">
        <v>21</v>
      </c>
      <c r="M65" s="248">
        <f>G65*(1+L65/100)</f>
        <v>0</v>
      </c>
      <c r="N65" s="246">
        <v>0</v>
      </c>
      <c r="O65" s="246">
        <f>ROUND(E65*N65,2)</f>
        <v>0</v>
      </c>
      <c r="P65" s="246">
        <v>0</v>
      </c>
      <c r="Q65" s="246">
        <f>ROUND(E65*P65,2)</f>
        <v>0</v>
      </c>
      <c r="R65" s="248"/>
      <c r="S65" s="248" t="s">
        <v>208</v>
      </c>
      <c r="T65" s="249" t="s">
        <v>367</v>
      </c>
      <c r="U65" s="225">
        <v>0</v>
      </c>
      <c r="V65" s="225">
        <f>ROUND(E65*U65,2)</f>
        <v>0</v>
      </c>
      <c r="W65" s="225"/>
      <c r="X65" s="225" t="s">
        <v>1729</v>
      </c>
      <c r="Y65" s="225" t="s">
        <v>210</v>
      </c>
      <c r="Z65" s="215"/>
      <c r="AA65" s="215"/>
      <c r="AB65" s="215"/>
      <c r="AC65" s="215"/>
      <c r="AD65" s="215"/>
      <c r="AE65" s="215"/>
      <c r="AF65" s="215"/>
      <c r="AG65" s="215" t="s">
        <v>1730</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3">
        <v>35</v>
      </c>
      <c r="B66" s="244" t="s">
        <v>1731</v>
      </c>
      <c r="C66" s="254" t="s">
        <v>1732</v>
      </c>
      <c r="D66" s="245" t="s">
        <v>1728</v>
      </c>
      <c r="E66" s="246">
        <v>1</v>
      </c>
      <c r="F66" s="247"/>
      <c r="G66" s="248">
        <f>ROUND(E66*F66,2)</f>
        <v>0</v>
      </c>
      <c r="H66" s="247"/>
      <c r="I66" s="248">
        <f>ROUND(E66*H66,2)</f>
        <v>0</v>
      </c>
      <c r="J66" s="247"/>
      <c r="K66" s="248">
        <f>ROUND(E66*J66,2)</f>
        <v>0</v>
      </c>
      <c r="L66" s="248">
        <v>21</v>
      </c>
      <c r="M66" s="248">
        <f>G66*(1+L66/100)</f>
        <v>0</v>
      </c>
      <c r="N66" s="246">
        <v>0</v>
      </c>
      <c r="O66" s="246">
        <f>ROUND(E66*N66,2)</f>
        <v>0</v>
      </c>
      <c r="P66" s="246">
        <v>0</v>
      </c>
      <c r="Q66" s="246">
        <f>ROUND(E66*P66,2)</f>
        <v>0</v>
      </c>
      <c r="R66" s="248"/>
      <c r="S66" s="248" t="s">
        <v>208</v>
      </c>
      <c r="T66" s="249" t="s">
        <v>367</v>
      </c>
      <c r="U66" s="225">
        <v>0</v>
      </c>
      <c r="V66" s="225">
        <f>ROUND(E66*U66,2)</f>
        <v>0</v>
      </c>
      <c r="W66" s="225"/>
      <c r="X66" s="225" t="s">
        <v>1729</v>
      </c>
      <c r="Y66" s="225" t="s">
        <v>210</v>
      </c>
      <c r="Z66" s="215"/>
      <c r="AA66" s="215"/>
      <c r="AB66" s="215"/>
      <c r="AC66" s="215"/>
      <c r="AD66" s="215"/>
      <c r="AE66" s="215"/>
      <c r="AF66" s="215"/>
      <c r="AG66" s="215" t="s">
        <v>1730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43">
        <v>36</v>
      </c>
      <c r="B67" s="244" t="s">
        <v>1733</v>
      </c>
      <c r="C67" s="254" t="s">
        <v>1734</v>
      </c>
      <c r="D67" s="245" t="s">
        <v>1728</v>
      </c>
      <c r="E67" s="246">
        <v>1</v>
      </c>
      <c r="F67" s="247"/>
      <c r="G67" s="248">
        <f>ROUND(E67*F67,2)</f>
        <v>0</v>
      </c>
      <c r="H67" s="247"/>
      <c r="I67" s="248">
        <f>ROUND(E67*H67,2)</f>
        <v>0</v>
      </c>
      <c r="J67" s="247"/>
      <c r="K67" s="248">
        <f>ROUND(E67*J67,2)</f>
        <v>0</v>
      </c>
      <c r="L67" s="248">
        <v>21</v>
      </c>
      <c r="M67" s="248">
        <f>G67*(1+L67/100)</f>
        <v>0</v>
      </c>
      <c r="N67" s="246">
        <v>0</v>
      </c>
      <c r="O67" s="246">
        <f>ROUND(E67*N67,2)</f>
        <v>0</v>
      </c>
      <c r="P67" s="246">
        <v>0</v>
      </c>
      <c r="Q67" s="246">
        <f>ROUND(E67*P67,2)</f>
        <v>0</v>
      </c>
      <c r="R67" s="248"/>
      <c r="S67" s="248" t="s">
        <v>208</v>
      </c>
      <c r="T67" s="249" t="s">
        <v>367</v>
      </c>
      <c r="U67" s="225">
        <v>0</v>
      </c>
      <c r="V67" s="225">
        <f>ROUND(E67*U67,2)</f>
        <v>0</v>
      </c>
      <c r="W67" s="225"/>
      <c r="X67" s="225" t="s">
        <v>1729</v>
      </c>
      <c r="Y67" s="225" t="s">
        <v>210</v>
      </c>
      <c r="Z67" s="215"/>
      <c r="AA67" s="215"/>
      <c r="AB67" s="215"/>
      <c r="AC67" s="215"/>
      <c r="AD67" s="215"/>
      <c r="AE67" s="215"/>
      <c r="AF67" s="215"/>
      <c r="AG67" s="215" t="s">
        <v>1735</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34">
        <v>37</v>
      </c>
      <c r="B68" s="235" t="s">
        <v>1736</v>
      </c>
      <c r="C68" s="252" t="s">
        <v>1737</v>
      </c>
      <c r="D68" s="236" t="s">
        <v>1728</v>
      </c>
      <c r="E68" s="237">
        <v>1</v>
      </c>
      <c r="F68" s="238"/>
      <c r="G68" s="239">
        <f>ROUND(E68*F68,2)</f>
        <v>0</v>
      </c>
      <c r="H68" s="238"/>
      <c r="I68" s="239">
        <f>ROUND(E68*H68,2)</f>
        <v>0</v>
      </c>
      <c r="J68" s="238"/>
      <c r="K68" s="239">
        <f>ROUND(E68*J68,2)</f>
        <v>0</v>
      </c>
      <c r="L68" s="239">
        <v>21</v>
      </c>
      <c r="M68" s="239">
        <f>G68*(1+L68/100)</f>
        <v>0</v>
      </c>
      <c r="N68" s="237">
        <v>0</v>
      </c>
      <c r="O68" s="237">
        <f>ROUND(E68*N68,2)</f>
        <v>0</v>
      </c>
      <c r="P68" s="237">
        <v>0</v>
      </c>
      <c r="Q68" s="237">
        <f>ROUND(E68*P68,2)</f>
        <v>0</v>
      </c>
      <c r="R68" s="239"/>
      <c r="S68" s="239" t="s">
        <v>366</v>
      </c>
      <c r="T68" s="240" t="s">
        <v>367</v>
      </c>
      <c r="U68" s="225">
        <v>0</v>
      </c>
      <c r="V68" s="225">
        <f>ROUND(E68*U68,2)</f>
        <v>0</v>
      </c>
      <c r="W68" s="225"/>
      <c r="X68" s="225" t="s">
        <v>1729</v>
      </c>
      <c r="Y68" s="225" t="s">
        <v>210</v>
      </c>
      <c r="Z68" s="215"/>
      <c r="AA68" s="215"/>
      <c r="AB68" s="215"/>
      <c r="AC68" s="215"/>
      <c r="AD68" s="215"/>
      <c r="AE68" s="215"/>
      <c r="AF68" s="215"/>
      <c r="AG68" s="215" t="s">
        <v>1730</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c r="A69" s="3"/>
      <c r="B69" s="4"/>
      <c r="C69" s="256"/>
      <c r="D69" s="6"/>
      <c r="E69" s="3"/>
      <c r="F69" s="3"/>
      <c r="G69" s="3"/>
      <c r="H69" s="3"/>
      <c r="I69" s="3"/>
      <c r="J69" s="3"/>
      <c r="K69" s="3"/>
      <c r="L69" s="3"/>
      <c r="M69" s="3"/>
      <c r="N69" s="3"/>
      <c r="O69" s="3"/>
      <c r="P69" s="3"/>
      <c r="Q69" s="3"/>
      <c r="R69" s="3"/>
      <c r="S69" s="3"/>
      <c r="T69" s="3"/>
      <c r="U69" s="3"/>
      <c r="V69" s="3"/>
      <c r="W69" s="3"/>
      <c r="X69" s="3"/>
      <c r="Y69" s="3"/>
      <c r="AE69">
        <v>15</v>
      </c>
      <c r="AF69">
        <v>21</v>
      </c>
      <c r="AG69" t="s">
        <v>188</v>
      </c>
    </row>
    <row r="70" spans="1:60">
      <c r="A70" s="218"/>
      <c r="B70" s="219" t="s">
        <v>29</v>
      </c>
      <c r="C70" s="257"/>
      <c r="D70" s="220"/>
      <c r="E70" s="221"/>
      <c r="F70" s="221"/>
      <c r="G70" s="233">
        <f>G8+G30+G34+G47+G61+G64</f>
        <v>0</v>
      </c>
      <c r="H70" s="3"/>
      <c r="I70" s="3"/>
      <c r="J70" s="3"/>
      <c r="K70" s="3"/>
      <c r="L70" s="3"/>
      <c r="M70" s="3"/>
      <c r="N70" s="3"/>
      <c r="O70" s="3"/>
      <c r="P70" s="3"/>
      <c r="Q70" s="3"/>
      <c r="R70" s="3"/>
      <c r="S70" s="3"/>
      <c r="T70" s="3"/>
      <c r="U70" s="3"/>
      <c r="V70" s="3"/>
      <c r="W70" s="3"/>
      <c r="X70" s="3"/>
      <c r="Y70" s="3"/>
      <c r="AE70">
        <f>SUMIF(L7:L68,AE69,G7:G68)</f>
        <v>0</v>
      </c>
      <c r="AF70">
        <f>SUMIF(L7:L68,AF69,G7:G68)</f>
        <v>0</v>
      </c>
      <c r="AG70" t="s">
        <v>1738</v>
      </c>
    </row>
    <row r="71" spans="1:60">
      <c r="C71" s="258"/>
      <c r="D71" s="10"/>
      <c r="AG71" t="s">
        <v>1739</v>
      </c>
    </row>
    <row r="72" spans="1:60">
      <c r="D72" s="10"/>
    </row>
    <row r="73" spans="1:60">
      <c r="D73" s="10"/>
    </row>
    <row r="74" spans="1:60">
      <c r="D74" s="10"/>
    </row>
    <row r="75" spans="1:60">
      <c r="D75" s="10"/>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22">
    <mergeCell ref="C55:G55"/>
    <mergeCell ref="C57:G57"/>
    <mergeCell ref="C60:G60"/>
    <mergeCell ref="C63:G63"/>
    <mergeCell ref="C28:G28"/>
    <mergeCell ref="C32:G32"/>
    <mergeCell ref="C36:G36"/>
    <mergeCell ref="C39:G39"/>
    <mergeCell ref="C49:G49"/>
    <mergeCell ref="C52:G52"/>
    <mergeCell ref="C14:G14"/>
    <mergeCell ref="C16:G16"/>
    <mergeCell ref="C18:G18"/>
    <mergeCell ref="C20:G20"/>
    <mergeCell ref="C22:G22"/>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c r="A1" s="200" t="s">
        <v>175</v>
      </c>
      <c r="B1" s="200"/>
      <c r="C1" s="200"/>
      <c r="D1" s="200"/>
      <c r="E1" s="200"/>
      <c r="F1" s="200"/>
      <c r="G1" s="200"/>
      <c r="AG1" t="s">
        <v>176</v>
      </c>
    </row>
    <row r="2" spans="1:60" ht="24.95" customHeight="1">
      <c r="A2" s="201" t="s">
        <v>7</v>
      </c>
      <c r="B2" s="49" t="s">
        <v>43</v>
      </c>
      <c r="C2" s="204" t="s">
        <v>44</v>
      </c>
      <c r="D2" s="202"/>
      <c r="E2" s="202"/>
      <c r="F2" s="202"/>
      <c r="G2" s="203"/>
      <c r="AG2" t="s">
        <v>177</v>
      </c>
    </row>
    <row r="3" spans="1:60" ht="24.95" customHeight="1">
      <c r="A3" s="201" t="s">
        <v>8</v>
      </c>
      <c r="B3" s="49" t="s">
        <v>73</v>
      </c>
      <c r="C3" s="204" t="s">
        <v>74</v>
      </c>
      <c r="D3" s="202"/>
      <c r="E3" s="202"/>
      <c r="F3" s="202"/>
      <c r="G3" s="203"/>
      <c r="AC3" s="179" t="s">
        <v>177</v>
      </c>
      <c r="AG3" t="s">
        <v>178</v>
      </c>
    </row>
    <row r="4" spans="1:60" ht="24.95" customHeight="1">
      <c r="A4" s="205" t="s">
        <v>9</v>
      </c>
      <c r="B4" s="206" t="s">
        <v>75</v>
      </c>
      <c r="C4" s="207" t="s">
        <v>76</v>
      </c>
      <c r="D4" s="208"/>
      <c r="E4" s="208"/>
      <c r="F4" s="208"/>
      <c r="G4" s="209"/>
      <c r="AG4" t="s">
        <v>179</v>
      </c>
    </row>
    <row r="5" spans="1:60">
      <c r="D5" s="10"/>
    </row>
    <row r="6" spans="1:60" ht="38.25">
      <c r="A6" s="211" t="s">
        <v>180</v>
      </c>
      <c r="B6" s="213" t="s">
        <v>181</v>
      </c>
      <c r="C6" s="213" t="s">
        <v>182</v>
      </c>
      <c r="D6" s="212" t="s">
        <v>183</v>
      </c>
      <c r="E6" s="211" t="s">
        <v>184</v>
      </c>
      <c r="F6" s="210" t="s">
        <v>185</v>
      </c>
      <c r="G6" s="211" t="s">
        <v>29</v>
      </c>
      <c r="H6" s="214" t="s">
        <v>30</v>
      </c>
      <c r="I6" s="214" t="s">
        <v>186</v>
      </c>
      <c r="J6" s="214" t="s">
        <v>31</v>
      </c>
      <c r="K6" s="214" t="s">
        <v>187</v>
      </c>
      <c r="L6" s="214" t="s">
        <v>188</v>
      </c>
      <c r="M6" s="214" t="s">
        <v>189</v>
      </c>
      <c r="N6" s="214" t="s">
        <v>190</v>
      </c>
      <c r="O6" s="214" t="s">
        <v>191</v>
      </c>
      <c r="P6" s="214" t="s">
        <v>192</v>
      </c>
      <c r="Q6" s="214" t="s">
        <v>193</v>
      </c>
      <c r="R6" s="214" t="s">
        <v>194</v>
      </c>
      <c r="S6" s="214" t="s">
        <v>195</v>
      </c>
      <c r="T6" s="214" t="s">
        <v>196</v>
      </c>
      <c r="U6" s="214" t="s">
        <v>197</v>
      </c>
      <c r="V6" s="214" t="s">
        <v>198</v>
      </c>
      <c r="W6" s="214" t="s">
        <v>199</v>
      </c>
      <c r="X6" s="214" t="s">
        <v>200</v>
      </c>
      <c r="Y6" s="214" t="s">
        <v>201</v>
      </c>
    </row>
    <row r="7" spans="1:60" hidden="1">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c r="A8" s="227" t="s">
        <v>202</v>
      </c>
      <c r="B8" s="228" t="s">
        <v>97</v>
      </c>
      <c r="C8" s="251" t="s">
        <v>98</v>
      </c>
      <c r="D8" s="229"/>
      <c r="E8" s="230"/>
      <c r="F8" s="231"/>
      <c r="G8" s="231">
        <f>SUMIF(AG9:AG30,"&lt;&gt;NOR",G9:G30)</f>
        <v>0</v>
      </c>
      <c r="H8" s="231"/>
      <c r="I8" s="231">
        <f>SUM(I9:I30)</f>
        <v>0</v>
      </c>
      <c r="J8" s="231"/>
      <c r="K8" s="231">
        <f>SUM(K9:K30)</f>
        <v>0</v>
      </c>
      <c r="L8" s="231"/>
      <c r="M8" s="231">
        <f>SUM(M9:M30)</f>
        <v>0</v>
      </c>
      <c r="N8" s="230"/>
      <c r="O8" s="230">
        <f>SUM(O9:O30)</f>
        <v>0</v>
      </c>
      <c r="P8" s="230"/>
      <c r="Q8" s="230">
        <f>SUM(Q9:Q30)</f>
        <v>0</v>
      </c>
      <c r="R8" s="231"/>
      <c r="S8" s="231"/>
      <c r="T8" s="232"/>
      <c r="U8" s="226"/>
      <c r="V8" s="226">
        <f>SUM(V9:V30)</f>
        <v>47.48</v>
      </c>
      <c r="W8" s="226"/>
      <c r="X8" s="226"/>
      <c r="Y8" s="226"/>
      <c r="AG8" t="s">
        <v>203</v>
      </c>
    </row>
    <row r="9" spans="1:60" outlineLevel="1">
      <c r="A9" s="234">
        <v>1</v>
      </c>
      <c r="B9" s="235" t="s">
        <v>204</v>
      </c>
      <c r="C9" s="252" t="s">
        <v>205</v>
      </c>
      <c r="D9" s="236" t="s">
        <v>206</v>
      </c>
      <c r="E9" s="237">
        <v>38.826999999999998</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207</v>
      </c>
      <c r="S9" s="239" t="s">
        <v>208</v>
      </c>
      <c r="T9" s="240" t="s">
        <v>208</v>
      </c>
      <c r="U9" s="225">
        <v>0.36799999999999999</v>
      </c>
      <c r="V9" s="225">
        <f>ROUND(E9*U9,2)</f>
        <v>14.29</v>
      </c>
      <c r="W9" s="225"/>
      <c r="X9" s="225" t="s">
        <v>209</v>
      </c>
      <c r="Y9" s="225" t="s">
        <v>210</v>
      </c>
      <c r="Z9" s="215"/>
      <c r="AA9" s="215"/>
      <c r="AB9" s="215"/>
      <c r="AC9" s="215"/>
      <c r="AD9" s="215"/>
      <c r="AE9" s="215"/>
      <c r="AF9" s="215"/>
      <c r="AG9" s="215" t="s">
        <v>211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c r="A10" s="222"/>
      <c r="B10" s="223"/>
      <c r="C10" s="253" t="s">
        <v>212</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213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ht="22.5" outlineLevel="1">
      <c r="A11" s="234">
        <v>2</v>
      </c>
      <c r="B11" s="235" t="s">
        <v>214</v>
      </c>
      <c r="C11" s="252" t="s">
        <v>215</v>
      </c>
      <c r="D11" s="236" t="s">
        <v>206</v>
      </c>
      <c r="E11" s="237">
        <v>38.826999999999998</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207</v>
      </c>
      <c r="S11" s="239" t="s">
        <v>208</v>
      </c>
      <c r="T11" s="240" t="s">
        <v>208</v>
      </c>
      <c r="U11" s="225">
        <v>5.8000000000000003E-2</v>
      </c>
      <c r="V11" s="225">
        <f>ROUND(E11*U11,2)</f>
        <v>2.25</v>
      </c>
      <c r="W11" s="225"/>
      <c r="X11" s="225" t="s">
        <v>209</v>
      </c>
      <c r="Y11" s="225" t="s">
        <v>210</v>
      </c>
      <c r="Z11" s="215"/>
      <c r="AA11" s="215"/>
      <c r="AB11" s="215"/>
      <c r="AC11" s="215"/>
      <c r="AD11" s="215"/>
      <c r="AE11" s="215"/>
      <c r="AF11" s="215"/>
      <c r="AG11" s="215" t="s">
        <v>211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c r="A12" s="222"/>
      <c r="B12" s="223"/>
      <c r="C12" s="253" t="s">
        <v>212</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213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c r="A13" s="234">
        <v>3</v>
      </c>
      <c r="B13" s="235" t="s">
        <v>1990</v>
      </c>
      <c r="C13" s="252" t="s">
        <v>1991</v>
      </c>
      <c r="D13" s="236" t="s">
        <v>206</v>
      </c>
      <c r="E13" s="237">
        <v>1.9503999999999999</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207</v>
      </c>
      <c r="S13" s="239" t="s">
        <v>208</v>
      </c>
      <c r="T13" s="240" t="s">
        <v>208</v>
      </c>
      <c r="U13" s="225">
        <v>0.36499999999999999</v>
      </c>
      <c r="V13" s="225">
        <f>ROUND(E13*U13,2)</f>
        <v>0.71</v>
      </c>
      <c r="W13" s="225"/>
      <c r="X13" s="225" t="s">
        <v>209</v>
      </c>
      <c r="Y13" s="225" t="s">
        <v>210</v>
      </c>
      <c r="Z13" s="215"/>
      <c r="AA13" s="215"/>
      <c r="AB13" s="215"/>
      <c r="AC13" s="215"/>
      <c r="AD13" s="215"/>
      <c r="AE13" s="215"/>
      <c r="AF13" s="215"/>
      <c r="AG13" s="215" t="s">
        <v>211</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2.5" outlineLevel="2">
      <c r="A14" s="222"/>
      <c r="B14" s="223"/>
      <c r="C14" s="253" t="s">
        <v>218</v>
      </c>
      <c r="D14" s="241"/>
      <c r="E14" s="241"/>
      <c r="F14" s="241"/>
      <c r="G14" s="241"/>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213</v>
      </c>
      <c r="AH14" s="215"/>
      <c r="AI14" s="215"/>
      <c r="AJ14" s="215"/>
      <c r="AK14" s="215"/>
      <c r="AL14" s="215"/>
      <c r="AM14" s="215"/>
      <c r="AN14" s="215"/>
      <c r="AO14" s="215"/>
      <c r="AP14" s="215"/>
      <c r="AQ14" s="215"/>
      <c r="AR14" s="215"/>
      <c r="AS14" s="215"/>
      <c r="AT14" s="215"/>
      <c r="AU14" s="215"/>
      <c r="AV14" s="215"/>
      <c r="AW14" s="215"/>
      <c r="AX14" s="215"/>
      <c r="AY14" s="215"/>
      <c r="AZ14" s="215"/>
      <c r="BA14" s="242" t="str">
        <f>C14</f>
        <v>zapažených i nezapažených s urovnáním dna do předepsaného profilu a spádu, s přehozením výkopku na přilehlém terénu na vzdálenost do 3 m od podélné osy rýhy nebo s naložením výkopku na dopravní prostředek.</v>
      </c>
      <c r="BB14" s="215"/>
      <c r="BC14" s="215"/>
      <c r="BD14" s="215"/>
      <c r="BE14" s="215"/>
      <c r="BF14" s="215"/>
      <c r="BG14" s="215"/>
      <c r="BH14" s="215"/>
    </row>
    <row r="15" spans="1:60" outlineLevel="1">
      <c r="A15" s="234">
        <v>4</v>
      </c>
      <c r="B15" s="235" t="s">
        <v>1992</v>
      </c>
      <c r="C15" s="252" t="s">
        <v>1993</v>
      </c>
      <c r="D15" s="236" t="s">
        <v>206</v>
      </c>
      <c r="E15" s="237">
        <v>1.9503999999999999</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207</v>
      </c>
      <c r="S15" s="239" t="s">
        <v>208</v>
      </c>
      <c r="T15" s="240" t="s">
        <v>208</v>
      </c>
      <c r="U15" s="225">
        <v>0.38979999999999998</v>
      </c>
      <c r="V15" s="225">
        <f>ROUND(E15*U15,2)</f>
        <v>0.76</v>
      </c>
      <c r="W15" s="225"/>
      <c r="X15" s="225" t="s">
        <v>209</v>
      </c>
      <c r="Y15" s="225" t="s">
        <v>210</v>
      </c>
      <c r="Z15" s="215"/>
      <c r="AA15" s="215"/>
      <c r="AB15" s="215"/>
      <c r="AC15" s="215"/>
      <c r="AD15" s="215"/>
      <c r="AE15" s="215"/>
      <c r="AF15" s="215"/>
      <c r="AG15" s="215" t="s">
        <v>211</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2">
      <c r="A16" s="222"/>
      <c r="B16" s="223"/>
      <c r="C16" s="253" t="s">
        <v>218</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213</v>
      </c>
      <c r="AH16" s="215"/>
      <c r="AI16" s="215"/>
      <c r="AJ16" s="215"/>
      <c r="AK16" s="215"/>
      <c r="AL16" s="215"/>
      <c r="AM16" s="215"/>
      <c r="AN16" s="215"/>
      <c r="AO16" s="215"/>
      <c r="AP16" s="215"/>
      <c r="AQ16" s="215"/>
      <c r="AR16" s="215"/>
      <c r="AS16" s="215"/>
      <c r="AT16" s="215"/>
      <c r="AU16" s="215"/>
      <c r="AV16" s="215"/>
      <c r="AW16" s="215"/>
      <c r="AX16" s="215"/>
      <c r="AY16" s="215"/>
      <c r="AZ16" s="215"/>
      <c r="BA16" s="242" t="str">
        <f>C16</f>
        <v>zapažených i nezapažených s urovnáním dna do předepsaného profilu a spádu, s přehozením výkopku na přilehlém terénu na vzdálenost do 3 m od podélné osy rýhy nebo s naložením výkopku na dopravní prostředek.</v>
      </c>
      <c r="BB16" s="215"/>
      <c r="BC16" s="215"/>
      <c r="BD16" s="215"/>
      <c r="BE16" s="215"/>
      <c r="BF16" s="215"/>
      <c r="BG16" s="215"/>
      <c r="BH16" s="215"/>
    </row>
    <row r="17" spans="1:60" outlineLevel="1">
      <c r="A17" s="234">
        <v>5</v>
      </c>
      <c r="B17" s="235" t="s">
        <v>1949</v>
      </c>
      <c r="C17" s="252" t="s">
        <v>2097</v>
      </c>
      <c r="D17" s="236" t="s">
        <v>206</v>
      </c>
      <c r="E17" s="237">
        <v>0.128</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207</v>
      </c>
      <c r="S17" s="239" t="s">
        <v>208</v>
      </c>
      <c r="T17" s="240" t="s">
        <v>208</v>
      </c>
      <c r="U17" s="225">
        <v>3.1309999999999998</v>
      </c>
      <c r="V17" s="225">
        <f>ROUND(E17*U17,2)</f>
        <v>0.4</v>
      </c>
      <c r="W17" s="225"/>
      <c r="X17" s="225" t="s">
        <v>209</v>
      </c>
      <c r="Y17" s="225" t="s">
        <v>210</v>
      </c>
      <c r="Z17" s="215"/>
      <c r="AA17" s="215"/>
      <c r="AB17" s="215"/>
      <c r="AC17" s="215"/>
      <c r="AD17" s="215"/>
      <c r="AE17" s="215"/>
      <c r="AF17" s="215"/>
      <c r="AG17" s="215" t="s">
        <v>211</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33.75" outlineLevel="2">
      <c r="A18" s="222"/>
      <c r="B18" s="223"/>
      <c r="C18" s="253" t="s">
        <v>1951</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213</v>
      </c>
      <c r="AH18" s="215"/>
      <c r="AI18" s="215"/>
      <c r="AJ18" s="215"/>
      <c r="AK18" s="215"/>
      <c r="AL18" s="215"/>
      <c r="AM18" s="215"/>
      <c r="AN18" s="215"/>
      <c r="AO18" s="215"/>
      <c r="AP18" s="215"/>
      <c r="AQ18" s="215"/>
      <c r="AR18" s="215"/>
      <c r="AS18" s="215"/>
      <c r="AT18" s="215"/>
      <c r="AU18" s="215"/>
      <c r="AV18" s="215"/>
      <c r="AW18" s="215"/>
      <c r="AX18" s="215"/>
      <c r="AY18" s="215"/>
      <c r="AZ18" s="215"/>
      <c r="BA18" s="242"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215"/>
      <c r="BC18" s="215"/>
      <c r="BD18" s="215"/>
      <c r="BE18" s="215"/>
      <c r="BF18" s="215"/>
      <c r="BG18" s="215"/>
      <c r="BH18" s="215"/>
    </row>
    <row r="19" spans="1:60" outlineLevel="1">
      <c r="A19" s="234">
        <v>6</v>
      </c>
      <c r="B19" s="235" t="s">
        <v>1952</v>
      </c>
      <c r="C19" s="252" t="s">
        <v>2098</v>
      </c>
      <c r="D19" s="236" t="s">
        <v>206</v>
      </c>
      <c r="E19" s="237">
        <v>0.128</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207</v>
      </c>
      <c r="S19" s="239" t="s">
        <v>208</v>
      </c>
      <c r="T19" s="240" t="s">
        <v>208</v>
      </c>
      <c r="U19" s="225">
        <v>0.47399999999999998</v>
      </c>
      <c r="V19" s="225">
        <f>ROUND(E19*U19,2)</f>
        <v>0.06</v>
      </c>
      <c r="W19" s="225"/>
      <c r="X19" s="225" t="s">
        <v>209</v>
      </c>
      <c r="Y19" s="225" t="s">
        <v>210</v>
      </c>
      <c r="Z19" s="215"/>
      <c r="AA19" s="215"/>
      <c r="AB19" s="215"/>
      <c r="AC19" s="215"/>
      <c r="AD19" s="215"/>
      <c r="AE19" s="215"/>
      <c r="AF19" s="215"/>
      <c r="AG19" s="215" t="s">
        <v>211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33.75" outlineLevel="2">
      <c r="A20" s="222"/>
      <c r="B20" s="223"/>
      <c r="C20" s="253" t="s">
        <v>1951</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213</v>
      </c>
      <c r="AH20" s="215"/>
      <c r="AI20" s="215"/>
      <c r="AJ20" s="215"/>
      <c r="AK20" s="215"/>
      <c r="AL20" s="215"/>
      <c r="AM20" s="215"/>
      <c r="AN20" s="215"/>
      <c r="AO20" s="215"/>
      <c r="AP20" s="215"/>
      <c r="AQ20" s="215"/>
      <c r="AR20" s="215"/>
      <c r="AS20" s="215"/>
      <c r="AT20" s="215"/>
      <c r="AU20" s="215"/>
      <c r="AV20" s="215"/>
      <c r="AW20" s="215"/>
      <c r="AX20" s="215"/>
      <c r="AY20" s="215"/>
      <c r="AZ20" s="215"/>
      <c r="BA20" s="242" t="str">
        <f>C20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0" s="215"/>
      <c r="BC20" s="215"/>
      <c r="BD20" s="215"/>
      <c r="BE20" s="215"/>
      <c r="BF20" s="215"/>
      <c r="BG20" s="215"/>
      <c r="BH20" s="215"/>
    </row>
    <row r="21" spans="1:60" outlineLevel="1">
      <c r="A21" s="234">
        <v>7</v>
      </c>
      <c r="B21" s="235" t="s">
        <v>233</v>
      </c>
      <c r="C21" s="252" t="s">
        <v>234</v>
      </c>
      <c r="D21" s="236" t="s">
        <v>206</v>
      </c>
      <c r="E21" s="237">
        <v>40.9054</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207</v>
      </c>
      <c r="S21" s="239" t="s">
        <v>208</v>
      </c>
      <c r="T21" s="240" t="s">
        <v>208</v>
      </c>
      <c r="U21" s="225">
        <v>8.6999999999999994E-2</v>
      </c>
      <c r="V21" s="225">
        <f>ROUND(E21*U21,2)</f>
        <v>3.56</v>
      </c>
      <c r="W21" s="225"/>
      <c r="X21" s="225" t="s">
        <v>209</v>
      </c>
      <c r="Y21" s="225" t="s">
        <v>210</v>
      </c>
      <c r="Z21" s="215"/>
      <c r="AA21" s="215"/>
      <c r="AB21" s="215"/>
      <c r="AC21" s="215"/>
      <c r="AD21" s="215"/>
      <c r="AE21" s="215"/>
      <c r="AF21" s="215"/>
      <c r="AG21" s="215" t="s">
        <v>211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c r="A22" s="222"/>
      <c r="B22" s="223"/>
      <c r="C22" s="253" t="s">
        <v>235</v>
      </c>
      <c r="D22" s="241"/>
      <c r="E22" s="241"/>
      <c r="F22" s="241"/>
      <c r="G22" s="241"/>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213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34">
        <v>8</v>
      </c>
      <c r="B23" s="235" t="s">
        <v>238</v>
      </c>
      <c r="C23" s="252" t="s">
        <v>239</v>
      </c>
      <c r="D23" s="236" t="s">
        <v>206</v>
      </c>
      <c r="E23" s="237">
        <v>36.581400000000002</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t="s">
        <v>207</v>
      </c>
      <c r="S23" s="239" t="s">
        <v>208</v>
      </c>
      <c r="T23" s="240" t="s">
        <v>208</v>
      </c>
      <c r="U23" s="225">
        <v>1.0999999999999999E-2</v>
      </c>
      <c r="V23" s="225">
        <f>ROUND(E23*U23,2)</f>
        <v>0.4</v>
      </c>
      <c r="W23" s="225"/>
      <c r="X23" s="225" t="s">
        <v>209</v>
      </c>
      <c r="Y23" s="225" t="s">
        <v>210</v>
      </c>
      <c r="Z23" s="215"/>
      <c r="AA23" s="215"/>
      <c r="AB23" s="215"/>
      <c r="AC23" s="215"/>
      <c r="AD23" s="215"/>
      <c r="AE23" s="215"/>
      <c r="AF23" s="215"/>
      <c r="AG23" s="215" t="s">
        <v>211</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c r="A24" s="222"/>
      <c r="B24" s="223"/>
      <c r="C24" s="253" t="s">
        <v>235</v>
      </c>
      <c r="D24" s="241"/>
      <c r="E24" s="241"/>
      <c r="F24" s="241"/>
      <c r="G24" s="241"/>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213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3">
        <v>9</v>
      </c>
      <c r="B25" s="244" t="s">
        <v>240</v>
      </c>
      <c r="C25" s="254" t="s">
        <v>241</v>
      </c>
      <c r="D25" s="245" t="s">
        <v>206</v>
      </c>
      <c r="E25" s="246">
        <v>36.581400000000002</v>
      </c>
      <c r="F25" s="247"/>
      <c r="G25" s="248">
        <f>ROUND(E25*F25,2)</f>
        <v>0</v>
      </c>
      <c r="H25" s="247"/>
      <c r="I25" s="248">
        <f>ROUND(E25*H25,2)</f>
        <v>0</v>
      </c>
      <c r="J25" s="247"/>
      <c r="K25" s="248">
        <f>ROUND(E25*J25,2)</f>
        <v>0</v>
      </c>
      <c r="L25" s="248">
        <v>21</v>
      </c>
      <c r="M25" s="248">
        <f>G25*(1+L25/100)</f>
        <v>0</v>
      </c>
      <c r="N25" s="246">
        <v>0</v>
      </c>
      <c r="O25" s="246">
        <f>ROUND(E25*N25,2)</f>
        <v>0</v>
      </c>
      <c r="P25" s="246">
        <v>0</v>
      </c>
      <c r="Q25" s="246">
        <f>ROUND(E25*P25,2)</f>
        <v>0</v>
      </c>
      <c r="R25" s="248" t="s">
        <v>207</v>
      </c>
      <c r="S25" s="248" t="s">
        <v>208</v>
      </c>
      <c r="T25" s="249" t="s">
        <v>208</v>
      </c>
      <c r="U25" s="225">
        <v>0.65200000000000002</v>
      </c>
      <c r="V25" s="225">
        <f>ROUND(E25*U25,2)</f>
        <v>23.85</v>
      </c>
      <c r="W25" s="225"/>
      <c r="X25" s="225" t="s">
        <v>209</v>
      </c>
      <c r="Y25" s="225" t="s">
        <v>210</v>
      </c>
      <c r="Z25" s="215"/>
      <c r="AA25" s="215"/>
      <c r="AB25" s="215"/>
      <c r="AC25" s="215"/>
      <c r="AD25" s="215"/>
      <c r="AE25" s="215"/>
      <c r="AF25" s="215"/>
      <c r="AG25" s="215" t="s">
        <v>211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3">
        <v>10</v>
      </c>
      <c r="B26" s="244" t="s">
        <v>242</v>
      </c>
      <c r="C26" s="254" t="s">
        <v>243</v>
      </c>
      <c r="D26" s="245" t="s">
        <v>206</v>
      </c>
      <c r="E26" s="246">
        <v>36.581400000000002</v>
      </c>
      <c r="F26" s="247"/>
      <c r="G26" s="248">
        <f>ROUND(E26*F26,2)</f>
        <v>0</v>
      </c>
      <c r="H26" s="247"/>
      <c r="I26" s="248">
        <f>ROUND(E26*H26,2)</f>
        <v>0</v>
      </c>
      <c r="J26" s="247"/>
      <c r="K26" s="248">
        <f>ROUND(E26*J26,2)</f>
        <v>0</v>
      </c>
      <c r="L26" s="248">
        <v>21</v>
      </c>
      <c r="M26" s="248">
        <f>G26*(1+L26/100)</f>
        <v>0</v>
      </c>
      <c r="N26" s="246">
        <v>0</v>
      </c>
      <c r="O26" s="246">
        <f>ROUND(E26*N26,2)</f>
        <v>0</v>
      </c>
      <c r="P26" s="246">
        <v>0</v>
      </c>
      <c r="Q26" s="246">
        <f>ROUND(E26*P26,2)</f>
        <v>0</v>
      </c>
      <c r="R26" s="248" t="s">
        <v>207</v>
      </c>
      <c r="S26" s="248" t="s">
        <v>208</v>
      </c>
      <c r="T26" s="249" t="s">
        <v>208</v>
      </c>
      <c r="U26" s="225">
        <v>8.9999999999999993E-3</v>
      </c>
      <c r="V26" s="225">
        <f>ROUND(E26*U26,2)</f>
        <v>0.33</v>
      </c>
      <c r="W26" s="225"/>
      <c r="X26" s="225" t="s">
        <v>209</v>
      </c>
      <c r="Y26" s="225" t="s">
        <v>210</v>
      </c>
      <c r="Z26" s="215"/>
      <c r="AA26" s="215"/>
      <c r="AB26" s="215"/>
      <c r="AC26" s="215"/>
      <c r="AD26" s="215"/>
      <c r="AE26" s="215"/>
      <c r="AF26" s="215"/>
      <c r="AG26" s="215" t="s">
        <v>211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34">
        <v>11</v>
      </c>
      <c r="B27" s="235" t="s">
        <v>244</v>
      </c>
      <c r="C27" s="252" t="s">
        <v>245</v>
      </c>
      <c r="D27" s="236" t="s">
        <v>206</v>
      </c>
      <c r="E27" s="237">
        <v>4.3239999999999998</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207</v>
      </c>
      <c r="S27" s="239" t="s">
        <v>208</v>
      </c>
      <c r="T27" s="240" t="s">
        <v>208</v>
      </c>
      <c r="U27" s="225">
        <v>0.20200000000000001</v>
      </c>
      <c r="V27" s="225">
        <f>ROUND(E27*U27,2)</f>
        <v>0.87</v>
      </c>
      <c r="W27" s="225"/>
      <c r="X27" s="225" t="s">
        <v>209</v>
      </c>
      <c r="Y27" s="225" t="s">
        <v>210</v>
      </c>
      <c r="Z27" s="215"/>
      <c r="AA27" s="215"/>
      <c r="AB27" s="215"/>
      <c r="AC27" s="215"/>
      <c r="AD27" s="215"/>
      <c r="AE27" s="215"/>
      <c r="AF27" s="215"/>
      <c r="AG27" s="215" t="s">
        <v>211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c r="A28" s="222"/>
      <c r="B28" s="223"/>
      <c r="C28" s="253" t="s">
        <v>246</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213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c r="A29" s="222"/>
      <c r="B29" s="223"/>
      <c r="C29" s="262" t="s">
        <v>2099</v>
      </c>
      <c r="D29" s="261"/>
      <c r="E29" s="261"/>
      <c r="F29" s="261"/>
      <c r="G29" s="261"/>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731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3">
        <v>12</v>
      </c>
      <c r="B30" s="244" t="s">
        <v>250</v>
      </c>
      <c r="C30" s="254" t="s">
        <v>251</v>
      </c>
      <c r="D30" s="245" t="s">
        <v>206</v>
      </c>
      <c r="E30" s="246">
        <v>36.581400000000002</v>
      </c>
      <c r="F30" s="247"/>
      <c r="G30" s="248">
        <f>ROUND(E30*F30,2)</f>
        <v>0</v>
      </c>
      <c r="H30" s="247"/>
      <c r="I30" s="248">
        <f>ROUND(E30*H30,2)</f>
        <v>0</v>
      </c>
      <c r="J30" s="247"/>
      <c r="K30" s="248">
        <f>ROUND(E30*J30,2)</f>
        <v>0</v>
      </c>
      <c r="L30" s="248">
        <v>21</v>
      </c>
      <c r="M30" s="248">
        <f>G30*(1+L30/100)</f>
        <v>0</v>
      </c>
      <c r="N30" s="246">
        <v>0</v>
      </c>
      <c r="O30" s="246">
        <f>ROUND(E30*N30,2)</f>
        <v>0</v>
      </c>
      <c r="P30" s="246">
        <v>0</v>
      </c>
      <c r="Q30" s="246">
        <f>ROUND(E30*P30,2)</f>
        <v>0</v>
      </c>
      <c r="R30" s="248" t="s">
        <v>207</v>
      </c>
      <c r="S30" s="248" t="s">
        <v>208</v>
      </c>
      <c r="T30" s="249" t="s">
        <v>208</v>
      </c>
      <c r="U30" s="225">
        <v>0</v>
      </c>
      <c r="V30" s="225">
        <f>ROUND(E30*U30,2)</f>
        <v>0</v>
      </c>
      <c r="W30" s="225"/>
      <c r="X30" s="225" t="s">
        <v>209</v>
      </c>
      <c r="Y30" s="225" t="s">
        <v>210</v>
      </c>
      <c r="Z30" s="215"/>
      <c r="AA30" s="215"/>
      <c r="AB30" s="215"/>
      <c r="AC30" s="215"/>
      <c r="AD30" s="215"/>
      <c r="AE30" s="215"/>
      <c r="AF30" s="215"/>
      <c r="AG30" s="215" t="s">
        <v>211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c r="A31" s="227" t="s">
        <v>202</v>
      </c>
      <c r="B31" s="228" t="s">
        <v>101</v>
      </c>
      <c r="C31" s="251" t="s">
        <v>102</v>
      </c>
      <c r="D31" s="229"/>
      <c r="E31" s="230"/>
      <c r="F31" s="231"/>
      <c r="G31" s="231">
        <f>SUMIF(AG32:AG47,"&lt;&gt;NOR",G32:G47)</f>
        <v>0</v>
      </c>
      <c r="H31" s="231"/>
      <c r="I31" s="231">
        <f>SUM(I32:I47)</f>
        <v>0</v>
      </c>
      <c r="J31" s="231"/>
      <c r="K31" s="231">
        <f>SUM(K32:K47)</f>
        <v>0</v>
      </c>
      <c r="L31" s="231"/>
      <c r="M31" s="231">
        <f>SUM(M32:M47)</f>
        <v>0</v>
      </c>
      <c r="N31" s="230"/>
      <c r="O31" s="230">
        <f>SUM(O32:O47)</f>
        <v>14.629999999999999</v>
      </c>
      <c r="P31" s="230"/>
      <c r="Q31" s="230">
        <f>SUM(Q32:Q47)</f>
        <v>0</v>
      </c>
      <c r="R31" s="231"/>
      <c r="S31" s="231"/>
      <c r="T31" s="232"/>
      <c r="U31" s="226"/>
      <c r="V31" s="226">
        <f>SUM(V32:V47)</f>
        <v>46.160000000000004</v>
      </c>
      <c r="W31" s="226"/>
      <c r="X31" s="226"/>
      <c r="Y31" s="226"/>
      <c r="AG31" t="s">
        <v>203</v>
      </c>
    </row>
    <row r="32" spans="1:60" outlineLevel="1">
      <c r="A32" s="234">
        <v>13</v>
      </c>
      <c r="B32" s="235" t="s">
        <v>2100</v>
      </c>
      <c r="C32" s="252" t="s">
        <v>2101</v>
      </c>
      <c r="D32" s="236" t="s">
        <v>206</v>
      </c>
      <c r="E32" s="237">
        <v>2.7048000000000001</v>
      </c>
      <c r="F32" s="238"/>
      <c r="G32" s="239">
        <f>ROUND(E32*F32,2)</f>
        <v>0</v>
      </c>
      <c r="H32" s="238"/>
      <c r="I32" s="239">
        <f>ROUND(E32*H32,2)</f>
        <v>0</v>
      </c>
      <c r="J32" s="238"/>
      <c r="K32" s="239">
        <f>ROUND(E32*J32,2)</f>
        <v>0</v>
      </c>
      <c r="L32" s="239">
        <v>21</v>
      </c>
      <c r="M32" s="239">
        <f>G32*(1+L32/100)</f>
        <v>0</v>
      </c>
      <c r="N32" s="237">
        <v>2.5249999999999999</v>
      </c>
      <c r="O32" s="237">
        <f>ROUND(E32*N32,2)</f>
        <v>6.83</v>
      </c>
      <c r="P32" s="237">
        <v>0</v>
      </c>
      <c r="Q32" s="237">
        <f>ROUND(E32*P32,2)</f>
        <v>0</v>
      </c>
      <c r="R32" s="239" t="s">
        <v>254</v>
      </c>
      <c r="S32" s="239" t="s">
        <v>208</v>
      </c>
      <c r="T32" s="240" t="s">
        <v>208</v>
      </c>
      <c r="U32" s="225">
        <v>0.47699999999999998</v>
      </c>
      <c r="V32" s="225">
        <f>ROUND(E32*U32,2)</f>
        <v>1.29</v>
      </c>
      <c r="W32" s="225"/>
      <c r="X32" s="225" t="s">
        <v>209</v>
      </c>
      <c r="Y32" s="225" t="s">
        <v>210</v>
      </c>
      <c r="Z32" s="215"/>
      <c r="AA32" s="215"/>
      <c r="AB32" s="215"/>
      <c r="AC32" s="215"/>
      <c r="AD32" s="215"/>
      <c r="AE32" s="215"/>
      <c r="AF32" s="215"/>
      <c r="AG32" s="215" t="s">
        <v>211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c r="A33" s="222"/>
      <c r="B33" s="223"/>
      <c r="C33" s="255" t="s">
        <v>2102</v>
      </c>
      <c r="D33" s="250"/>
      <c r="E33" s="250"/>
      <c r="F33" s="250"/>
      <c r="G33" s="250"/>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731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34">
        <v>14</v>
      </c>
      <c r="B34" s="235" t="s">
        <v>270</v>
      </c>
      <c r="C34" s="252" t="s">
        <v>271</v>
      </c>
      <c r="D34" s="236" t="s">
        <v>228</v>
      </c>
      <c r="E34" s="237">
        <v>5.52</v>
      </c>
      <c r="F34" s="238"/>
      <c r="G34" s="239">
        <f>ROUND(E34*F34,2)</f>
        <v>0</v>
      </c>
      <c r="H34" s="238"/>
      <c r="I34" s="239">
        <f>ROUND(E34*H34,2)</f>
        <v>0</v>
      </c>
      <c r="J34" s="238"/>
      <c r="K34" s="239">
        <f>ROUND(E34*J34,2)</f>
        <v>0</v>
      </c>
      <c r="L34" s="239">
        <v>21</v>
      </c>
      <c r="M34" s="239">
        <f>G34*(1+L34/100)</f>
        <v>0</v>
      </c>
      <c r="N34" s="237">
        <v>3.916E-2</v>
      </c>
      <c r="O34" s="237">
        <f>ROUND(E34*N34,2)</f>
        <v>0.22</v>
      </c>
      <c r="P34" s="237">
        <v>0</v>
      </c>
      <c r="Q34" s="237">
        <f>ROUND(E34*P34,2)</f>
        <v>0</v>
      </c>
      <c r="R34" s="239" t="s">
        <v>254</v>
      </c>
      <c r="S34" s="239" t="s">
        <v>208</v>
      </c>
      <c r="T34" s="240" t="s">
        <v>208</v>
      </c>
      <c r="U34" s="225">
        <v>1.05</v>
      </c>
      <c r="V34" s="225">
        <f>ROUND(E34*U34,2)</f>
        <v>5.8</v>
      </c>
      <c r="W34" s="225"/>
      <c r="X34" s="225" t="s">
        <v>209</v>
      </c>
      <c r="Y34" s="225" t="s">
        <v>210</v>
      </c>
      <c r="Z34" s="215"/>
      <c r="AA34" s="215"/>
      <c r="AB34" s="215"/>
      <c r="AC34" s="215"/>
      <c r="AD34" s="215"/>
      <c r="AE34" s="215"/>
      <c r="AF34" s="215"/>
      <c r="AG34" s="215" t="s">
        <v>211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2">
      <c r="A35" s="222"/>
      <c r="B35" s="223"/>
      <c r="C35" s="253" t="s">
        <v>272</v>
      </c>
      <c r="D35" s="241"/>
      <c r="E35" s="241"/>
      <c r="F35" s="241"/>
      <c r="G35" s="241"/>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213</v>
      </c>
      <c r="AH35" s="215"/>
      <c r="AI35" s="215"/>
      <c r="AJ35" s="215"/>
      <c r="AK35" s="215"/>
      <c r="AL35" s="215"/>
      <c r="AM35" s="215"/>
      <c r="AN35" s="215"/>
      <c r="AO35" s="215"/>
      <c r="AP35" s="215"/>
      <c r="AQ35" s="215"/>
      <c r="AR35" s="215"/>
      <c r="AS35" s="215"/>
      <c r="AT35" s="215"/>
      <c r="AU35" s="215"/>
      <c r="AV35" s="215"/>
      <c r="AW35" s="215"/>
      <c r="AX35" s="215"/>
      <c r="AY35" s="215"/>
      <c r="AZ35" s="215"/>
      <c r="BA35" s="242" t="str">
        <f>C35</f>
        <v>svislé nebo šikmé (odkloněné), půdorysně přímé nebo zalomené, stěn základových pasů ve volných nebo zapažených jámách, rýhách, šachtách, včetně případných vzpěr,</v>
      </c>
      <c r="BB35" s="215"/>
      <c r="BC35" s="215"/>
      <c r="BD35" s="215"/>
      <c r="BE35" s="215"/>
      <c r="BF35" s="215"/>
      <c r="BG35" s="215"/>
      <c r="BH35" s="215"/>
    </row>
    <row r="36" spans="1:60" outlineLevel="1">
      <c r="A36" s="234">
        <v>15</v>
      </c>
      <c r="B36" s="235" t="s">
        <v>273</v>
      </c>
      <c r="C36" s="252" t="s">
        <v>274</v>
      </c>
      <c r="D36" s="236" t="s">
        <v>228</v>
      </c>
      <c r="E36" s="237">
        <v>5.52</v>
      </c>
      <c r="F36" s="238"/>
      <c r="G36" s="239">
        <f>ROUND(E36*F36,2)</f>
        <v>0</v>
      </c>
      <c r="H36" s="238"/>
      <c r="I36" s="239">
        <f>ROUND(E36*H36,2)</f>
        <v>0</v>
      </c>
      <c r="J36" s="238"/>
      <c r="K36" s="239">
        <f>ROUND(E36*J36,2)</f>
        <v>0</v>
      </c>
      <c r="L36" s="239">
        <v>21</v>
      </c>
      <c r="M36" s="239">
        <f>G36*(1+L36/100)</f>
        <v>0</v>
      </c>
      <c r="N36" s="237">
        <v>0</v>
      </c>
      <c r="O36" s="237">
        <f>ROUND(E36*N36,2)</f>
        <v>0</v>
      </c>
      <c r="P36" s="237">
        <v>0</v>
      </c>
      <c r="Q36" s="237">
        <f>ROUND(E36*P36,2)</f>
        <v>0</v>
      </c>
      <c r="R36" s="239" t="s">
        <v>254</v>
      </c>
      <c r="S36" s="239" t="s">
        <v>208</v>
      </c>
      <c r="T36" s="240" t="s">
        <v>208</v>
      </c>
      <c r="U36" s="225">
        <v>0.32</v>
      </c>
      <c r="V36" s="225">
        <f>ROUND(E36*U36,2)</f>
        <v>1.77</v>
      </c>
      <c r="W36" s="225"/>
      <c r="X36" s="225" t="s">
        <v>209</v>
      </c>
      <c r="Y36" s="225" t="s">
        <v>210</v>
      </c>
      <c r="Z36" s="215"/>
      <c r="AA36" s="215"/>
      <c r="AB36" s="215"/>
      <c r="AC36" s="215"/>
      <c r="AD36" s="215"/>
      <c r="AE36" s="215"/>
      <c r="AF36" s="215"/>
      <c r="AG36" s="215" t="s">
        <v>211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2">
      <c r="A37" s="222"/>
      <c r="B37" s="223"/>
      <c r="C37" s="253" t="s">
        <v>272</v>
      </c>
      <c r="D37" s="241"/>
      <c r="E37" s="241"/>
      <c r="F37" s="241"/>
      <c r="G37" s="241"/>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213</v>
      </c>
      <c r="AH37" s="215"/>
      <c r="AI37" s="215"/>
      <c r="AJ37" s="215"/>
      <c r="AK37" s="215"/>
      <c r="AL37" s="215"/>
      <c r="AM37" s="215"/>
      <c r="AN37" s="215"/>
      <c r="AO37" s="215"/>
      <c r="AP37" s="215"/>
      <c r="AQ37" s="215"/>
      <c r="AR37" s="215"/>
      <c r="AS37" s="215"/>
      <c r="AT37" s="215"/>
      <c r="AU37" s="215"/>
      <c r="AV37" s="215"/>
      <c r="AW37" s="215"/>
      <c r="AX37" s="215"/>
      <c r="AY37" s="215"/>
      <c r="AZ37" s="215"/>
      <c r="BA37" s="242" t="str">
        <f>C37</f>
        <v>svislé nebo šikmé (odkloněné), půdorysně přímé nebo zalomené, stěn základových pasů ve volných nebo zapažených jámách, rýhách, šachtách, včetně případných vzpěr,</v>
      </c>
      <c r="BB37" s="215"/>
      <c r="BC37" s="215"/>
      <c r="BD37" s="215"/>
      <c r="BE37" s="215"/>
      <c r="BF37" s="215"/>
      <c r="BG37" s="215"/>
      <c r="BH37" s="215"/>
    </row>
    <row r="38" spans="1:60" outlineLevel="2">
      <c r="A38" s="222"/>
      <c r="B38" s="223"/>
      <c r="C38" s="262" t="s">
        <v>2103</v>
      </c>
      <c r="D38" s="261"/>
      <c r="E38" s="261"/>
      <c r="F38" s="261"/>
      <c r="G38" s="261"/>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731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34">
        <v>16</v>
      </c>
      <c r="B39" s="235" t="s">
        <v>2104</v>
      </c>
      <c r="C39" s="252" t="s">
        <v>2105</v>
      </c>
      <c r="D39" s="236" t="s">
        <v>277</v>
      </c>
      <c r="E39" s="237">
        <v>6</v>
      </c>
      <c r="F39" s="238"/>
      <c r="G39" s="239">
        <f>ROUND(E39*F39,2)</f>
        <v>0</v>
      </c>
      <c r="H39" s="238"/>
      <c r="I39" s="239">
        <f>ROUND(E39*H39,2)</f>
        <v>0</v>
      </c>
      <c r="J39" s="238"/>
      <c r="K39" s="239">
        <f>ROUND(E39*J39,2)</f>
        <v>0</v>
      </c>
      <c r="L39" s="239">
        <v>21</v>
      </c>
      <c r="M39" s="239">
        <f>G39*(1+L39/100)</f>
        <v>0</v>
      </c>
      <c r="N39" s="237">
        <v>2.1800000000000001E-3</v>
      </c>
      <c r="O39" s="237">
        <f>ROUND(E39*N39,2)</f>
        <v>0.01</v>
      </c>
      <c r="P39" s="237">
        <v>0</v>
      </c>
      <c r="Q39" s="237">
        <f>ROUND(E39*P39,2)</f>
        <v>0</v>
      </c>
      <c r="R39" s="239" t="s">
        <v>278</v>
      </c>
      <c r="S39" s="239" t="s">
        <v>208</v>
      </c>
      <c r="T39" s="240" t="s">
        <v>208</v>
      </c>
      <c r="U39" s="225">
        <v>0.50900000000000001</v>
      </c>
      <c r="V39" s="225">
        <f>ROUND(E39*U39,2)</f>
        <v>3.05</v>
      </c>
      <c r="W39" s="225"/>
      <c r="X39" s="225" t="s">
        <v>209</v>
      </c>
      <c r="Y39" s="225" t="s">
        <v>210</v>
      </c>
      <c r="Z39" s="215"/>
      <c r="AA39" s="215"/>
      <c r="AB39" s="215"/>
      <c r="AC39" s="215"/>
      <c r="AD39" s="215"/>
      <c r="AE39" s="215"/>
      <c r="AF39" s="215"/>
      <c r="AG39" s="215" t="s">
        <v>211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c r="A40" s="222"/>
      <c r="B40" s="223"/>
      <c r="C40" s="253" t="s">
        <v>279</v>
      </c>
      <c r="D40" s="241"/>
      <c r="E40" s="241"/>
      <c r="F40" s="241"/>
      <c r="G40" s="241"/>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213</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3">
        <v>17</v>
      </c>
      <c r="B41" s="244" t="s">
        <v>2106</v>
      </c>
      <c r="C41" s="254" t="s">
        <v>2107</v>
      </c>
      <c r="D41" s="245" t="s">
        <v>206</v>
      </c>
      <c r="E41" s="246">
        <v>2.6937500000000001</v>
      </c>
      <c r="F41" s="247"/>
      <c r="G41" s="248">
        <f>ROUND(E41*F41,2)</f>
        <v>0</v>
      </c>
      <c r="H41" s="247"/>
      <c r="I41" s="248">
        <f>ROUND(E41*H41,2)</f>
        <v>0</v>
      </c>
      <c r="J41" s="247"/>
      <c r="K41" s="248">
        <f>ROUND(E41*J41,2)</f>
        <v>0</v>
      </c>
      <c r="L41" s="248">
        <v>21</v>
      </c>
      <c r="M41" s="248">
        <f>G41*(1+L41/100)</f>
        <v>0</v>
      </c>
      <c r="N41" s="246">
        <v>2.3936999999999999</v>
      </c>
      <c r="O41" s="246">
        <f>ROUND(E41*N41,2)</f>
        <v>6.45</v>
      </c>
      <c r="P41" s="246">
        <v>0</v>
      </c>
      <c r="Q41" s="246">
        <f>ROUND(E41*P41,2)</f>
        <v>0</v>
      </c>
      <c r="R41" s="248" t="s">
        <v>254</v>
      </c>
      <c r="S41" s="248" t="s">
        <v>208</v>
      </c>
      <c r="T41" s="249" t="s">
        <v>208</v>
      </c>
      <c r="U41" s="225">
        <v>0.59899999999999998</v>
      </c>
      <c r="V41" s="225">
        <f>ROUND(E41*U41,2)</f>
        <v>1.61</v>
      </c>
      <c r="W41" s="225"/>
      <c r="X41" s="225" t="s">
        <v>209</v>
      </c>
      <c r="Y41" s="225" t="s">
        <v>210</v>
      </c>
      <c r="Z41" s="215"/>
      <c r="AA41" s="215"/>
      <c r="AB41" s="215"/>
      <c r="AC41" s="215"/>
      <c r="AD41" s="215"/>
      <c r="AE41" s="215"/>
      <c r="AF41" s="215"/>
      <c r="AG41" s="215" t="s">
        <v>211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34">
        <v>18</v>
      </c>
      <c r="B42" s="235" t="s">
        <v>315</v>
      </c>
      <c r="C42" s="252" t="s">
        <v>316</v>
      </c>
      <c r="D42" s="236" t="s">
        <v>228</v>
      </c>
      <c r="E42" s="237">
        <v>21.55</v>
      </c>
      <c r="F42" s="238"/>
      <c r="G42" s="239">
        <f>ROUND(E42*F42,2)</f>
        <v>0</v>
      </c>
      <c r="H42" s="238"/>
      <c r="I42" s="239">
        <f>ROUND(E42*H42,2)</f>
        <v>0</v>
      </c>
      <c r="J42" s="238"/>
      <c r="K42" s="239">
        <f>ROUND(E42*J42,2)</f>
        <v>0</v>
      </c>
      <c r="L42" s="239">
        <v>21</v>
      </c>
      <c r="M42" s="239">
        <f>G42*(1+L42/100)</f>
        <v>0</v>
      </c>
      <c r="N42" s="237">
        <v>3.9309999999999998E-2</v>
      </c>
      <c r="O42" s="237">
        <f>ROUND(E42*N42,2)</f>
        <v>0.85</v>
      </c>
      <c r="P42" s="237">
        <v>0</v>
      </c>
      <c r="Q42" s="237">
        <f>ROUND(E42*P42,2)</f>
        <v>0</v>
      </c>
      <c r="R42" s="239" t="s">
        <v>254</v>
      </c>
      <c r="S42" s="239" t="s">
        <v>208</v>
      </c>
      <c r="T42" s="240" t="s">
        <v>208</v>
      </c>
      <c r="U42" s="225">
        <v>0.86780999999999997</v>
      </c>
      <c r="V42" s="225">
        <f>ROUND(E42*U42,2)</f>
        <v>18.7</v>
      </c>
      <c r="W42" s="225"/>
      <c r="X42" s="225" t="s">
        <v>209</v>
      </c>
      <c r="Y42" s="225" t="s">
        <v>210</v>
      </c>
      <c r="Z42" s="215"/>
      <c r="AA42" s="215"/>
      <c r="AB42" s="215"/>
      <c r="AC42" s="215"/>
      <c r="AD42" s="215"/>
      <c r="AE42" s="215"/>
      <c r="AF42" s="215"/>
      <c r="AG42" s="215" t="s">
        <v>211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2">
      <c r="A43" s="222"/>
      <c r="B43" s="223"/>
      <c r="C43" s="253" t="s">
        <v>317</v>
      </c>
      <c r="D43" s="241"/>
      <c r="E43" s="241"/>
      <c r="F43" s="241"/>
      <c r="G43" s="241"/>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213</v>
      </c>
      <c r="AH43" s="215"/>
      <c r="AI43" s="215"/>
      <c r="AJ43" s="215"/>
      <c r="AK43" s="215"/>
      <c r="AL43" s="215"/>
      <c r="AM43" s="215"/>
      <c r="AN43" s="215"/>
      <c r="AO43" s="215"/>
      <c r="AP43" s="215"/>
      <c r="AQ43" s="215"/>
      <c r="AR43" s="215"/>
      <c r="AS43" s="215"/>
      <c r="AT43" s="215"/>
      <c r="AU43" s="215"/>
      <c r="AV43" s="215"/>
      <c r="AW43" s="215"/>
      <c r="AX43" s="215"/>
      <c r="AY43" s="215"/>
      <c r="AZ43" s="215"/>
      <c r="BA43" s="242" t="str">
        <f>C43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3" s="215"/>
      <c r="BC43" s="215"/>
      <c r="BD43" s="215"/>
      <c r="BE43" s="215"/>
      <c r="BF43" s="215"/>
      <c r="BG43" s="215"/>
      <c r="BH43" s="215"/>
    </row>
    <row r="44" spans="1:60" ht="22.5" outlineLevel="1">
      <c r="A44" s="234">
        <v>19</v>
      </c>
      <c r="B44" s="235" t="s">
        <v>318</v>
      </c>
      <c r="C44" s="252" t="s">
        <v>319</v>
      </c>
      <c r="D44" s="236" t="s">
        <v>228</v>
      </c>
      <c r="E44" s="237">
        <v>21.55</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t="s">
        <v>254</v>
      </c>
      <c r="S44" s="239" t="s">
        <v>208</v>
      </c>
      <c r="T44" s="240" t="s">
        <v>208</v>
      </c>
      <c r="U44" s="225">
        <v>0.33073999999999998</v>
      </c>
      <c r="V44" s="225">
        <f>ROUND(E44*U44,2)</f>
        <v>7.13</v>
      </c>
      <c r="W44" s="225"/>
      <c r="X44" s="225" t="s">
        <v>209</v>
      </c>
      <c r="Y44" s="225" t="s">
        <v>210</v>
      </c>
      <c r="Z44" s="215"/>
      <c r="AA44" s="215"/>
      <c r="AB44" s="215"/>
      <c r="AC44" s="215"/>
      <c r="AD44" s="215"/>
      <c r="AE44" s="215"/>
      <c r="AF44" s="215"/>
      <c r="AG44" s="215" t="s">
        <v>211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2">
      <c r="A45" s="222"/>
      <c r="B45" s="223"/>
      <c r="C45" s="253" t="s">
        <v>317</v>
      </c>
      <c r="D45" s="241"/>
      <c r="E45" s="241"/>
      <c r="F45" s="241"/>
      <c r="G45" s="241"/>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213</v>
      </c>
      <c r="AH45" s="215"/>
      <c r="AI45" s="215"/>
      <c r="AJ45" s="215"/>
      <c r="AK45" s="215"/>
      <c r="AL45" s="215"/>
      <c r="AM45" s="215"/>
      <c r="AN45" s="215"/>
      <c r="AO45" s="215"/>
      <c r="AP45" s="215"/>
      <c r="AQ45" s="215"/>
      <c r="AR45" s="215"/>
      <c r="AS45" s="215"/>
      <c r="AT45" s="215"/>
      <c r="AU45" s="215"/>
      <c r="AV45" s="215"/>
      <c r="AW45" s="215"/>
      <c r="AX45" s="215"/>
      <c r="AY45" s="215"/>
      <c r="AZ45" s="215"/>
      <c r="BA45" s="242" t="str">
        <f>C45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5" s="215"/>
      <c r="BC45" s="215"/>
      <c r="BD45" s="215"/>
      <c r="BE45" s="215"/>
      <c r="BF45" s="215"/>
      <c r="BG45" s="215"/>
      <c r="BH45" s="215"/>
    </row>
    <row r="46" spans="1:60" outlineLevel="1">
      <c r="A46" s="234">
        <v>20</v>
      </c>
      <c r="B46" s="235" t="s">
        <v>320</v>
      </c>
      <c r="C46" s="252" t="s">
        <v>321</v>
      </c>
      <c r="D46" s="236" t="s">
        <v>263</v>
      </c>
      <c r="E46" s="237">
        <v>0.26938000000000001</v>
      </c>
      <c r="F46" s="238"/>
      <c r="G46" s="239">
        <f>ROUND(E46*F46,2)</f>
        <v>0</v>
      </c>
      <c r="H46" s="238"/>
      <c r="I46" s="239">
        <f>ROUND(E46*H46,2)</f>
        <v>0</v>
      </c>
      <c r="J46" s="238"/>
      <c r="K46" s="239">
        <f>ROUND(E46*J46,2)</f>
        <v>0</v>
      </c>
      <c r="L46" s="239">
        <v>21</v>
      </c>
      <c r="M46" s="239">
        <f>G46*(1+L46/100)</f>
        <v>0</v>
      </c>
      <c r="N46" s="237">
        <v>1.0202899999999999</v>
      </c>
      <c r="O46" s="237">
        <f>ROUND(E46*N46,2)</f>
        <v>0.27</v>
      </c>
      <c r="P46" s="237">
        <v>0</v>
      </c>
      <c r="Q46" s="237">
        <f>ROUND(E46*P46,2)</f>
        <v>0</v>
      </c>
      <c r="R46" s="239" t="s">
        <v>254</v>
      </c>
      <c r="S46" s="239" t="s">
        <v>208</v>
      </c>
      <c r="T46" s="240" t="s">
        <v>208</v>
      </c>
      <c r="U46" s="225">
        <v>25.271000000000001</v>
      </c>
      <c r="V46" s="225">
        <f>ROUND(E46*U46,2)</f>
        <v>6.81</v>
      </c>
      <c r="W46" s="225"/>
      <c r="X46" s="225" t="s">
        <v>209</v>
      </c>
      <c r="Y46" s="225" t="s">
        <v>210</v>
      </c>
      <c r="Z46" s="215"/>
      <c r="AA46" s="215"/>
      <c r="AB46" s="215"/>
      <c r="AC46" s="215"/>
      <c r="AD46" s="215"/>
      <c r="AE46" s="215"/>
      <c r="AF46" s="215"/>
      <c r="AG46" s="215" t="s">
        <v>211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c r="A47" s="222"/>
      <c r="B47" s="223"/>
      <c r="C47" s="253" t="s">
        <v>264</v>
      </c>
      <c r="D47" s="241"/>
      <c r="E47" s="241"/>
      <c r="F47" s="241"/>
      <c r="G47" s="241"/>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213</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c r="A48" s="227" t="s">
        <v>202</v>
      </c>
      <c r="B48" s="228" t="s">
        <v>109</v>
      </c>
      <c r="C48" s="251" t="s">
        <v>110</v>
      </c>
      <c r="D48" s="229"/>
      <c r="E48" s="230"/>
      <c r="F48" s="231"/>
      <c r="G48" s="231">
        <f>SUMIF(AG49:AG76,"&lt;&gt;NOR",G49:G76)</f>
        <v>0</v>
      </c>
      <c r="H48" s="231"/>
      <c r="I48" s="231">
        <f>SUM(I49:I76)</f>
        <v>0</v>
      </c>
      <c r="J48" s="231"/>
      <c r="K48" s="231">
        <f>SUM(K49:K76)</f>
        <v>0</v>
      </c>
      <c r="L48" s="231"/>
      <c r="M48" s="231">
        <f>SUM(M49:M76)</f>
        <v>0</v>
      </c>
      <c r="N48" s="230"/>
      <c r="O48" s="230">
        <f>SUM(O49:O76)</f>
        <v>34.040000000000006</v>
      </c>
      <c r="P48" s="230"/>
      <c r="Q48" s="230">
        <f>SUM(Q49:Q76)</f>
        <v>0</v>
      </c>
      <c r="R48" s="231"/>
      <c r="S48" s="231"/>
      <c r="T48" s="232"/>
      <c r="U48" s="226"/>
      <c r="V48" s="226">
        <f>SUM(V49:V76)</f>
        <v>16.59</v>
      </c>
      <c r="W48" s="226"/>
      <c r="X48" s="226"/>
      <c r="Y48" s="226"/>
      <c r="AG48" t="s">
        <v>203</v>
      </c>
    </row>
    <row r="49" spans="1:60" ht="22.5" outlineLevel="1">
      <c r="A49" s="243">
        <v>21</v>
      </c>
      <c r="B49" s="244" t="s">
        <v>2108</v>
      </c>
      <c r="C49" s="254" t="s">
        <v>2109</v>
      </c>
      <c r="D49" s="245" t="s">
        <v>228</v>
      </c>
      <c r="E49" s="246">
        <v>35.774999999999999</v>
      </c>
      <c r="F49" s="247"/>
      <c r="G49" s="248">
        <f>ROUND(E49*F49,2)</f>
        <v>0</v>
      </c>
      <c r="H49" s="247"/>
      <c r="I49" s="248">
        <f>ROUND(E49*H49,2)</f>
        <v>0</v>
      </c>
      <c r="J49" s="247"/>
      <c r="K49" s="248">
        <f>ROUND(E49*J49,2)</f>
        <v>0</v>
      </c>
      <c r="L49" s="248">
        <v>21</v>
      </c>
      <c r="M49" s="248">
        <f>G49*(1+L49/100)</f>
        <v>0</v>
      </c>
      <c r="N49" s="246">
        <v>0.378</v>
      </c>
      <c r="O49" s="246">
        <f>ROUND(E49*N49,2)</f>
        <v>13.52</v>
      </c>
      <c r="P49" s="246">
        <v>0</v>
      </c>
      <c r="Q49" s="246">
        <f>ROUND(E49*P49,2)</f>
        <v>0</v>
      </c>
      <c r="R49" s="248" t="s">
        <v>1781</v>
      </c>
      <c r="S49" s="248" t="s">
        <v>208</v>
      </c>
      <c r="T49" s="249" t="s">
        <v>208</v>
      </c>
      <c r="U49" s="225">
        <v>2.5999999999999999E-2</v>
      </c>
      <c r="V49" s="225">
        <f>ROUND(E49*U49,2)</f>
        <v>0.93</v>
      </c>
      <c r="W49" s="225"/>
      <c r="X49" s="225" t="s">
        <v>209</v>
      </c>
      <c r="Y49" s="225" t="s">
        <v>210</v>
      </c>
      <c r="Z49" s="215"/>
      <c r="AA49" s="215"/>
      <c r="AB49" s="215"/>
      <c r="AC49" s="215"/>
      <c r="AD49" s="215"/>
      <c r="AE49" s="215"/>
      <c r="AF49" s="215"/>
      <c r="AG49" s="215" t="s">
        <v>211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43">
        <v>22</v>
      </c>
      <c r="B50" s="244" t="s">
        <v>2110</v>
      </c>
      <c r="C50" s="254" t="s">
        <v>2111</v>
      </c>
      <c r="D50" s="245" t="s">
        <v>228</v>
      </c>
      <c r="E50" s="246">
        <v>18.975000000000001</v>
      </c>
      <c r="F50" s="247"/>
      <c r="G50" s="248">
        <f>ROUND(E50*F50,2)</f>
        <v>0</v>
      </c>
      <c r="H50" s="247"/>
      <c r="I50" s="248">
        <f>ROUND(E50*H50,2)</f>
        <v>0</v>
      </c>
      <c r="J50" s="247"/>
      <c r="K50" s="248">
        <f>ROUND(E50*J50,2)</f>
        <v>0</v>
      </c>
      <c r="L50" s="248">
        <v>21</v>
      </c>
      <c r="M50" s="248">
        <f>G50*(1+L50/100)</f>
        <v>0</v>
      </c>
      <c r="N50" s="246">
        <v>0.441</v>
      </c>
      <c r="O50" s="246">
        <f>ROUND(E50*N50,2)</f>
        <v>8.3699999999999992</v>
      </c>
      <c r="P50" s="246">
        <v>0</v>
      </c>
      <c r="Q50" s="246">
        <f>ROUND(E50*P50,2)</f>
        <v>0</v>
      </c>
      <c r="R50" s="248" t="s">
        <v>1781</v>
      </c>
      <c r="S50" s="248" t="s">
        <v>208</v>
      </c>
      <c r="T50" s="249" t="s">
        <v>208</v>
      </c>
      <c r="U50" s="225">
        <v>2.9000000000000001E-2</v>
      </c>
      <c r="V50" s="225">
        <f>ROUND(E50*U50,2)</f>
        <v>0.55000000000000004</v>
      </c>
      <c r="W50" s="225"/>
      <c r="X50" s="225" t="s">
        <v>209</v>
      </c>
      <c r="Y50" s="225" t="s">
        <v>210</v>
      </c>
      <c r="Z50" s="215"/>
      <c r="AA50" s="215"/>
      <c r="AB50" s="215"/>
      <c r="AC50" s="215"/>
      <c r="AD50" s="215"/>
      <c r="AE50" s="215"/>
      <c r="AF50" s="215"/>
      <c r="AG50" s="215" t="s">
        <v>211</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34">
        <v>23</v>
      </c>
      <c r="B51" s="235" t="s">
        <v>2112</v>
      </c>
      <c r="C51" s="252" t="s">
        <v>2113</v>
      </c>
      <c r="D51" s="236" t="s">
        <v>228</v>
      </c>
      <c r="E51" s="237">
        <v>8.4</v>
      </c>
      <c r="F51" s="238"/>
      <c r="G51" s="239">
        <f>ROUND(E51*F51,2)</f>
        <v>0</v>
      </c>
      <c r="H51" s="238"/>
      <c r="I51" s="239">
        <f>ROUND(E51*H51,2)</f>
        <v>0</v>
      </c>
      <c r="J51" s="238"/>
      <c r="K51" s="239">
        <f>ROUND(E51*J51,2)</f>
        <v>0</v>
      </c>
      <c r="L51" s="239">
        <v>21</v>
      </c>
      <c r="M51" s="239">
        <f>G51*(1+L51/100)</f>
        <v>0</v>
      </c>
      <c r="N51" s="237">
        <v>0.50297999999999998</v>
      </c>
      <c r="O51" s="237">
        <f>ROUND(E51*N51,2)</f>
        <v>4.2300000000000004</v>
      </c>
      <c r="P51" s="237">
        <v>0</v>
      </c>
      <c r="Q51" s="237">
        <f>ROUND(E51*P51,2)</f>
        <v>0</v>
      </c>
      <c r="R51" s="239" t="s">
        <v>1781</v>
      </c>
      <c r="S51" s="239" t="s">
        <v>208</v>
      </c>
      <c r="T51" s="240" t="s">
        <v>208</v>
      </c>
      <c r="U51" s="225">
        <v>2.7E-2</v>
      </c>
      <c r="V51" s="225">
        <f>ROUND(E51*U51,2)</f>
        <v>0.23</v>
      </c>
      <c r="W51" s="225"/>
      <c r="X51" s="225" t="s">
        <v>209</v>
      </c>
      <c r="Y51" s="225" t="s">
        <v>210</v>
      </c>
      <c r="Z51" s="215"/>
      <c r="AA51" s="215"/>
      <c r="AB51" s="215"/>
      <c r="AC51" s="215"/>
      <c r="AD51" s="215"/>
      <c r="AE51" s="215"/>
      <c r="AF51" s="215"/>
      <c r="AG51" s="215" t="s">
        <v>211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c r="A52" s="222"/>
      <c r="B52" s="223"/>
      <c r="C52" s="253" t="s">
        <v>2114</v>
      </c>
      <c r="D52" s="241"/>
      <c r="E52" s="241"/>
      <c r="F52" s="241"/>
      <c r="G52" s="241"/>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213</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c r="A53" s="243">
        <v>24</v>
      </c>
      <c r="B53" s="244" t="s">
        <v>2115</v>
      </c>
      <c r="C53" s="254" t="s">
        <v>2116</v>
      </c>
      <c r="D53" s="245" t="s">
        <v>228</v>
      </c>
      <c r="E53" s="246">
        <v>2.25</v>
      </c>
      <c r="F53" s="247"/>
      <c r="G53" s="248">
        <f>ROUND(E53*F53,2)</f>
        <v>0</v>
      </c>
      <c r="H53" s="247"/>
      <c r="I53" s="248">
        <f>ROUND(E53*H53,2)</f>
        <v>0</v>
      </c>
      <c r="J53" s="247"/>
      <c r="K53" s="248">
        <f>ROUND(E53*J53,2)</f>
        <v>0</v>
      </c>
      <c r="L53" s="248">
        <v>21</v>
      </c>
      <c r="M53" s="248">
        <f>G53*(1+L53/100)</f>
        <v>0</v>
      </c>
      <c r="N53" s="246">
        <v>0.15382000000000001</v>
      </c>
      <c r="O53" s="246">
        <f>ROUND(E53*N53,2)</f>
        <v>0.35</v>
      </c>
      <c r="P53" s="246">
        <v>0</v>
      </c>
      <c r="Q53" s="246">
        <f>ROUND(E53*P53,2)</f>
        <v>0</v>
      </c>
      <c r="R53" s="248" t="s">
        <v>1781</v>
      </c>
      <c r="S53" s="248" t="s">
        <v>208</v>
      </c>
      <c r="T53" s="249" t="s">
        <v>208</v>
      </c>
      <c r="U53" s="225">
        <v>0.216</v>
      </c>
      <c r="V53" s="225">
        <f>ROUND(E53*U53,2)</f>
        <v>0.49</v>
      </c>
      <c r="W53" s="225"/>
      <c r="X53" s="225" t="s">
        <v>209</v>
      </c>
      <c r="Y53" s="225" t="s">
        <v>210</v>
      </c>
      <c r="Z53" s="215"/>
      <c r="AA53" s="215"/>
      <c r="AB53" s="215"/>
      <c r="AC53" s="215"/>
      <c r="AD53" s="215"/>
      <c r="AE53" s="215"/>
      <c r="AF53" s="215"/>
      <c r="AG53" s="215" t="s">
        <v>211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4">
        <v>25</v>
      </c>
      <c r="B54" s="235" t="s">
        <v>2117</v>
      </c>
      <c r="C54" s="252" t="s">
        <v>2118</v>
      </c>
      <c r="D54" s="236" t="s">
        <v>228</v>
      </c>
      <c r="E54" s="237">
        <v>20.975000000000001</v>
      </c>
      <c r="F54" s="238"/>
      <c r="G54" s="239">
        <f>ROUND(E54*F54,2)</f>
        <v>0</v>
      </c>
      <c r="H54" s="238"/>
      <c r="I54" s="239">
        <f>ROUND(E54*H54,2)</f>
        <v>0</v>
      </c>
      <c r="J54" s="238"/>
      <c r="K54" s="239">
        <f>ROUND(E54*J54,2)</f>
        <v>0</v>
      </c>
      <c r="L54" s="239">
        <v>21</v>
      </c>
      <c r="M54" s="239">
        <f>G54*(1+L54/100)</f>
        <v>0</v>
      </c>
      <c r="N54" s="237">
        <v>7.3899999999999993E-2</v>
      </c>
      <c r="O54" s="237">
        <f>ROUND(E54*N54,2)</f>
        <v>1.55</v>
      </c>
      <c r="P54" s="237">
        <v>0</v>
      </c>
      <c r="Q54" s="237">
        <f>ROUND(E54*P54,2)</f>
        <v>0</v>
      </c>
      <c r="R54" s="239" t="s">
        <v>1781</v>
      </c>
      <c r="S54" s="239" t="s">
        <v>208</v>
      </c>
      <c r="T54" s="240" t="s">
        <v>208</v>
      </c>
      <c r="U54" s="225">
        <v>0.47799999999999998</v>
      </c>
      <c r="V54" s="225">
        <f>ROUND(E54*U54,2)</f>
        <v>10.029999999999999</v>
      </c>
      <c r="W54" s="225"/>
      <c r="X54" s="225" t="s">
        <v>209</v>
      </c>
      <c r="Y54" s="225" t="s">
        <v>210</v>
      </c>
      <c r="Z54" s="215"/>
      <c r="AA54" s="215"/>
      <c r="AB54" s="215"/>
      <c r="AC54" s="215"/>
      <c r="AD54" s="215"/>
      <c r="AE54" s="215"/>
      <c r="AF54" s="215"/>
      <c r="AG54" s="215" t="s">
        <v>211</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2">
      <c r="A55" s="222"/>
      <c r="B55" s="223"/>
      <c r="C55" s="253" t="s">
        <v>1784</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213</v>
      </c>
      <c r="AH55" s="215"/>
      <c r="AI55" s="215"/>
      <c r="AJ55" s="215"/>
      <c r="AK55" s="215"/>
      <c r="AL55" s="215"/>
      <c r="AM55" s="215"/>
      <c r="AN55" s="215"/>
      <c r="AO55" s="215"/>
      <c r="AP55" s="215"/>
      <c r="AQ55" s="215"/>
      <c r="AR55" s="215"/>
      <c r="AS55" s="215"/>
      <c r="AT55" s="215"/>
      <c r="AU55" s="215"/>
      <c r="AV55" s="215"/>
      <c r="AW55" s="215"/>
      <c r="AX55" s="215"/>
      <c r="AY55" s="215"/>
      <c r="AZ55" s="215"/>
      <c r="BA55" s="242" t="str">
        <f>C55</f>
        <v>s provedením lože z kameniva drceného, s vyplněním spár, s dvojitým hutněním a se smetením přebytečného materiálu na krajnici. S dodáním hmot pro lože a výplň spár.</v>
      </c>
      <c r="BB55" s="215"/>
      <c r="BC55" s="215"/>
      <c r="BD55" s="215"/>
      <c r="BE55" s="215"/>
      <c r="BF55" s="215"/>
      <c r="BG55" s="215"/>
      <c r="BH55" s="215"/>
    </row>
    <row r="56" spans="1:60" ht="33.75" outlineLevel="1">
      <c r="A56" s="234">
        <v>26</v>
      </c>
      <c r="B56" s="235" t="s">
        <v>2119</v>
      </c>
      <c r="C56" s="252" t="s">
        <v>2120</v>
      </c>
      <c r="D56" s="236" t="s">
        <v>277</v>
      </c>
      <c r="E56" s="237">
        <v>3</v>
      </c>
      <c r="F56" s="238"/>
      <c r="G56" s="239">
        <f>ROUND(E56*F56,2)</f>
        <v>0</v>
      </c>
      <c r="H56" s="238"/>
      <c r="I56" s="239">
        <f>ROUND(E56*H56,2)</f>
        <v>0</v>
      </c>
      <c r="J56" s="238"/>
      <c r="K56" s="239">
        <f>ROUND(E56*J56,2)</f>
        <v>0</v>
      </c>
      <c r="L56" s="239">
        <v>21</v>
      </c>
      <c r="M56" s="239">
        <f>G56*(1+L56/100)</f>
        <v>0</v>
      </c>
      <c r="N56" s="237">
        <v>0.15770000000000001</v>
      </c>
      <c r="O56" s="237">
        <f>ROUND(E56*N56,2)</f>
        <v>0.47</v>
      </c>
      <c r="P56" s="237">
        <v>0</v>
      </c>
      <c r="Q56" s="237">
        <f>ROUND(E56*P56,2)</f>
        <v>0</v>
      </c>
      <c r="R56" s="239" t="s">
        <v>1781</v>
      </c>
      <c r="S56" s="239" t="s">
        <v>208</v>
      </c>
      <c r="T56" s="240" t="s">
        <v>208</v>
      </c>
      <c r="U56" s="225">
        <v>0.24782000000000001</v>
      </c>
      <c r="V56" s="225">
        <f>ROUND(E56*U56,2)</f>
        <v>0.74</v>
      </c>
      <c r="W56" s="225"/>
      <c r="X56" s="225" t="s">
        <v>209</v>
      </c>
      <c r="Y56" s="225" t="s">
        <v>210</v>
      </c>
      <c r="Z56" s="215"/>
      <c r="AA56" s="215"/>
      <c r="AB56" s="215"/>
      <c r="AC56" s="215"/>
      <c r="AD56" s="215"/>
      <c r="AE56" s="215"/>
      <c r="AF56" s="215"/>
      <c r="AG56" s="215" t="s">
        <v>211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c r="A57" s="222"/>
      <c r="B57" s="223"/>
      <c r="C57" s="255" t="s">
        <v>2121</v>
      </c>
      <c r="D57" s="250"/>
      <c r="E57" s="250"/>
      <c r="F57" s="250"/>
      <c r="G57" s="250"/>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731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33.75" outlineLevel="1">
      <c r="A58" s="234">
        <v>27</v>
      </c>
      <c r="B58" s="235" t="s">
        <v>2122</v>
      </c>
      <c r="C58" s="252" t="s">
        <v>2123</v>
      </c>
      <c r="D58" s="236" t="s">
        <v>277</v>
      </c>
      <c r="E58" s="237">
        <v>1</v>
      </c>
      <c r="F58" s="238"/>
      <c r="G58" s="239">
        <f>ROUND(E58*F58,2)</f>
        <v>0</v>
      </c>
      <c r="H58" s="238"/>
      <c r="I58" s="239">
        <f>ROUND(E58*H58,2)</f>
        <v>0</v>
      </c>
      <c r="J58" s="238"/>
      <c r="K58" s="239">
        <f>ROUND(E58*J58,2)</f>
        <v>0</v>
      </c>
      <c r="L58" s="239">
        <v>21</v>
      </c>
      <c r="M58" s="239">
        <f>G58*(1+L58/100)</f>
        <v>0</v>
      </c>
      <c r="N58" s="237">
        <v>7.9380000000000006E-2</v>
      </c>
      <c r="O58" s="237">
        <f>ROUND(E58*N58,2)</f>
        <v>0.08</v>
      </c>
      <c r="P58" s="237">
        <v>0</v>
      </c>
      <c r="Q58" s="237">
        <f>ROUND(E58*P58,2)</f>
        <v>0</v>
      </c>
      <c r="R58" s="239" t="s">
        <v>1781</v>
      </c>
      <c r="S58" s="239" t="s">
        <v>208</v>
      </c>
      <c r="T58" s="240" t="s">
        <v>208</v>
      </c>
      <c r="U58" s="225">
        <v>0.24782000000000001</v>
      </c>
      <c r="V58" s="225">
        <f>ROUND(E58*U58,2)</f>
        <v>0.25</v>
      </c>
      <c r="W58" s="225"/>
      <c r="X58" s="225" t="s">
        <v>209</v>
      </c>
      <c r="Y58" s="225" t="s">
        <v>210</v>
      </c>
      <c r="Z58" s="215"/>
      <c r="AA58" s="215"/>
      <c r="AB58" s="215"/>
      <c r="AC58" s="215"/>
      <c r="AD58" s="215"/>
      <c r="AE58" s="215"/>
      <c r="AF58" s="215"/>
      <c r="AG58" s="215" t="s">
        <v>211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c r="A59" s="222"/>
      <c r="B59" s="223"/>
      <c r="C59" s="255" t="s">
        <v>2121</v>
      </c>
      <c r="D59" s="250"/>
      <c r="E59" s="250"/>
      <c r="F59" s="250"/>
      <c r="G59" s="250"/>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731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33.75" outlineLevel="1">
      <c r="A60" s="234">
        <v>28</v>
      </c>
      <c r="B60" s="235" t="s">
        <v>2124</v>
      </c>
      <c r="C60" s="252" t="s">
        <v>2125</v>
      </c>
      <c r="D60" s="236" t="s">
        <v>277</v>
      </c>
      <c r="E60" s="237">
        <v>1</v>
      </c>
      <c r="F60" s="238"/>
      <c r="G60" s="239">
        <f>ROUND(E60*F60,2)</f>
        <v>0</v>
      </c>
      <c r="H60" s="238"/>
      <c r="I60" s="239">
        <f>ROUND(E60*H60,2)</f>
        <v>0</v>
      </c>
      <c r="J60" s="238"/>
      <c r="K60" s="239">
        <f>ROUND(E60*J60,2)</f>
        <v>0</v>
      </c>
      <c r="L60" s="239">
        <v>21</v>
      </c>
      <c r="M60" s="239">
        <f>G60*(1+L60/100)</f>
        <v>0</v>
      </c>
      <c r="N60" s="237">
        <v>0.10111000000000001</v>
      </c>
      <c r="O60" s="237">
        <f>ROUND(E60*N60,2)</f>
        <v>0.1</v>
      </c>
      <c r="P60" s="237">
        <v>0</v>
      </c>
      <c r="Q60" s="237">
        <f>ROUND(E60*P60,2)</f>
        <v>0</v>
      </c>
      <c r="R60" s="239" t="s">
        <v>1781</v>
      </c>
      <c r="S60" s="239" t="s">
        <v>208</v>
      </c>
      <c r="T60" s="240" t="s">
        <v>208</v>
      </c>
      <c r="U60" s="225">
        <v>0.12391000000000001</v>
      </c>
      <c r="V60" s="225">
        <f>ROUND(E60*U60,2)</f>
        <v>0.12</v>
      </c>
      <c r="W60" s="225"/>
      <c r="X60" s="225" t="s">
        <v>209</v>
      </c>
      <c r="Y60" s="225" t="s">
        <v>210</v>
      </c>
      <c r="Z60" s="215"/>
      <c r="AA60" s="215"/>
      <c r="AB60" s="215"/>
      <c r="AC60" s="215"/>
      <c r="AD60" s="215"/>
      <c r="AE60" s="215"/>
      <c r="AF60" s="215"/>
      <c r="AG60" s="215" t="s">
        <v>211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c r="A61" s="222"/>
      <c r="B61" s="223"/>
      <c r="C61" s="255" t="s">
        <v>2121</v>
      </c>
      <c r="D61" s="250"/>
      <c r="E61" s="250"/>
      <c r="F61" s="250"/>
      <c r="G61" s="250"/>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731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c r="A62" s="243">
        <v>29</v>
      </c>
      <c r="B62" s="244" t="s">
        <v>2126</v>
      </c>
      <c r="C62" s="254" t="s">
        <v>2127</v>
      </c>
      <c r="D62" s="245" t="s">
        <v>277</v>
      </c>
      <c r="E62" s="246">
        <v>2</v>
      </c>
      <c r="F62" s="247"/>
      <c r="G62" s="248">
        <f>ROUND(E62*F62,2)</f>
        <v>0</v>
      </c>
      <c r="H62" s="247"/>
      <c r="I62" s="248">
        <f>ROUND(E62*H62,2)</f>
        <v>0</v>
      </c>
      <c r="J62" s="247"/>
      <c r="K62" s="248">
        <f>ROUND(E62*J62,2)</f>
        <v>0</v>
      </c>
      <c r="L62" s="248">
        <v>21</v>
      </c>
      <c r="M62" s="248">
        <f>G62*(1+L62/100)</f>
        <v>0</v>
      </c>
      <c r="N62" s="246">
        <v>3.15E-3</v>
      </c>
      <c r="O62" s="246">
        <f>ROUND(E62*N62,2)</f>
        <v>0.01</v>
      </c>
      <c r="P62" s="246">
        <v>0</v>
      </c>
      <c r="Q62" s="246">
        <f>ROUND(E62*P62,2)</f>
        <v>0</v>
      </c>
      <c r="R62" s="248" t="s">
        <v>1781</v>
      </c>
      <c r="S62" s="248" t="s">
        <v>208</v>
      </c>
      <c r="T62" s="249" t="s">
        <v>208</v>
      </c>
      <c r="U62" s="225">
        <v>0.02</v>
      </c>
      <c r="V62" s="225">
        <f>ROUND(E62*U62,2)</f>
        <v>0.04</v>
      </c>
      <c r="W62" s="225"/>
      <c r="X62" s="225" t="s">
        <v>209</v>
      </c>
      <c r="Y62" s="225" t="s">
        <v>210</v>
      </c>
      <c r="Z62" s="215"/>
      <c r="AA62" s="215"/>
      <c r="AB62" s="215"/>
      <c r="AC62" s="215"/>
      <c r="AD62" s="215"/>
      <c r="AE62" s="215"/>
      <c r="AF62" s="215"/>
      <c r="AG62" s="215" t="s">
        <v>211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2.5" outlineLevel="1">
      <c r="A63" s="243">
        <v>30</v>
      </c>
      <c r="B63" s="244" t="s">
        <v>2128</v>
      </c>
      <c r="C63" s="254" t="s">
        <v>2129</v>
      </c>
      <c r="D63" s="245" t="s">
        <v>277</v>
      </c>
      <c r="E63" s="246">
        <v>8</v>
      </c>
      <c r="F63" s="247"/>
      <c r="G63" s="248">
        <f>ROUND(E63*F63,2)</f>
        <v>0</v>
      </c>
      <c r="H63" s="247"/>
      <c r="I63" s="248">
        <f>ROUND(E63*H63,2)</f>
        <v>0</v>
      </c>
      <c r="J63" s="247"/>
      <c r="K63" s="248">
        <f>ROUND(E63*J63,2)</f>
        <v>0</v>
      </c>
      <c r="L63" s="248">
        <v>21</v>
      </c>
      <c r="M63" s="248">
        <f>G63*(1+L63/100)</f>
        <v>0</v>
      </c>
      <c r="N63" s="246">
        <v>5.5700000000000003E-3</v>
      </c>
      <c r="O63" s="246">
        <f>ROUND(E63*N63,2)</f>
        <v>0.04</v>
      </c>
      <c r="P63" s="246">
        <v>0</v>
      </c>
      <c r="Q63" s="246">
        <f>ROUND(E63*P63,2)</f>
        <v>0</v>
      </c>
      <c r="R63" s="248" t="s">
        <v>1781</v>
      </c>
      <c r="S63" s="248" t="s">
        <v>208</v>
      </c>
      <c r="T63" s="249" t="s">
        <v>208</v>
      </c>
      <c r="U63" s="225">
        <v>0.05</v>
      </c>
      <c r="V63" s="225">
        <f>ROUND(E63*U63,2)</f>
        <v>0.4</v>
      </c>
      <c r="W63" s="225"/>
      <c r="X63" s="225" t="s">
        <v>209</v>
      </c>
      <c r="Y63" s="225" t="s">
        <v>210</v>
      </c>
      <c r="Z63" s="215"/>
      <c r="AA63" s="215"/>
      <c r="AB63" s="215"/>
      <c r="AC63" s="215"/>
      <c r="AD63" s="215"/>
      <c r="AE63" s="215"/>
      <c r="AF63" s="215"/>
      <c r="AG63" s="215" t="s">
        <v>211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3">
        <v>31</v>
      </c>
      <c r="B64" s="244" t="s">
        <v>1797</v>
      </c>
      <c r="C64" s="254" t="s">
        <v>1798</v>
      </c>
      <c r="D64" s="245" t="s">
        <v>277</v>
      </c>
      <c r="E64" s="246">
        <v>1</v>
      </c>
      <c r="F64" s="247"/>
      <c r="G64" s="248">
        <f>ROUND(E64*F64,2)</f>
        <v>0</v>
      </c>
      <c r="H64" s="247"/>
      <c r="I64" s="248">
        <f>ROUND(E64*H64,2)</f>
        <v>0</v>
      </c>
      <c r="J64" s="247"/>
      <c r="K64" s="248">
        <f>ROUND(E64*J64,2)</f>
        <v>0</v>
      </c>
      <c r="L64" s="248">
        <v>21</v>
      </c>
      <c r="M64" s="248">
        <f>G64*(1+L64/100)</f>
        <v>0</v>
      </c>
      <c r="N64" s="246">
        <v>0.25080000000000002</v>
      </c>
      <c r="O64" s="246">
        <f>ROUND(E64*N64,2)</f>
        <v>0.25</v>
      </c>
      <c r="P64" s="246">
        <v>0</v>
      </c>
      <c r="Q64" s="246">
        <f>ROUND(E64*P64,2)</f>
        <v>0</v>
      </c>
      <c r="R64" s="248" t="s">
        <v>1781</v>
      </c>
      <c r="S64" s="248" t="s">
        <v>208</v>
      </c>
      <c r="T64" s="249" t="s">
        <v>208</v>
      </c>
      <c r="U64" s="225">
        <v>0.81799999999999995</v>
      </c>
      <c r="V64" s="225">
        <f>ROUND(E64*U64,2)</f>
        <v>0.82</v>
      </c>
      <c r="W64" s="225"/>
      <c r="X64" s="225" t="s">
        <v>209</v>
      </c>
      <c r="Y64" s="225" t="s">
        <v>210</v>
      </c>
      <c r="Z64" s="215"/>
      <c r="AA64" s="215"/>
      <c r="AB64" s="215"/>
      <c r="AC64" s="215"/>
      <c r="AD64" s="215"/>
      <c r="AE64" s="215"/>
      <c r="AF64" s="215"/>
      <c r="AG64" s="215" t="s">
        <v>211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22.5" outlineLevel="1">
      <c r="A65" s="243">
        <v>32</v>
      </c>
      <c r="B65" s="244" t="s">
        <v>1799</v>
      </c>
      <c r="C65" s="254" t="s">
        <v>1800</v>
      </c>
      <c r="D65" s="245" t="s">
        <v>277</v>
      </c>
      <c r="E65" s="246">
        <v>1</v>
      </c>
      <c r="F65" s="247"/>
      <c r="G65" s="248">
        <f>ROUND(E65*F65,2)</f>
        <v>0</v>
      </c>
      <c r="H65" s="247"/>
      <c r="I65" s="248">
        <f>ROUND(E65*H65,2)</f>
        <v>0</v>
      </c>
      <c r="J65" s="247"/>
      <c r="K65" s="248">
        <f>ROUND(E65*J65,2)</f>
        <v>0</v>
      </c>
      <c r="L65" s="248">
        <v>21</v>
      </c>
      <c r="M65" s="248">
        <f>G65*(1+L65/100)</f>
        <v>0</v>
      </c>
      <c r="N65" s="246">
        <v>0</v>
      </c>
      <c r="O65" s="246">
        <f>ROUND(E65*N65,2)</f>
        <v>0</v>
      </c>
      <c r="P65" s="246">
        <v>0</v>
      </c>
      <c r="Q65" s="246">
        <f>ROUND(E65*P65,2)</f>
        <v>0</v>
      </c>
      <c r="R65" s="248" t="s">
        <v>1781</v>
      </c>
      <c r="S65" s="248" t="s">
        <v>208</v>
      </c>
      <c r="T65" s="249" t="s">
        <v>208</v>
      </c>
      <c r="U65" s="225">
        <v>0.2</v>
      </c>
      <c r="V65" s="225">
        <f>ROUND(E65*U65,2)</f>
        <v>0.2</v>
      </c>
      <c r="W65" s="225"/>
      <c r="X65" s="225" t="s">
        <v>209</v>
      </c>
      <c r="Y65" s="225" t="s">
        <v>210</v>
      </c>
      <c r="Z65" s="215"/>
      <c r="AA65" s="215"/>
      <c r="AB65" s="215"/>
      <c r="AC65" s="215"/>
      <c r="AD65" s="215"/>
      <c r="AE65" s="215"/>
      <c r="AF65" s="215"/>
      <c r="AG65" s="215" t="s">
        <v>211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2.5" outlineLevel="1">
      <c r="A66" s="243">
        <v>33</v>
      </c>
      <c r="B66" s="244" t="s">
        <v>2130</v>
      </c>
      <c r="C66" s="254" t="s">
        <v>2131</v>
      </c>
      <c r="D66" s="245" t="s">
        <v>228</v>
      </c>
      <c r="E66" s="246">
        <v>1</v>
      </c>
      <c r="F66" s="247"/>
      <c r="G66" s="248">
        <f>ROUND(E66*F66,2)</f>
        <v>0</v>
      </c>
      <c r="H66" s="247"/>
      <c r="I66" s="248">
        <f>ROUND(E66*H66,2)</f>
        <v>0</v>
      </c>
      <c r="J66" s="247"/>
      <c r="K66" s="248">
        <f>ROUND(E66*J66,2)</f>
        <v>0</v>
      </c>
      <c r="L66" s="248">
        <v>21</v>
      </c>
      <c r="M66" s="248">
        <f>G66*(1+L66/100)</f>
        <v>0</v>
      </c>
      <c r="N66" s="246">
        <v>7.6000000000000004E-4</v>
      </c>
      <c r="O66" s="246">
        <f>ROUND(E66*N66,2)</f>
        <v>0</v>
      </c>
      <c r="P66" s="246">
        <v>0</v>
      </c>
      <c r="Q66" s="246">
        <f>ROUND(E66*P66,2)</f>
        <v>0</v>
      </c>
      <c r="R66" s="248" t="s">
        <v>1781</v>
      </c>
      <c r="S66" s="248" t="s">
        <v>208</v>
      </c>
      <c r="T66" s="249" t="s">
        <v>208</v>
      </c>
      <c r="U66" s="225">
        <v>0.311</v>
      </c>
      <c r="V66" s="225">
        <f>ROUND(E66*U66,2)</f>
        <v>0.31</v>
      </c>
      <c r="W66" s="225"/>
      <c r="X66" s="225" t="s">
        <v>209</v>
      </c>
      <c r="Y66" s="225" t="s">
        <v>210</v>
      </c>
      <c r="Z66" s="215"/>
      <c r="AA66" s="215"/>
      <c r="AB66" s="215"/>
      <c r="AC66" s="215"/>
      <c r="AD66" s="215"/>
      <c r="AE66" s="215"/>
      <c r="AF66" s="215"/>
      <c r="AG66" s="215" t="s">
        <v>211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34">
        <v>34</v>
      </c>
      <c r="B67" s="235" t="s">
        <v>2132</v>
      </c>
      <c r="C67" s="252" t="s">
        <v>2133</v>
      </c>
      <c r="D67" s="236" t="s">
        <v>228</v>
      </c>
      <c r="E67" s="237">
        <v>1</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t="s">
        <v>1781</v>
      </c>
      <c r="S67" s="239" t="s">
        <v>208</v>
      </c>
      <c r="T67" s="240" t="s">
        <v>208</v>
      </c>
      <c r="U67" s="225">
        <v>0.125</v>
      </c>
      <c r="V67" s="225">
        <f>ROUND(E67*U67,2)</f>
        <v>0.13</v>
      </c>
      <c r="W67" s="225"/>
      <c r="X67" s="225" t="s">
        <v>209</v>
      </c>
      <c r="Y67" s="225" t="s">
        <v>210</v>
      </c>
      <c r="Z67" s="215"/>
      <c r="AA67" s="215"/>
      <c r="AB67" s="215"/>
      <c r="AC67" s="215"/>
      <c r="AD67" s="215"/>
      <c r="AE67" s="215"/>
      <c r="AF67" s="215"/>
      <c r="AG67" s="215" t="s">
        <v>211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c r="A68" s="222"/>
      <c r="B68" s="223"/>
      <c r="C68" s="253" t="s">
        <v>1805</v>
      </c>
      <c r="D68" s="241"/>
      <c r="E68" s="241"/>
      <c r="F68" s="241"/>
      <c r="G68" s="241"/>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213</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22.5" outlineLevel="1">
      <c r="A69" s="234">
        <v>35</v>
      </c>
      <c r="B69" s="235" t="s">
        <v>2134</v>
      </c>
      <c r="C69" s="252" t="s">
        <v>2135</v>
      </c>
      <c r="D69" s="236" t="s">
        <v>346</v>
      </c>
      <c r="E69" s="237">
        <v>4</v>
      </c>
      <c r="F69" s="238"/>
      <c r="G69" s="239">
        <f>ROUND(E69*F69,2)</f>
        <v>0</v>
      </c>
      <c r="H69" s="238"/>
      <c r="I69" s="239">
        <f>ROUND(E69*H69,2)</f>
        <v>0</v>
      </c>
      <c r="J69" s="238"/>
      <c r="K69" s="239">
        <f>ROUND(E69*J69,2)</f>
        <v>0</v>
      </c>
      <c r="L69" s="239">
        <v>21</v>
      </c>
      <c r="M69" s="239">
        <f>G69*(1+L69/100)</f>
        <v>0</v>
      </c>
      <c r="N69" s="237">
        <v>0.185</v>
      </c>
      <c r="O69" s="237">
        <f>ROUND(E69*N69,2)</f>
        <v>0.74</v>
      </c>
      <c r="P69" s="237">
        <v>0</v>
      </c>
      <c r="Q69" s="237">
        <f>ROUND(E69*P69,2)</f>
        <v>0</v>
      </c>
      <c r="R69" s="239" t="s">
        <v>1781</v>
      </c>
      <c r="S69" s="239" t="s">
        <v>208</v>
      </c>
      <c r="T69" s="240" t="s">
        <v>208</v>
      </c>
      <c r="U69" s="225">
        <v>0.33704000000000001</v>
      </c>
      <c r="V69" s="225">
        <f>ROUND(E69*U69,2)</f>
        <v>1.35</v>
      </c>
      <c r="W69" s="225"/>
      <c r="X69" s="225" t="s">
        <v>209</v>
      </c>
      <c r="Y69" s="225" t="s">
        <v>210</v>
      </c>
      <c r="Z69" s="215"/>
      <c r="AA69" s="215"/>
      <c r="AB69" s="215"/>
      <c r="AC69" s="215"/>
      <c r="AD69" s="215"/>
      <c r="AE69" s="215"/>
      <c r="AF69" s="215"/>
      <c r="AG69" s="215" t="s">
        <v>211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c r="A70" s="222"/>
      <c r="B70" s="223"/>
      <c r="C70" s="253" t="s">
        <v>2136</v>
      </c>
      <c r="D70" s="241"/>
      <c r="E70" s="241"/>
      <c r="F70" s="241"/>
      <c r="G70" s="241"/>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213</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c r="A71" s="243">
        <v>36</v>
      </c>
      <c r="B71" s="244" t="s">
        <v>1811</v>
      </c>
      <c r="C71" s="254" t="s">
        <v>1812</v>
      </c>
      <c r="D71" s="245" t="s">
        <v>277</v>
      </c>
      <c r="E71" s="246">
        <v>1</v>
      </c>
      <c r="F71" s="247"/>
      <c r="G71" s="248">
        <f>ROUND(E71*F71,2)</f>
        <v>0</v>
      </c>
      <c r="H71" s="247"/>
      <c r="I71" s="248">
        <f>ROUND(E71*H71,2)</f>
        <v>0</v>
      </c>
      <c r="J71" s="247"/>
      <c r="K71" s="248">
        <f>ROUND(E71*J71,2)</f>
        <v>0</v>
      </c>
      <c r="L71" s="248">
        <v>21</v>
      </c>
      <c r="M71" s="248">
        <f>G71*(1+L71/100)</f>
        <v>0</v>
      </c>
      <c r="N71" s="246">
        <v>5.1000000000000004E-3</v>
      </c>
      <c r="O71" s="246">
        <f>ROUND(E71*N71,2)</f>
        <v>0.01</v>
      </c>
      <c r="P71" s="246">
        <v>0</v>
      </c>
      <c r="Q71" s="246">
        <f>ROUND(E71*P71,2)</f>
        <v>0</v>
      </c>
      <c r="R71" s="248" t="s">
        <v>370</v>
      </c>
      <c r="S71" s="248" t="s">
        <v>208</v>
      </c>
      <c r="T71" s="249" t="s">
        <v>208</v>
      </c>
      <c r="U71" s="225">
        <v>0</v>
      </c>
      <c r="V71" s="225">
        <f>ROUND(E71*U71,2)</f>
        <v>0</v>
      </c>
      <c r="W71" s="225"/>
      <c r="X71" s="225" t="s">
        <v>371</v>
      </c>
      <c r="Y71" s="225" t="s">
        <v>210</v>
      </c>
      <c r="Z71" s="215"/>
      <c r="AA71" s="215"/>
      <c r="AB71" s="215"/>
      <c r="AC71" s="215"/>
      <c r="AD71" s="215"/>
      <c r="AE71" s="215"/>
      <c r="AF71" s="215"/>
      <c r="AG71" s="215" t="s">
        <v>372</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22.5" outlineLevel="1">
      <c r="A72" s="243">
        <v>37</v>
      </c>
      <c r="B72" s="244" t="s">
        <v>1813</v>
      </c>
      <c r="C72" s="254" t="s">
        <v>1814</v>
      </c>
      <c r="D72" s="245" t="s">
        <v>277</v>
      </c>
      <c r="E72" s="246">
        <v>1</v>
      </c>
      <c r="F72" s="247"/>
      <c r="G72" s="248">
        <f>ROUND(E72*F72,2)</f>
        <v>0</v>
      </c>
      <c r="H72" s="247"/>
      <c r="I72" s="248">
        <f>ROUND(E72*H72,2)</f>
        <v>0</v>
      </c>
      <c r="J72" s="247"/>
      <c r="K72" s="248">
        <f>ROUND(E72*J72,2)</f>
        <v>0</v>
      </c>
      <c r="L72" s="248">
        <v>21</v>
      </c>
      <c r="M72" s="248">
        <f>G72*(1+L72/100)</f>
        <v>0</v>
      </c>
      <c r="N72" s="246">
        <v>5.1000000000000004E-3</v>
      </c>
      <c r="O72" s="246">
        <f>ROUND(E72*N72,2)</f>
        <v>0.01</v>
      </c>
      <c r="P72" s="246">
        <v>0</v>
      </c>
      <c r="Q72" s="246">
        <f>ROUND(E72*P72,2)</f>
        <v>0</v>
      </c>
      <c r="R72" s="248" t="s">
        <v>370</v>
      </c>
      <c r="S72" s="248" t="s">
        <v>208</v>
      </c>
      <c r="T72" s="249" t="s">
        <v>208</v>
      </c>
      <c r="U72" s="225">
        <v>0</v>
      </c>
      <c r="V72" s="225">
        <f>ROUND(E72*U72,2)</f>
        <v>0</v>
      </c>
      <c r="W72" s="225"/>
      <c r="X72" s="225" t="s">
        <v>371</v>
      </c>
      <c r="Y72" s="225" t="s">
        <v>210</v>
      </c>
      <c r="Z72" s="215"/>
      <c r="AA72" s="215"/>
      <c r="AB72" s="215"/>
      <c r="AC72" s="215"/>
      <c r="AD72" s="215"/>
      <c r="AE72" s="215"/>
      <c r="AF72" s="215"/>
      <c r="AG72" s="215" t="s">
        <v>372</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c r="A73" s="243">
        <v>38</v>
      </c>
      <c r="B73" s="244" t="s">
        <v>1815</v>
      </c>
      <c r="C73" s="254" t="s">
        <v>1816</v>
      </c>
      <c r="D73" s="245" t="s">
        <v>277</v>
      </c>
      <c r="E73" s="246">
        <v>1</v>
      </c>
      <c r="F73" s="247"/>
      <c r="G73" s="248">
        <f>ROUND(E73*F73,2)</f>
        <v>0</v>
      </c>
      <c r="H73" s="247"/>
      <c r="I73" s="248">
        <f>ROUND(E73*H73,2)</f>
        <v>0</v>
      </c>
      <c r="J73" s="247"/>
      <c r="K73" s="248">
        <f>ROUND(E73*J73,2)</f>
        <v>0</v>
      </c>
      <c r="L73" s="248">
        <v>21</v>
      </c>
      <c r="M73" s="248">
        <f>G73*(1+L73/100)</f>
        <v>0</v>
      </c>
      <c r="N73" s="246">
        <v>0</v>
      </c>
      <c r="O73" s="246">
        <f>ROUND(E73*N73,2)</f>
        <v>0</v>
      </c>
      <c r="P73" s="246">
        <v>0</v>
      </c>
      <c r="Q73" s="246">
        <f>ROUND(E73*P73,2)</f>
        <v>0</v>
      </c>
      <c r="R73" s="248" t="s">
        <v>370</v>
      </c>
      <c r="S73" s="248" t="s">
        <v>208</v>
      </c>
      <c r="T73" s="249" t="s">
        <v>208</v>
      </c>
      <c r="U73" s="225">
        <v>0</v>
      </c>
      <c r="V73" s="225">
        <f>ROUND(E73*U73,2)</f>
        <v>0</v>
      </c>
      <c r="W73" s="225"/>
      <c r="X73" s="225" t="s">
        <v>371</v>
      </c>
      <c r="Y73" s="225" t="s">
        <v>210</v>
      </c>
      <c r="Z73" s="215"/>
      <c r="AA73" s="215"/>
      <c r="AB73" s="215"/>
      <c r="AC73" s="215"/>
      <c r="AD73" s="215"/>
      <c r="AE73" s="215"/>
      <c r="AF73" s="215"/>
      <c r="AG73" s="215" t="s">
        <v>372</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43">
        <v>39</v>
      </c>
      <c r="B74" s="244" t="s">
        <v>2137</v>
      </c>
      <c r="C74" s="254" t="s">
        <v>2138</v>
      </c>
      <c r="D74" s="245" t="s">
        <v>277</v>
      </c>
      <c r="E74" s="246">
        <v>5</v>
      </c>
      <c r="F74" s="247"/>
      <c r="G74" s="248">
        <f>ROUND(E74*F74,2)</f>
        <v>0</v>
      </c>
      <c r="H74" s="247"/>
      <c r="I74" s="248">
        <f>ROUND(E74*H74,2)</f>
        <v>0</v>
      </c>
      <c r="J74" s="247"/>
      <c r="K74" s="248">
        <f>ROUND(E74*J74,2)</f>
        <v>0</v>
      </c>
      <c r="L74" s="248">
        <v>21</v>
      </c>
      <c r="M74" s="248">
        <f>G74*(1+L74/100)</f>
        <v>0</v>
      </c>
      <c r="N74" s="246">
        <v>8.1970000000000001E-2</v>
      </c>
      <c r="O74" s="246">
        <f>ROUND(E74*N74,2)</f>
        <v>0.41</v>
      </c>
      <c r="P74" s="246">
        <v>0</v>
      </c>
      <c r="Q74" s="246">
        <f>ROUND(E74*P74,2)</f>
        <v>0</v>
      </c>
      <c r="R74" s="248" t="s">
        <v>370</v>
      </c>
      <c r="S74" s="248" t="s">
        <v>208</v>
      </c>
      <c r="T74" s="249" t="s">
        <v>208</v>
      </c>
      <c r="U74" s="225">
        <v>0</v>
      </c>
      <c r="V74" s="225">
        <f>ROUND(E74*U74,2)</f>
        <v>0</v>
      </c>
      <c r="W74" s="225"/>
      <c r="X74" s="225" t="s">
        <v>371</v>
      </c>
      <c r="Y74" s="225" t="s">
        <v>210</v>
      </c>
      <c r="Z74" s="215"/>
      <c r="AA74" s="215"/>
      <c r="AB74" s="215"/>
      <c r="AC74" s="215"/>
      <c r="AD74" s="215"/>
      <c r="AE74" s="215"/>
      <c r="AF74" s="215"/>
      <c r="AG74" s="215" t="s">
        <v>372</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43">
        <v>40</v>
      </c>
      <c r="B75" s="244" t="s">
        <v>2139</v>
      </c>
      <c r="C75" s="254" t="s">
        <v>2140</v>
      </c>
      <c r="D75" s="245" t="s">
        <v>228</v>
      </c>
      <c r="E75" s="246">
        <v>2.2000000000000002</v>
      </c>
      <c r="F75" s="247"/>
      <c r="G75" s="248">
        <f>ROUND(E75*F75,2)</f>
        <v>0</v>
      </c>
      <c r="H75" s="247"/>
      <c r="I75" s="248">
        <f>ROUND(E75*H75,2)</f>
        <v>0</v>
      </c>
      <c r="J75" s="247"/>
      <c r="K75" s="248">
        <f>ROUND(E75*J75,2)</f>
        <v>0</v>
      </c>
      <c r="L75" s="248">
        <v>21</v>
      </c>
      <c r="M75" s="248">
        <f>G75*(1+L75/100)</f>
        <v>0</v>
      </c>
      <c r="N75" s="246">
        <v>0.17599999999999999</v>
      </c>
      <c r="O75" s="246">
        <f>ROUND(E75*N75,2)</f>
        <v>0.39</v>
      </c>
      <c r="P75" s="246">
        <v>0</v>
      </c>
      <c r="Q75" s="246">
        <f>ROUND(E75*P75,2)</f>
        <v>0</v>
      </c>
      <c r="R75" s="248" t="s">
        <v>370</v>
      </c>
      <c r="S75" s="248" t="s">
        <v>208</v>
      </c>
      <c r="T75" s="249" t="s">
        <v>208</v>
      </c>
      <c r="U75" s="225">
        <v>0</v>
      </c>
      <c r="V75" s="225">
        <f>ROUND(E75*U75,2)</f>
        <v>0</v>
      </c>
      <c r="W75" s="225"/>
      <c r="X75" s="225" t="s">
        <v>371</v>
      </c>
      <c r="Y75" s="225" t="s">
        <v>210</v>
      </c>
      <c r="Z75" s="215"/>
      <c r="AA75" s="215"/>
      <c r="AB75" s="215"/>
      <c r="AC75" s="215"/>
      <c r="AD75" s="215"/>
      <c r="AE75" s="215"/>
      <c r="AF75" s="215"/>
      <c r="AG75" s="215" t="s">
        <v>372</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43">
        <v>41</v>
      </c>
      <c r="B76" s="244" t="s">
        <v>2141</v>
      </c>
      <c r="C76" s="254" t="s">
        <v>2142</v>
      </c>
      <c r="D76" s="245" t="s">
        <v>228</v>
      </c>
      <c r="E76" s="246">
        <v>19.923749999999998</v>
      </c>
      <c r="F76" s="247"/>
      <c r="G76" s="248">
        <f>ROUND(E76*F76,2)</f>
        <v>0</v>
      </c>
      <c r="H76" s="247"/>
      <c r="I76" s="248">
        <f>ROUND(E76*H76,2)</f>
        <v>0</v>
      </c>
      <c r="J76" s="247"/>
      <c r="K76" s="248">
        <f>ROUND(E76*J76,2)</f>
        <v>0</v>
      </c>
      <c r="L76" s="248">
        <v>21</v>
      </c>
      <c r="M76" s="248">
        <f>G76*(1+L76/100)</f>
        <v>0</v>
      </c>
      <c r="N76" s="246">
        <v>0.17599999999999999</v>
      </c>
      <c r="O76" s="246">
        <f>ROUND(E76*N76,2)</f>
        <v>3.51</v>
      </c>
      <c r="P76" s="246">
        <v>0</v>
      </c>
      <c r="Q76" s="246">
        <f>ROUND(E76*P76,2)</f>
        <v>0</v>
      </c>
      <c r="R76" s="248" t="s">
        <v>370</v>
      </c>
      <c r="S76" s="248" t="s">
        <v>208</v>
      </c>
      <c r="T76" s="249" t="s">
        <v>208</v>
      </c>
      <c r="U76" s="225">
        <v>0</v>
      </c>
      <c r="V76" s="225">
        <f>ROUND(E76*U76,2)</f>
        <v>0</v>
      </c>
      <c r="W76" s="225"/>
      <c r="X76" s="225" t="s">
        <v>371</v>
      </c>
      <c r="Y76" s="225" t="s">
        <v>210</v>
      </c>
      <c r="Z76" s="215"/>
      <c r="AA76" s="215"/>
      <c r="AB76" s="215"/>
      <c r="AC76" s="215"/>
      <c r="AD76" s="215"/>
      <c r="AE76" s="215"/>
      <c r="AF76" s="215"/>
      <c r="AG76" s="215" t="s">
        <v>372</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c r="A77" s="227" t="s">
        <v>202</v>
      </c>
      <c r="B77" s="228" t="s">
        <v>125</v>
      </c>
      <c r="C77" s="251" t="s">
        <v>126</v>
      </c>
      <c r="D77" s="229"/>
      <c r="E77" s="230"/>
      <c r="F77" s="231"/>
      <c r="G77" s="231">
        <f>SUMIF(AG78:AG97,"&lt;&gt;NOR",G78:G97)</f>
        <v>0</v>
      </c>
      <c r="H77" s="231"/>
      <c r="I77" s="231">
        <f>SUM(I78:I97)</f>
        <v>0</v>
      </c>
      <c r="J77" s="231"/>
      <c r="K77" s="231">
        <f>SUM(K78:K97)</f>
        <v>0</v>
      </c>
      <c r="L77" s="231"/>
      <c r="M77" s="231">
        <f>SUM(M78:M97)</f>
        <v>0</v>
      </c>
      <c r="N77" s="230"/>
      <c r="O77" s="230">
        <f>SUM(O78:O97)</f>
        <v>0</v>
      </c>
      <c r="P77" s="230"/>
      <c r="Q77" s="230">
        <f>SUM(Q78:Q97)</f>
        <v>7.7</v>
      </c>
      <c r="R77" s="231"/>
      <c r="S77" s="231"/>
      <c r="T77" s="232"/>
      <c r="U77" s="226"/>
      <c r="V77" s="226">
        <f>SUM(V78:V97)</f>
        <v>15.5</v>
      </c>
      <c r="W77" s="226"/>
      <c r="X77" s="226"/>
      <c r="Y77" s="226"/>
      <c r="AG77" t="s">
        <v>203</v>
      </c>
    </row>
    <row r="78" spans="1:60" ht="22.5" outlineLevel="1">
      <c r="A78" s="243">
        <v>42</v>
      </c>
      <c r="B78" s="244" t="s">
        <v>2143</v>
      </c>
      <c r="C78" s="254" t="s">
        <v>2144</v>
      </c>
      <c r="D78" s="245" t="s">
        <v>228</v>
      </c>
      <c r="E78" s="246">
        <v>8.4</v>
      </c>
      <c r="F78" s="247"/>
      <c r="G78" s="248">
        <f>ROUND(E78*F78,2)</f>
        <v>0</v>
      </c>
      <c r="H78" s="247"/>
      <c r="I78" s="248">
        <f>ROUND(E78*H78,2)</f>
        <v>0</v>
      </c>
      <c r="J78" s="247"/>
      <c r="K78" s="248">
        <f>ROUND(E78*J78,2)</f>
        <v>0</v>
      </c>
      <c r="L78" s="248">
        <v>21</v>
      </c>
      <c r="M78" s="248">
        <f>G78*(1+L78/100)</f>
        <v>0</v>
      </c>
      <c r="N78" s="246">
        <v>0</v>
      </c>
      <c r="O78" s="246">
        <f>ROUND(E78*N78,2)</f>
        <v>0</v>
      </c>
      <c r="P78" s="246">
        <v>0.11</v>
      </c>
      <c r="Q78" s="246">
        <f>ROUND(E78*P78,2)</f>
        <v>0.92</v>
      </c>
      <c r="R78" s="248" t="s">
        <v>1781</v>
      </c>
      <c r="S78" s="248" t="s">
        <v>208</v>
      </c>
      <c r="T78" s="249" t="s">
        <v>208</v>
      </c>
      <c r="U78" s="225">
        <v>0.2</v>
      </c>
      <c r="V78" s="225">
        <f>ROUND(E78*U78,2)</f>
        <v>1.68</v>
      </c>
      <c r="W78" s="225"/>
      <c r="X78" s="225" t="s">
        <v>209</v>
      </c>
      <c r="Y78" s="225" t="s">
        <v>210</v>
      </c>
      <c r="Z78" s="215"/>
      <c r="AA78" s="215"/>
      <c r="AB78" s="215"/>
      <c r="AC78" s="215"/>
      <c r="AD78" s="215"/>
      <c r="AE78" s="215"/>
      <c r="AF78" s="215"/>
      <c r="AG78" s="215" t="s">
        <v>211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43">
        <v>43</v>
      </c>
      <c r="B79" s="244" t="s">
        <v>2145</v>
      </c>
      <c r="C79" s="254" t="s">
        <v>2146</v>
      </c>
      <c r="D79" s="245" t="s">
        <v>228</v>
      </c>
      <c r="E79" s="246">
        <v>2.25</v>
      </c>
      <c r="F79" s="247"/>
      <c r="G79" s="248">
        <f>ROUND(E79*F79,2)</f>
        <v>0</v>
      </c>
      <c r="H79" s="247"/>
      <c r="I79" s="248">
        <f>ROUND(E79*H79,2)</f>
        <v>0</v>
      </c>
      <c r="J79" s="247"/>
      <c r="K79" s="248">
        <f>ROUND(E79*J79,2)</f>
        <v>0</v>
      </c>
      <c r="L79" s="248">
        <v>21</v>
      </c>
      <c r="M79" s="248">
        <f>G79*(1+L79/100)</f>
        <v>0</v>
      </c>
      <c r="N79" s="246">
        <v>0</v>
      </c>
      <c r="O79" s="246">
        <f>ROUND(E79*N79,2)</f>
        <v>0</v>
      </c>
      <c r="P79" s="246">
        <v>0.22</v>
      </c>
      <c r="Q79" s="246">
        <f>ROUND(E79*P79,2)</f>
        <v>0.5</v>
      </c>
      <c r="R79" s="248" t="s">
        <v>1781</v>
      </c>
      <c r="S79" s="248" t="s">
        <v>208</v>
      </c>
      <c r="T79" s="249" t="s">
        <v>208</v>
      </c>
      <c r="U79" s="225">
        <v>0.375</v>
      </c>
      <c r="V79" s="225">
        <f>ROUND(E79*U79,2)</f>
        <v>0.84</v>
      </c>
      <c r="W79" s="225"/>
      <c r="X79" s="225" t="s">
        <v>209</v>
      </c>
      <c r="Y79" s="225" t="s">
        <v>210</v>
      </c>
      <c r="Z79" s="215"/>
      <c r="AA79" s="215"/>
      <c r="AB79" s="215"/>
      <c r="AC79" s="215"/>
      <c r="AD79" s="215"/>
      <c r="AE79" s="215"/>
      <c r="AF79" s="215"/>
      <c r="AG79" s="215" t="s">
        <v>211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34">
        <v>44</v>
      </c>
      <c r="B80" s="235" t="s">
        <v>2147</v>
      </c>
      <c r="C80" s="252" t="s">
        <v>2148</v>
      </c>
      <c r="D80" s="236" t="s">
        <v>346</v>
      </c>
      <c r="E80" s="237">
        <v>4</v>
      </c>
      <c r="F80" s="238"/>
      <c r="G80" s="239">
        <f>ROUND(E80*F80,2)</f>
        <v>0</v>
      </c>
      <c r="H80" s="238"/>
      <c r="I80" s="239">
        <f>ROUND(E80*H80,2)</f>
        <v>0</v>
      </c>
      <c r="J80" s="238"/>
      <c r="K80" s="239">
        <f>ROUND(E80*J80,2)</f>
        <v>0</v>
      </c>
      <c r="L80" s="239">
        <v>21</v>
      </c>
      <c r="M80" s="239">
        <f>G80*(1+L80/100)</f>
        <v>0</v>
      </c>
      <c r="N80" s="237">
        <v>0</v>
      </c>
      <c r="O80" s="237">
        <f>ROUND(E80*N80,2)</f>
        <v>0</v>
      </c>
      <c r="P80" s="237">
        <v>0.27</v>
      </c>
      <c r="Q80" s="237">
        <f>ROUND(E80*P80,2)</f>
        <v>1.08</v>
      </c>
      <c r="R80" s="239" t="s">
        <v>1781</v>
      </c>
      <c r="S80" s="239" t="s">
        <v>208</v>
      </c>
      <c r="T80" s="240" t="s">
        <v>208</v>
      </c>
      <c r="U80" s="225">
        <v>0.123</v>
      </c>
      <c r="V80" s="225">
        <f>ROUND(E80*U80,2)</f>
        <v>0.49</v>
      </c>
      <c r="W80" s="225"/>
      <c r="X80" s="225" t="s">
        <v>209</v>
      </c>
      <c r="Y80" s="225" t="s">
        <v>210</v>
      </c>
      <c r="Z80" s="215"/>
      <c r="AA80" s="215"/>
      <c r="AB80" s="215"/>
      <c r="AC80" s="215"/>
      <c r="AD80" s="215"/>
      <c r="AE80" s="215"/>
      <c r="AF80" s="215"/>
      <c r="AG80" s="215" t="s">
        <v>211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c r="A81" s="222"/>
      <c r="B81" s="223"/>
      <c r="C81" s="253" t="s">
        <v>1989</v>
      </c>
      <c r="D81" s="241"/>
      <c r="E81" s="241"/>
      <c r="F81" s="241"/>
      <c r="G81" s="241"/>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213</v>
      </c>
      <c r="AH81" s="215"/>
      <c r="AI81" s="215"/>
      <c r="AJ81" s="215"/>
      <c r="AK81" s="215"/>
      <c r="AL81" s="215"/>
      <c r="AM81" s="215"/>
      <c r="AN81" s="215"/>
      <c r="AO81" s="215"/>
      <c r="AP81" s="215"/>
      <c r="AQ81" s="215"/>
      <c r="AR81" s="215"/>
      <c r="AS81" s="215"/>
      <c r="AT81" s="215"/>
      <c r="AU81" s="215"/>
      <c r="AV81" s="215"/>
      <c r="AW81" s="215"/>
      <c r="AX81" s="215"/>
      <c r="AY81" s="215"/>
      <c r="AZ81" s="215"/>
      <c r="BA81" s="242" t="str">
        <f>C81</f>
        <v>s vybouráním lože, s přemístěním hmot na skládku na vzdálenost do 3 m nebo naložením na dopravní prostředek</v>
      </c>
      <c r="BB81" s="215"/>
      <c r="BC81" s="215"/>
      <c r="BD81" s="215"/>
      <c r="BE81" s="215"/>
      <c r="BF81" s="215"/>
      <c r="BG81" s="215"/>
      <c r="BH81" s="215"/>
    </row>
    <row r="82" spans="1:60" outlineLevel="1">
      <c r="A82" s="234">
        <v>45</v>
      </c>
      <c r="B82" s="235" t="s">
        <v>2149</v>
      </c>
      <c r="C82" s="252" t="s">
        <v>2150</v>
      </c>
      <c r="D82" s="236" t="s">
        <v>346</v>
      </c>
      <c r="E82" s="237">
        <v>4</v>
      </c>
      <c r="F82" s="238"/>
      <c r="G82" s="239">
        <f>ROUND(E82*F82,2)</f>
        <v>0</v>
      </c>
      <c r="H82" s="238"/>
      <c r="I82" s="239">
        <f>ROUND(E82*H82,2)</f>
        <v>0</v>
      </c>
      <c r="J82" s="238"/>
      <c r="K82" s="239">
        <f>ROUND(E82*J82,2)</f>
        <v>0</v>
      </c>
      <c r="L82" s="239">
        <v>21</v>
      </c>
      <c r="M82" s="239">
        <f>G82*(1+L82/100)</f>
        <v>0</v>
      </c>
      <c r="N82" s="237">
        <v>0</v>
      </c>
      <c r="O82" s="237">
        <f>ROUND(E82*N82,2)</f>
        <v>0</v>
      </c>
      <c r="P82" s="237">
        <v>0</v>
      </c>
      <c r="Q82" s="237">
        <f>ROUND(E82*P82,2)</f>
        <v>0</v>
      </c>
      <c r="R82" s="239" t="s">
        <v>1781</v>
      </c>
      <c r="S82" s="239" t="s">
        <v>208</v>
      </c>
      <c r="T82" s="240" t="s">
        <v>208</v>
      </c>
      <c r="U82" s="225">
        <v>3.6999999999999998E-2</v>
      </c>
      <c r="V82" s="225">
        <f>ROUND(E82*U82,2)</f>
        <v>0.15</v>
      </c>
      <c r="W82" s="225"/>
      <c r="X82" s="225" t="s">
        <v>209</v>
      </c>
      <c r="Y82" s="225" t="s">
        <v>210</v>
      </c>
      <c r="Z82" s="215"/>
      <c r="AA82" s="215"/>
      <c r="AB82" s="215"/>
      <c r="AC82" s="215"/>
      <c r="AD82" s="215"/>
      <c r="AE82" s="215"/>
      <c r="AF82" s="215"/>
      <c r="AG82" s="215" t="s">
        <v>211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2">
      <c r="A83" s="222"/>
      <c r="B83" s="223"/>
      <c r="C83" s="253" t="s">
        <v>2089</v>
      </c>
      <c r="D83" s="241"/>
      <c r="E83" s="241"/>
      <c r="F83" s="241"/>
      <c r="G83" s="241"/>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213</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34">
        <v>46</v>
      </c>
      <c r="B84" s="235" t="s">
        <v>2151</v>
      </c>
      <c r="C84" s="252" t="s">
        <v>2152</v>
      </c>
      <c r="D84" s="236" t="s">
        <v>346</v>
      </c>
      <c r="E84" s="237">
        <v>5.5</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t="s">
        <v>1781</v>
      </c>
      <c r="S84" s="239" t="s">
        <v>208</v>
      </c>
      <c r="T84" s="240" t="s">
        <v>208</v>
      </c>
      <c r="U84" s="225">
        <v>5.5E-2</v>
      </c>
      <c r="V84" s="225">
        <f>ROUND(E84*U84,2)</f>
        <v>0.3</v>
      </c>
      <c r="W84" s="225"/>
      <c r="X84" s="225" t="s">
        <v>209</v>
      </c>
      <c r="Y84" s="225" t="s">
        <v>210</v>
      </c>
      <c r="Z84" s="215"/>
      <c r="AA84" s="215"/>
      <c r="AB84" s="215"/>
      <c r="AC84" s="215"/>
      <c r="AD84" s="215"/>
      <c r="AE84" s="215"/>
      <c r="AF84" s="215"/>
      <c r="AG84" s="215" t="s">
        <v>211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2">
      <c r="A85" s="222"/>
      <c r="B85" s="223"/>
      <c r="C85" s="253" t="s">
        <v>2089</v>
      </c>
      <c r="D85" s="241"/>
      <c r="E85" s="241"/>
      <c r="F85" s="241"/>
      <c r="G85" s="241"/>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213</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34">
        <v>47</v>
      </c>
      <c r="B86" s="235" t="s">
        <v>1994</v>
      </c>
      <c r="C86" s="252" t="s">
        <v>1995</v>
      </c>
      <c r="D86" s="236" t="s">
        <v>206</v>
      </c>
      <c r="E86" s="237">
        <v>2.0812499999999998</v>
      </c>
      <c r="F86" s="238"/>
      <c r="G86" s="239">
        <f>ROUND(E86*F86,2)</f>
        <v>0</v>
      </c>
      <c r="H86" s="238"/>
      <c r="I86" s="239">
        <f>ROUND(E86*H86,2)</f>
        <v>0</v>
      </c>
      <c r="J86" s="238"/>
      <c r="K86" s="239">
        <f>ROUND(E86*J86,2)</f>
        <v>0</v>
      </c>
      <c r="L86" s="239">
        <v>21</v>
      </c>
      <c r="M86" s="239">
        <f>G86*(1+L86/100)</f>
        <v>0</v>
      </c>
      <c r="N86" s="237">
        <v>1.1199999999999999E-3</v>
      </c>
      <c r="O86" s="237">
        <f>ROUND(E86*N86,2)</f>
        <v>0</v>
      </c>
      <c r="P86" s="237">
        <v>2.5</v>
      </c>
      <c r="Q86" s="237">
        <f>ROUND(E86*P86,2)</f>
        <v>5.2</v>
      </c>
      <c r="R86" s="239" t="s">
        <v>1996</v>
      </c>
      <c r="S86" s="239" t="s">
        <v>208</v>
      </c>
      <c r="T86" s="240" t="s">
        <v>208</v>
      </c>
      <c r="U86" s="225">
        <v>1.756</v>
      </c>
      <c r="V86" s="225">
        <f>ROUND(E86*U86,2)</f>
        <v>3.65</v>
      </c>
      <c r="W86" s="225"/>
      <c r="X86" s="225" t="s">
        <v>209</v>
      </c>
      <c r="Y86" s="225" t="s">
        <v>210</v>
      </c>
      <c r="Z86" s="215"/>
      <c r="AA86" s="215"/>
      <c r="AB86" s="215"/>
      <c r="AC86" s="215"/>
      <c r="AD86" s="215"/>
      <c r="AE86" s="215"/>
      <c r="AF86" s="215"/>
      <c r="AG86" s="215" t="s">
        <v>211</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2">
      <c r="A87" s="222"/>
      <c r="B87" s="223"/>
      <c r="C87" s="253" t="s">
        <v>1997</v>
      </c>
      <c r="D87" s="241"/>
      <c r="E87" s="241"/>
      <c r="F87" s="241"/>
      <c r="G87" s="241"/>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213</v>
      </c>
      <c r="AH87" s="215"/>
      <c r="AI87" s="215"/>
      <c r="AJ87" s="215"/>
      <c r="AK87" s="215"/>
      <c r="AL87" s="215"/>
      <c r="AM87" s="215"/>
      <c r="AN87" s="215"/>
      <c r="AO87" s="215"/>
      <c r="AP87" s="215"/>
      <c r="AQ87" s="215"/>
      <c r="AR87" s="215"/>
      <c r="AS87" s="215"/>
      <c r="AT87" s="215"/>
      <c r="AU87" s="215"/>
      <c r="AV87" s="215"/>
      <c r="AW87" s="215"/>
      <c r="AX87" s="215"/>
      <c r="AY87" s="215"/>
      <c r="AZ87" s="215"/>
      <c r="BA87" s="242" t="str">
        <f>C87</f>
        <v>nebo vybourání otvorů průřezové plochy přes 4 m2 ve zdivu nadzákladovém, včetně pomocného lešení o výšce podlahy do 1900 mm a pro zatížení do 1,5 kPa  (150 kg/m2),</v>
      </c>
      <c r="BB87" s="215"/>
      <c r="BC87" s="215"/>
      <c r="BD87" s="215"/>
      <c r="BE87" s="215"/>
      <c r="BF87" s="215"/>
      <c r="BG87" s="215"/>
      <c r="BH87" s="215"/>
    </row>
    <row r="88" spans="1:60" outlineLevel="1">
      <c r="A88" s="234">
        <v>48</v>
      </c>
      <c r="B88" s="235" t="s">
        <v>2035</v>
      </c>
      <c r="C88" s="252" t="s">
        <v>2036</v>
      </c>
      <c r="D88" s="236" t="s">
        <v>263</v>
      </c>
      <c r="E88" s="237">
        <v>7.7021300000000004</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t="s">
        <v>1781</v>
      </c>
      <c r="S88" s="239" t="s">
        <v>208</v>
      </c>
      <c r="T88" s="240" t="s">
        <v>208</v>
      </c>
      <c r="U88" s="225">
        <v>9.9000000000000005E-2</v>
      </c>
      <c r="V88" s="225">
        <f>ROUND(E88*U88,2)</f>
        <v>0.76</v>
      </c>
      <c r="W88" s="225"/>
      <c r="X88" s="225" t="s">
        <v>2037</v>
      </c>
      <c r="Y88" s="225" t="s">
        <v>210</v>
      </c>
      <c r="Z88" s="215"/>
      <c r="AA88" s="215"/>
      <c r="AB88" s="215"/>
      <c r="AC88" s="215"/>
      <c r="AD88" s="215"/>
      <c r="AE88" s="215"/>
      <c r="AF88" s="215"/>
      <c r="AG88" s="215" t="s">
        <v>2038</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c r="A89" s="222"/>
      <c r="B89" s="223"/>
      <c r="C89" s="253" t="s">
        <v>2039</v>
      </c>
      <c r="D89" s="241"/>
      <c r="E89" s="241"/>
      <c r="F89" s="241"/>
      <c r="G89" s="241"/>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213</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c r="A90" s="243">
        <v>49</v>
      </c>
      <c r="B90" s="244" t="s">
        <v>2040</v>
      </c>
      <c r="C90" s="254" t="s">
        <v>2041</v>
      </c>
      <c r="D90" s="245" t="s">
        <v>263</v>
      </c>
      <c r="E90" s="246">
        <v>7.7021300000000004</v>
      </c>
      <c r="F90" s="247"/>
      <c r="G90" s="248">
        <f>ROUND(E90*F90,2)</f>
        <v>0</v>
      </c>
      <c r="H90" s="247"/>
      <c r="I90" s="248">
        <f>ROUND(E90*H90,2)</f>
        <v>0</v>
      </c>
      <c r="J90" s="247"/>
      <c r="K90" s="248">
        <f>ROUND(E90*J90,2)</f>
        <v>0</v>
      </c>
      <c r="L90" s="248">
        <v>21</v>
      </c>
      <c r="M90" s="248">
        <f>G90*(1+L90/100)</f>
        <v>0</v>
      </c>
      <c r="N90" s="246">
        <v>0</v>
      </c>
      <c r="O90" s="246">
        <f>ROUND(E90*N90,2)</f>
        <v>0</v>
      </c>
      <c r="P90" s="246">
        <v>0</v>
      </c>
      <c r="Q90" s="246">
        <f>ROUND(E90*P90,2)</f>
        <v>0</v>
      </c>
      <c r="R90" s="248" t="s">
        <v>1996</v>
      </c>
      <c r="S90" s="248" t="s">
        <v>208</v>
      </c>
      <c r="T90" s="249" t="s">
        <v>208</v>
      </c>
      <c r="U90" s="225">
        <v>0.94199999999999995</v>
      </c>
      <c r="V90" s="225">
        <f>ROUND(E90*U90,2)</f>
        <v>7.26</v>
      </c>
      <c r="W90" s="225"/>
      <c r="X90" s="225" t="s">
        <v>2037</v>
      </c>
      <c r="Y90" s="225" t="s">
        <v>210</v>
      </c>
      <c r="Z90" s="215"/>
      <c r="AA90" s="215"/>
      <c r="AB90" s="215"/>
      <c r="AC90" s="215"/>
      <c r="AD90" s="215"/>
      <c r="AE90" s="215"/>
      <c r="AF90" s="215"/>
      <c r="AG90" s="215" t="s">
        <v>2038</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1">
      <c r="A91" s="234">
        <v>50</v>
      </c>
      <c r="B91" s="235" t="s">
        <v>2042</v>
      </c>
      <c r="C91" s="252" t="s">
        <v>2043</v>
      </c>
      <c r="D91" s="236" t="s">
        <v>263</v>
      </c>
      <c r="E91" s="237">
        <v>7.7021300000000004</v>
      </c>
      <c r="F91" s="238"/>
      <c r="G91" s="239">
        <f>ROUND(E91*F91,2)</f>
        <v>0</v>
      </c>
      <c r="H91" s="238"/>
      <c r="I91" s="239">
        <f>ROUND(E91*H91,2)</f>
        <v>0</v>
      </c>
      <c r="J91" s="238"/>
      <c r="K91" s="239">
        <f>ROUND(E91*J91,2)</f>
        <v>0</v>
      </c>
      <c r="L91" s="239">
        <v>21</v>
      </c>
      <c r="M91" s="239">
        <f>G91*(1+L91/100)</f>
        <v>0</v>
      </c>
      <c r="N91" s="237">
        <v>0</v>
      </c>
      <c r="O91" s="237">
        <f>ROUND(E91*N91,2)</f>
        <v>0</v>
      </c>
      <c r="P91" s="237">
        <v>0</v>
      </c>
      <c r="Q91" s="237">
        <f>ROUND(E91*P91,2)</f>
        <v>0</v>
      </c>
      <c r="R91" s="239" t="s">
        <v>2044</v>
      </c>
      <c r="S91" s="239" t="s">
        <v>208</v>
      </c>
      <c r="T91" s="240" t="s">
        <v>208</v>
      </c>
      <c r="U91" s="225">
        <v>4.2000000000000003E-2</v>
      </c>
      <c r="V91" s="225">
        <f>ROUND(E91*U91,2)</f>
        <v>0.32</v>
      </c>
      <c r="W91" s="225"/>
      <c r="X91" s="225" t="s">
        <v>2037</v>
      </c>
      <c r="Y91" s="225" t="s">
        <v>210</v>
      </c>
      <c r="Z91" s="215"/>
      <c r="AA91" s="215"/>
      <c r="AB91" s="215"/>
      <c r="AC91" s="215"/>
      <c r="AD91" s="215"/>
      <c r="AE91" s="215"/>
      <c r="AF91" s="215"/>
      <c r="AG91" s="215" t="s">
        <v>2038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2">
      <c r="A92" s="222"/>
      <c r="B92" s="223"/>
      <c r="C92" s="253" t="s">
        <v>2045</v>
      </c>
      <c r="D92" s="241"/>
      <c r="E92" s="241"/>
      <c r="F92" s="241"/>
      <c r="G92" s="241"/>
      <c r="H92" s="225"/>
      <c r="I92" s="225"/>
      <c r="J92" s="225"/>
      <c r="K92" s="225"/>
      <c r="L92" s="225"/>
      <c r="M92" s="225"/>
      <c r="N92" s="224"/>
      <c r="O92" s="224"/>
      <c r="P92" s="224"/>
      <c r="Q92" s="224"/>
      <c r="R92" s="225"/>
      <c r="S92" s="225"/>
      <c r="T92" s="225"/>
      <c r="U92" s="225"/>
      <c r="V92" s="225"/>
      <c r="W92" s="225"/>
      <c r="X92" s="225"/>
      <c r="Y92" s="225"/>
      <c r="Z92" s="215"/>
      <c r="AA92" s="215"/>
      <c r="AB92" s="215"/>
      <c r="AC92" s="215"/>
      <c r="AD92" s="215"/>
      <c r="AE92" s="215"/>
      <c r="AF92" s="215"/>
      <c r="AG92" s="215" t="s">
        <v>213</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34">
        <v>51</v>
      </c>
      <c r="B93" s="235" t="s">
        <v>2046</v>
      </c>
      <c r="C93" s="252" t="s">
        <v>2047</v>
      </c>
      <c r="D93" s="236" t="s">
        <v>263</v>
      </c>
      <c r="E93" s="237">
        <v>107.82975</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t="s">
        <v>2044</v>
      </c>
      <c r="S93" s="239" t="s">
        <v>208</v>
      </c>
      <c r="T93" s="240" t="s">
        <v>208</v>
      </c>
      <c r="U93" s="225">
        <v>0</v>
      </c>
      <c r="V93" s="225">
        <f>ROUND(E93*U93,2)</f>
        <v>0</v>
      </c>
      <c r="W93" s="225"/>
      <c r="X93" s="225" t="s">
        <v>2037</v>
      </c>
      <c r="Y93" s="225" t="s">
        <v>210</v>
      </c>
      <c r="Z93" s="215"/>
      <c r="AA93" s="215"/>
      <c r="AB93" s="215"/>
      <c r="AC93" s="215"/>
      <c r="AD93" s="215"/>
      <c r="AE93" s="215"/>
      <c r="AF93" s="215"/>
      <c r="AG93" s="215" t="s">
        <v>2038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2">
      <c r="A94" s="222"/>
      <c r="B94" s="223"/>
      <c r="C94" s="253" t="s">
        <v>2045</v>
      </c>
      <c r="D94" s="241"/>
      <c r="E94" s="241"/>
      <c r="F94" s="241"/>
      <c r="G94" s="241"/>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213</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43">
        <v>52</v>
      </c>
      <c r="B95" s="244" t="s">
        <v>2048</v>
      </c>
      <c r="C95" s="254" t="s">
        <v>2049</v>
      </c>
      <c r="D95" s="245" t="s">
        <v>263</v>
      </c>
      <c r="E95" s="246">
        <v>7.7021300000000004</v>
      </c>
      <c r="F95" s="247"/>
      <c r="G95" s="248">
        <f>ROUND(E95*F95,2)</f>
        <v>0</v>
      </c>
      <c r="H95" s="247"/>
      <c r="I95" s="248">
        <f>ROUND(E95*H95,2)</f>
        <v>0</v>
      </c>
      <c r="J95" s="247"/>
      <c r="K95" s="248">
        <f>ROUND(E95*J95,2)</f>
        <v>0</v>
      </c>
      <c r="L95" s="248">
        <v>21</v>
      </c>
      <c r="M95" s="248">
        <f>G95*(1+L95/100)</f>
        <v>0</v>
      </c>
      <c r="N95" s="246">
        <v>0</v>
      </c>
      <c r="O95" s="246">
        <f>ROUND(E95*N95,2)</f>
        <v>0</v>
      </c>
      <c r="P95" s="246">
        <v>0</v>
      </c>
      <c r="Q95" s="246">
        <f>ROUND(E95*P95,2)</f>
        <v>0</v>
      </c>
      <c r="R95" s="248" t="s">
        <v>1996</v>
      </c>
      <c r="S95" s="248" t="s">
        <v>208</v>
      </c>
      <c r="T95" s="249" t="s">
        <v>208</v>
      </c>
      <c r="U95" s="225">
        <v>0</v>
      </c>
      <c r="V95" s="225">
        <f>ROUND(E95*U95,2)</f>
        <v>0</v>
      </c>
      <c r="W95" s="225"/>
      <c r="X95" s="225" t="s">
        <v>2037</v>
      </c>
      <c r="Y95" s="225" t="s">
        <v>210</v>
      </c>
      <c r="Z95" s="215"/>
      <c r="AA95" s="215"/>
      <c r="AB95" s="215"/>
      <c r="AC95" s="215"/>
      <c r="AD95" s="215"/>
      <c r="AE95" s="215"/>
      <c r="AF95" s="215"/>
      <c r="AG95" s="215" t="s">
        <v>2038</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34">
        <v>53</v>
      </c>
      <c r="B96" s="235" t="s">
        <v>2050</v>
      </c>
      <c r="C96" s="252" t="s">
        <v>2051</v>
      </c>
      <c r="D96" s="236" t="s">
        <v>263</v>
      </c>
      <c r="E96" s="237">
        <v>7.7021300000000004</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t="s">
        <v>2044</v>
      </c>
      <c r="S96" s="239" t="s">
        <v>208</v>
      </c>
      <c r="T96" s="240" t="s">
        <v>208</v>
      </c>
      <c r="U96" s="225">
        <v>6.0000000000000001E-3</v>
      </c>
      <c r="V96" s="225">
        <f>ROUND(E96*U96,2)</f>
        <v>0.05</v>
      </c>
      <c r="W96" s="225"/>
      <c r="X96" s="225" t="s">
        <v>2037</v>
      </c>
      <c r="Y96" s="225" t="s">
        <v>210</v>
      </c>
      <c r="Z96" s="215"/>
      <c r="AA96" s="215"/>
      <c r="AB96" s="215"/>
      <c r="AC96" s="215"/>
      <c r="AD96" s="215"/>
      <c r="AE96" s="215"/>
      <c r="AF96" s="215"/>
      <c r="AG96" s="215" t="s">
        <v>2038</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2">
      <c r="A97" s="222"/>
      <c r="B97" s="223"/>
      <c r="C97" s="253" t="s">
        <v>2052</v>
      </c>
      <c r="D97" s="241"/>
      <c r="E97" s="241"/>
      <c r="F97" s="241"/>
      <c r="G97" s="241"/>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213</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c r="A98" s="227" t="s">
        <v>202</v>
      </c>
      <c r="B98" s="228" t="s">
        <v>127</v>
      </c>
      <c r="C98" s="251" t="s">
        <v>128</v>
      </c>
      <c r="D98" s="229"/>
      <c r="E98" s="230"/>
      <c r="F98" s="231"/>
      <c r="G98" s="231">
        <f>SUMIF(AG99:AG100,"&lt;&gt;NOR",G99:G100)</f>
        <v>0</v>
      </c>
      <c r="H98" s="231"/>
      <c r="I98" s="231">
        <f>SUM(I99:I100)</f>
        <v>0</v>
      </c>
      <c r="J98" s="231"/>
      <c r="K98" s="231">
        <f>SUM(K99:K100)</f>
        <v>0</v>
      </c>
      <c r="L98" s="231"/>
      <c r="M98" s="231">
        <f>SUM(M99:M100)</f>
        <v>0</v>
      </c>
      <c r="N98" s="230"/>
      <c r="O98" s="230">
        <f>SUM(O99:O100)</f>
        <v>0</v>
      </c>
      <c r="P98" s="230"/>
      <c r="Q98" s="230">
        <f>SUM(Q99:Q100)</f>
        <v>0</v>
      </c>
      <c r="R98" s="231"/>
      <c r="S98" s="231"/>
      <c r="T98" s="232"/>
      <c r="U98" s="226"/>
      <c r="V98" s="226">
        <f>SUM(V99:V100)</f>
        <v>18.97</v>
      </c>
      <c r="W98" s="226"/>
      <c r="X98" s="226"/>
      <c r="Y98" s="226"/>
      <c r="AG98" t="s">
        <v>203</v>
      </c>
    </row>
    <row r="99" spans="1:60" outlineLevel="1">
      <c r="A99" s="234">
        <v>54</v>
      </c>
      <c r="B99" s="235" t="s">
        <v>1819</v>
      </c>
      <c r="C99" s="252" t="s">
        <v>1820</v>
      </c>
      <c r="D99" s="236" t="s">
        <v>263</v>
      </c>
      <c r="E99" s="237">
        <v>48.65314</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1781</v>
      </c>
      <c r="S99" s="239" t="s">
        <v>208</v>
      </c>
      <c r="T99" s="240" t="s">
        <v>208</v>
      </c>
      <c r="U99" s="225">
        <v>0.39</v>
      </c>
      <c r="V99" s="225">
        <f>ROUND(E99*U99,2)</f>
        <v>18.97</v>
      </c>
      <c r="W99" s="225"/>
      <c r="X99" s="225" t="s">
        <v>544</v>
      </c>
      <c r="Y99" s="225" t="s">
        <v>210</v>
      </c>
      <c r="Z99" s="215"/>
      <c r="AA99" s="215"/>
      <c r="AB99" s="215"/>
      <c r="AC99" s="215"/>
      <c r="AD99" s="215"/>
      <c r="AE99" s="215"/>
      <c r="AF99" s="215"/>
      <c r="AG99" s="215" t="s">
        <v>545</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2">
      <c r="A100" s="222"/>
      <c r="B100" s="223"/>
      <c r="C100" s="253" t="s">
        <v>1821</v>
      </c>
      <c r="D100" s="241"/>
      <c r="E100" s="241"/>
      <c r="F100" s="241"/>
      <c r="G100" s="241"/>
      <c r="H100" s="225"/>
      <c r="I100" s="225"/>
      <c r="J100" s="225"/>
      <c r="K100" s="225"/>
      <c r="L100" s="225"/>
      <c r="M100" s="225"/>
      <c r="N100" s="224"/>
      <c r="O100" s="224"/>
      <c r="P100" s="224"/>
      <c r="Q100" s="224"/>
      <c r="R100" s="225"/>
      <c r="S100" s="225"/>
      <c r="T100" s="225"/>
      <c r="U100" s="225"/>
      <c r="V100" s="225"/>
      <c r="W100" s="225"/>
      <c r="X100" s="225"/>
      <c r="Y100" s="225"/>
      <c r="Z100" s="215"/>
      <c r="AA100" s="215"/>
      <c r="AB100" s="215"/>
      <c r="AC100" s="215"/>
      <c r="AD100" s="215"/>
      <c r="AE100" s="215"/>
      <c r="AF100" s="215"/>
      <c r="AG100" s="215" t="s">
        <v>213</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c r="A101" s="227" t="s">
        <v>202</v>
      </c>
      <c r="B101" s="228" t="s">
        <v>173</v>
      </c>
      <c r="C101" s="251" t="s">
        <v>27</v>
      </c>
      <c r="D101" s="229"/>
      <c r="E101" s="230"/>
      <c r="F101" s="231"/>
      <c r="G101" s="231">
        <f>SUMIF(AG102:AG105,"&lt;&gt;NOR",G102:G105)</f>
        <v>0</v>
      </c>
      <c r="H101" s="231"/>
      <c r="I101" s="231">
        <f>SUM(I102:I105)</f>
        <v>0</v>
      </c>
      <c r="J101" s="231"/>
      <c r="K101" s="231">
        <f>SUM(K102:K105)</f>
        <v>0</v>
      </c>
      <c r="L101" s="231"/>
      <c r="M101" s="231">
        <f>SUM(M102:M105)</f>
        <v>0</v>
      </c>
      <c r="N101" s="230"/>
      <c r="O101" s="230">
        <f>SUM(O102:O105)</f>
        <v>0</v>
      </c>
      <c r="P101" s="230"/>
      <c r="Q101" s="230">
        <f>SUM(Q102:Q105)</f>
        <v>0</v>
      </c>
      <c r="R101" s="231"/>
      <c r="S101" s="231"/>
      <c r="T101" s="232"/>
      <c r="U101" s="226"/>
      <c r="V101" s="226">
        <f>SUM(V102:V105)</f>
        <v>0</v>
      </c>
      <c r="W101" s="226"/>
      <c r="X101" s="226"/>
      <c r="Y101" s="226"/>
      <c r="AG101" t="s">
        <v>203</v>
      </c>
    </row>
    <row r="102" spans="1:60" outlineLevel="1">
      <c r="A102" s="243">
        <v>55</v>
      </c>
      <c r="B102" s="244" t="s">
        <v>1726</v>
      </c>
      <c r="C102" s="254" t="s">
        <v>1727</v>
      </c>
      <c r="D102" s="245" t="s">
        <v>1728</v>
      </c>
      <c r="E102" s="246">
        <v>1</v>
      </c>
      <c r="F102" s="247"/>
      <c r="G102" s="248">
        <f>ROUND(E102*F102,2)</f>
        <v>0</v>
      </c>
      <c r="H102" s="247"/>
      <c r="I102" s="248">
        <f>ROUND(E102*H102,2)</f>
        <v>0</v>
      </c>
      <c r="J102" s="247"/>
      <c r="K102" s="248">
        <f>ROUND(E102*J102,2)</f>
        <v>0</v>
      </c>
      <c r="L102" s="248">
        <v>21</v>
      </c>
      <c r="M102" s="248">
        <f>G102*(1+L102/100)</f>
        <v>0</v>
      </c>
      <c r="N102" s="246">
        <v>0</v>
      </c>
      <c r="O102" s="246">
        <f>ROUND(E102*N102,2)</f>
        <v>0</v>
      </c>
      <c r="P102" s="246">
        <v>0</v>
      </c>
      <c r="Q102" s="246">
        <f>ROUND(E102*P102,2)</f>
        <v>0</v>
      </c>
      <c r="R102" s="248"/>
      <c r="S102" s="248" t="s">
        <v>208</v>
      </c>
      <c r="T102" s="249" t="s">
        <v>367</v>
      </c>
      <c r="U102" s="225">
        <v>0</v>
      </c>
      <c r="V102" s="225">
        <f>ROUND(E102*U102,2)</f>
        <v>0</v>
      </c>
      <c r="W102" s="225"/>
      <c r="X102" s="225" t="s">
        <v>1729</v>
      </c>
      <c r="Y102" s="225" t="s">
        <v>210</v>
      </c>
      <c r="Z102" s="215"/>
      <c r="AA102" s="215"/>
      <c r="AB102" s="215"/>
      <c r="AC102" s="215"/>
      <c r="AD102" s="215"/>
      <c r="AE102" s="215"/>
      <c r="AF102" s="215"/>
      <c r="AG102" s="215" t="s">
        <v>1730</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43">
        <v>56</v>
      </c>
      <c r="B103" s="244" t="s">
        <v>1731</v>
      </c>
      <c r="C103" s="254" t="s">
        <v>1732</v>
      </c>
      <c r="D103" s="245" t="s">
        <v>1728</v>
      </c>
      <c r="E103" s="246">
        <v>1</v>
      </c>
      <c r="F103" s="247"/>
      <c r="G103" s="248">
        <f>ROUND(E103*F103,2)</f>
        <v>0</v>
      </c>
      <c r="H103" s="247"/>
      <c r="I103" s="248">
        <f>ROUND(E103*H103,2)</f>
        <v>0</v>
      </c>
      <c r="J103" s="247"/>
      <c r="K103" s="248">
        <f>ROUND(E103*J103,2)</f>
        <v>0</v>
      </c>
      <c r="L103" s="248">
        <v>21</v>
      </c>
      <c r="M103" s="248">
        <f>G103*(1+L103/100)</f>
        <v>0</v>
      </c>
      <c r="N103" s="246">
        <v>0</v>
      </c>
      <c r="O103" s="246">
        <f>ROUND(E103*N103,2)</f>
        <v>0</v>
      </c>
      <c r="P103" s="246">
        <v>0</v>
      </c>
      <c r="Q103" s="246">
        <f>ROUND(E103*P103,2)</f>
        <v>0</v>
      </c>
      <c r="R103" s="248"/>
      <c r="S103" s="248" t="s">
        <v>208</v>
      </c>
      <c r="T103" s="249" t="s">
        <v>367</v>
      </c>
      <c r="U103" s="225">
        <v>0</v>
      </c>
      <c r="V103" s="225">
        <f>ROUND(E103*U103,2)</f>
        <v>0</v>
      </c>
      <c r="W103" s="225"/>
      <c r="X103" s="225" t="s">
        <v>1729</v>
      </c>
      <c r="Y103" s="225" t="s">
        <v>210</v>
      </c>
      <c r="Z103" s="215"/>
      <c r="AA103" s="215"/>
      <c r="AB103" s="215"/>
      <c r="AC103" s="215"/>
      <c r="AD103" s="215"/>
      <c r="AE103" s="215"/>
      <c r="AF103" s="215"/>
      <c r="AG103" s="215" t="s">
        <v>1730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1">
      <c r="A104" s="243">
        <v>57</v>
      </c>
      <c r="B104" s="244" t="s">
        <v>1733</v>
      </c>
      <c r="C104" s="254" t="s">
        <v>1734</v>
      </c>
      <c r="D104" s="245" t="s">
        <v>1728</v>
      </c>
      <c r="E104" s="246">
        <v>1</v>
      </c>
      <c r="F104" s="247"/>
      <c r="G104" s="248">
        <f>ROUND(E104*F104,2)</f>
        <v>0</v>
      </c>
      <c r="H104" s="247"/>
      <c r="I104" s="248">
        <f>ROUND(E104*H104,2)</f>
        <v>0</v>
      </c>
      <c r="J104" s="247"/>
      <c r="K104" s="248">
        <f>ROUND(E104*J104,2)</f>
        <v>0</v>
      </c>
      <c r="L104" s="248">
        <v>21</v>
      </c>
      <c r="M104" s="248">
        <f>G104*(1+L104/100)</f>
        <v>0</v>
      </c>
      <c r="N104" s="246">
        <v>0</v>
      </c>
      <c r="O104" s="246">
        <f>ROUND(E104*N104,2)</f>
        <v>0</v>
      </c>
      <c r="P104" s="246">
        <v>0</v>
      </c>
      <c r="Q104" s="246">
        <f>ROUND(E104*P104,2)</f>
        <v>0</v>
      </c>
      <c r="R104" s="248"/>
      <c r="S104" s="248" t="s">
        <v>208</v>
      </c>
      <c r="T104" s="249" t="s">
        <v>367</v>
      </c>
      <c r="U104" s="225">
        <v>0</v>
      </c>
      <c r="V104" s="225">
        <f>ROUND(E104*U104,2)</f>
        <v>0</v>
      </c>
      <c r="W104" s="225"/>
      <c r="X104" s="225" t="s">
        <v>1729</v>
      </c>
      <c r="Y104" s="225" t="s">
        <v>210</v>
      </c>
      <c r="Z104" s="215"/>
      <c r="AA104" s="215"/>
      <c r="AB104" s="215"/>
      <c r="AC104" s="215"/>
      <c r="AD104" s="215"/>
      <c r="AE104" s="215"/>
      <c r="AF104" s="215"/>
      <c r="AG104" s="215" t="s">
        <v>1735</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ht="22.5" outlineLevel="1">
      <c r="A105" s="234">
        <v>58</v>
      </c>
      <c r="B105" s="235" t="s">
        <v>1736</v>
      </c>
      <c r="C105" s="252" t="s">
        <v>1737</v>
      </c>
      <c r="D105" s="236" t="s">
        <v>1728</v>
      </c>
      <c r="E105" s="237">
        <v>1</v>
      </c>
      <c r="F105" s="238"/>
      <c r="G105" s="239">
        <f>ROUND(E105*F105,2)</f>
        <v>0</v>
      </c>
      <c r="H105" s="238"/>
      <c r="I105" s="239">
        <f>ROUND(E105*H105,2)</f>
        <v>0</v>
      </c>
      <c r="J105" s="238"/>
      <c r="K105" s="239">
        <f>ROUND(E105*J105,2)</f>
        <v>0</v>
      </c>
      <c r="L105" s="239">
        <v>21</v>
      </c>
      <c r="M105" s="239">
        <f>G105*(1+L105/100)</f>
        <v>0</v>
      </c>
      <c r="N105" s="237">
        <v>0</v>
      </c>
      <c r="O105" s="237">
        <f>ROUND(E105*N105,2)</f>
        <v>0</v>
      </c>
      <c r="P105" s="237">
        <v>0</v>
      </c>
      <c r="Q105" s="237">
        <f>ROUND(E105*P105,2)</f>
        <v>0</v>
      </c>
      <c r="R105" s="239"/>
      <c r="S105" s="239" t="s">
        <v>366</v>
      </c>
      <c r="T105" s="240" t="s">
        <v>367</v>
      </c>
      <c r="U105" s="225">
        <v>0</v>
      </c>
      <c r="V105" s="225">
        <f>ROUND(E105*U105,2)</f>
        <v>0</v>
      </c>
      <c r="W105" s="225"/>
      <c r="X105" s="225" t="s">
        <v>1729</v>
      </c>
      <c r="Y105" s="225" t="s">
        <v>210</v>
      </c>
      <c r="Z105" s="215"/>
      <c r="AA105" s="215"/>
      <c r="AB105" s="215"/>
      <c r="AC105" s="215"/>
      <c r="AD105" s="215"/>
      <c r="AE105" s="215"/>
      <c r="AF105" s="215"/>
      <c r="AG105" s="215" t="s">
        <v>1730</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c r="A106" s="3"/>
      <c r="B106" s="4"/>
      <c r="C106" s="256"/>
      <c r="D106" s="6"/>
      <c r="E106" s="3"/>
      <c r="F106" s="3"/>
      <c r="G106" s="3"/>
      <c r="H106" s="3"/>
      <c r="I106" s="3"/>
      <c r="J106" s="3"/>
      <c r="K106" s="3"/>
      <c r="L106" s="3"/>
      <c r="M106" s="3"/>
      <c r="N106" s="3"/>
      <c r="O106" s="3"/>
      <c r="P106" s="3"/>
      <c r="Q106" s="3"/>
      <c r="R106" s="3"/>
      <c r="S106" s="3"/>
      <c r="T106" s="3"/>
      <c r="U106" s="3"/>
      <c r="V106" s="3"/>
      <c r="W106" s="3"/>
      <c r="X106" s="3"/>
      <c r="Y106" s="3"/>
      <c r="AE106">
        <v>15</v>
      </c>
      <c r="AF106">
        <v>21</v>
      </c>
      <c r="AG106" t="s">
        <v>188</v>
      </c>
    </row>
    <row r="107" spans="1:60">
      <c r="A107" s="218"/>
      <c r="B107" s="219" t="s">
        <v>29</v>
      </c>
      <c r="C107" s="257"/>
      <c r="D107" s="220"/>
      <c r="E107" s="221"/>
      <c r="F107" s="221"/>
      <c r="G107" s="233">
        <f>G8+G31+G48+G77+G98+G101</f>
        <v>0</v>
      </c>
      <c r="H107" s="3"/>
      <c r="I107" s="3"/>
      <c r="J107" s="3"/>
      <c r="K107" s="3"/>
      <c r="L107" s="3"/>
      <c r="M107" s="3"/>
      <c r="N107" s="3"/>
      <c r="O107" s="3"/>
      <c r="P107" s="3"/>
      <c r="Q107" s="3"/>
      <c r="R107" s="3"/>
      <c r="S107" s="3"/>
      <c r="T107" s="3"/>
      <c r="U107" s="3"/>
      <c r="V107" s="3"/>
      <c r="W107" s="3"/>
      <c r="X107" s="3"/>
      <c r="Y107" s="3"/>
      <c r="AE107">
        <f>SUMIF(L7:L105,AE106,G7:G105)</f>
        <v>0</v>
      </c>
      <c r="AF107">
        <f>SUMIF(L7:L105,AF106,G7:G105)</f>
        <v>0</v>
      </c>
      <c r="AG107" t="s">
        <v>1738</v>
      </c>
    </row>
    <row r="108" spans="1:60">
      <c r="C108" s="258"/>
      <c r="D108" s="10"/>
      <c r="AG108" t="s">
        <v>1739</v>
      </c>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formatRows="0"/>
  <mergeCells count="38">
    <mergeCell ref="C97:G97"/>
    <mergeCell ref="C100:G100"/>
    <mergeCell ref="C83:G83"/>
    <mergeCell ref="C85:G85"/>
    <mergeCell ref="C87:G87"/>
    <mergeCell ref="C89:G89"/>
    <mergeCell ref="C92:G92"/>
    <mergeCell ref="C94:G94"/>
    <mergeCell ref="C57:G57"/>
    <mergeCell ref="C59:G59"/>
    <mergeCell ref="C61:G61"/>
    <mergeCell ref="C68:G68"/>
    <mergeCell ref="C70:G70"/>
    <mergeCell ref="C81:G81"/>
    <mergeCell ref="C40:G40"/>
    <mergeCell ref="C43:G43"/>
    <mergeCell ref="C45:G45"/>
    <mergeCell ref="C47:G47"/>
    <mergeCell ref="C52:G52"/>
    <mergeCell ref="C55:G55"/>
    <mergeCell ref="C28:G28"/>
    <mergeCell ref="C29:G29"/>
    <mergeCell ref="C33:G33"/>
    <mergeCell ref="C35:G35"/>
    <mergeCell ref="C37:G37"/>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01 19_01_01 Pol</vt:lpstr>
      <vt:lpstr>02 19_01_02 Pol</vt:lpstr>
      <vt:lpstr>03 19_01_03 Pol</vt:lpstr>
      <vt:lpstr>04 19_01_04 Pol</vt:lpstr>
      <vt:lpstr>05 19_01_05 Pol</vt:lpstr>
      <vt:lpstr>06 19_01_06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19_01_01 Pol'!Názvy_tisku</vt:lpstr>
      <vt:lpstr>'02 19_01_02 Pol'!Názvy_tisku</vt:lpstr>
      <vt:lpstr>'03 19_01_03 Pol'!Názvy_tisku</vt:lpstr>
      <vt:lpstr>'04 19_01_04 Pol'!Názvy_tisku</vt:lpstr>
      <vt:lpstr>'05 19_01_05 Pol'!Názvy_tisku</vt:lpstr>
      <vt:lpstr>'06 19_01_06 Pol'!Názvy_tisku</vt:lpstr>
      <vt:lpstr>oadresa</vt:lpstr>
      <vt:lpstr>Stavba!Objednatel</vt:lpstr>
      <vt:lpstr>Stavba!Objekt</vt:lpstr>
      <vt:lpstr>'01 19_01_01 Pol'!Oblast_tisku</vt:lpstr>
      <vt:lpstr>'02 19_01_02 Pol'!Oblast_tisku</vt:lpstr>
      <vt:lpstr>'03 19_01_03 Pol'!Oblast_tisku</vt:lpstr>
      <vt:lpstr>'04 19_01_04 Pol'!Oblast_tisku</vt:lpstr>
      <vt:lpstr>'05 19_01_05 Pol'!Oblast_tisku</vt:lpstr>
      <vt:lpstr>'06 19_01_06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2023-05-31T09:26:01Z</dcterms:modified>
</cp:coreProperties>
</file>