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rycí list" sheetId="1" r:id="rId1"/>
    <sheet name="rekapitulace" sheetId="2" r:id="rId2"/>
    <sheet name="položky" sheetId="3" r:id="rId3"/>
    <sheet name="VRN" sheetId="4" r:id="rId4"/>
  </sheets>
  <definedNames>
    <definedName name="_xlnm.Print_Titles" localSheetId="2">'položky'!$1:$7</definedName>
    <definedName name="_xlnm.Print_Titles" localSheetId="3">'VRN'!$1:$7</definedName>
  </definedNames>
  <calcPr fullCalcOnLoad="1"/>
</workbook>
</file>

<file path=xl/sharedStrings.xml><?xml version="1.0" encoding="utf-8"?>
<sst xmlns="http://schemas.openxmlformats.org/spreadsheetml/2006/main" count="491" uniqueCount="313">
  <si>
    <t>KRYCÍ LIST ROZPOČTU</t>
  </si>
  <si>
    <t>Název stavby</t>
  </si>
  <si>
    <t>Obnova komunikace, chodníků a obrubníků v ulici Andělova, Praha - Modřany</t>
  </si>
  <si>
    <t>CPV</t>
  </si>
  <si>
    <t>452331160-8</t>
  </si>
  <si>
    <t>Název objektu</t>
  </si>
  <si>
    <t>Dopravní řěšení -  komunikace a zpevněné plochy</t>
  </si>
  <si>
    <t>Místo</t>
  </si>
  <si>
    <t>Název části</t>
  </si>
  <si>
    <t>Rozpočet stavby</t>
  </si>
  <si>
    <t>Praha 4 - Modřany</t>
  </si>
  <si>
    <t>IČ</t>
  </si>
  <si>
    <t>DIČ</t>
  </si>
  <si>
    <t>Objednatel</t>
  </si>
  <si>
    <t>Úřad MČ Praha 12, Písková 830/25, 143 00 Praha 4</t>
  </si>
  <si>
    <t>Projektant</t>
  </si>
  <si>
    <t>Lucida s.r.o., Marie Cibulkové 34, 140 00 Praha 4</t>
  </si>
  <si>
    <t>Zhotovitel</t>
  </si>
  <si>
    <t>dle výběrového řízení</t>
  </si>
  <si>
    <t>Zpracoval</t>
  </si>
  <si>
    <t>zpracoval ing.Josef Stanko</t>
  </si>
  <si>
    <t>Rozpočet číslo</t>
  </si>
  <si>
    <t>Dne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</si>
  <si>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</si>
  <si>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</si>
  <si>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</si>
  <si>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</si>
  <si>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           Počet</t>
  </si>
  <si>
    <t xml:space="preserve">        Náklady / 1 m.j.</t>
  </si>
  <si>
    <t xml:space="preserve">                Rozpočtové náklady v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</si>
  <si>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</si>
  <si>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</si>
  <si>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</si>
  <si>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</si>
  <si>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</si>
  <si>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</si>
  <si>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</si>
  <si>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stavba</t>
  </si>
  <si>
    <t>celkem</t>
  </si>
  <si>
    <t>Práce přesčas</t>
  </si>
  <si>
    <t>13</t>
  </si>
  <si>
    <t xml:space="preserve">Zařízení staveniště   </t>
  </si>
  <si>
    <t>2</t>
  </si>
  <si>
    <t>Bez pevné podl.</t>
  </si>
  <si>
    <t>14</t>
  </si>
  <si>
    <t xml:space="preserve">Mimostav. doprava   </t>
  </si>
  <si>
    <t>3</t>
  </si>
  <si>
    <t>Kulturní památka</t>
  </si>
  <si>
    <t>15</t>
  </si>
  <si>
    <t xml:space="preserve">Územní vlivy   </t>
  </si>
  <si>
    <t>4</t>
  </si>
  <si>
    <t>16</t>
  </si>
  <si>
    <t xml:space="preserve">Provozní vlivy   </t>
  </si>
  <si>
    <t>17</t>
  </si>
  <si>
    <t xml:space="preserve">Ostatní   </t>
  </si>
  <si>
    <t>18</t>
  </si>
  <si>
    <t>NUS z rozpočtu</t>
  </si>
  <si>
    <t>ZRN (ř. 1-6)</t>
  </si>
  <si>
    <t>12</t>
  </si>
  <si>
    <t>DN (ř. 8-11)</t>
  </si>
  <si>
    <t>19</t>
  </si>
  <si>
    <t>NUS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</si>
  <si>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</si>
  <si>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</si>
  <si>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</si>
  <si>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</si>
  <si>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</si>
  <si>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</si>
  <si>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</si>
  <si>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</si>
  <si>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</si>
  <si>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</si>
  <si>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</si>
  <si>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</si>
  <si>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</si>
  <si>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</si>
  <si>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</si>
  <si>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</si>
  <si>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</si>
  <si>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</si>
  <si>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</si>
  <si>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</si>
  <si>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</si>
  <si>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>REKAPITULACE ROZPOČTU</t>
  </si>
  <si>
    <t xml:space="preserve">Stavba: </t>
  </si>
  <si>
    <t>Obnova komunikace a obrubníků v ulici Andělova, Praha - Modřany</t>
  </si>
  <si>
    <t>Objekt:</t>
  </si>
  <si>
    <t>Dopravní řěšení - rekapitulace</t>
  </si>
  <si>
    <t>Cenová soustava  URS 2018/II</t>
  </si>
  <si>
    <t>Datum:  26.9.2018</t>
  </si>
  <si>
    <t>Kód</t>
  </si>
  <si>
    <t>Popis</t>
  </si>
  <si>
    <t>Cena celkem</t>
  </si>
  <si>
    <t>Rekapitulace jednotlivých částí rozpočtu</t>
  </si>
  <si>
    <t>11</t>
  </si>
  <si>
    <t>Příprava území</t>
  </si>
  <si>
    <t>Odkopávky a prokopávky</t>
  </si>
  <si>
    <t>Přemístění výkopku</t>
  </si>
  <si>
    <t>Povrchové úpravy terénu</t>
  </si>
  <si>
    <t xml:space="preserve">Úprava podloží - drenáže </t>
  </si>
  <si>
    <t>5a</t>
  </si>
  <si>
    <t>Komunikace - vozovka z asfaltového betonu tl 420 mm</t>
  </si>
  <si>
    <t>5b</t>
  </si>
  <si>
    <t>Komunikace - vsakující vozovka tl  420 mm</t>
  </si>
  <si>
    <t>5c</t>
  </si>
  <si>
    <t xml:space="preserve">Chodník z zámkové dlažby tl 250 mm </t>
  </si>
  <si>
    <t>5d</t>
  </si>
  <si>
    <t xml:space="preserve">Chodníkový přejezd tl 350 mm </t>
  </si>
  <si>
    <t>5e</t>
  </si>
  <si>
    <t>Příčný práh tl 570 mm</t>
  </si>
  <si>
    <t>5f</t>
  </si>
  <si>
    <t xml:space="preserve">Obruby ke komunikacím </t>
  </si>
  <si>
    <t>Trubní vedení</t>
  </si>
  <si>
    <t>91</t>
  </si>
  <si>
    <t xml:space="preserve">Doplňující konstrukce a práce na pozemních komunikacích </t>
  </si>
  <si>
    <t>99</t>
  </si>
  <si>
    <t>Přesuny hmot</t>
  </si>
  <si>
    <t>celkem BEZ DPH v Kč</t>
  </si>
  <si>
    <t>ZADÁNÍ S VÝKAZEM VÝMĚR</t>
  </si>
  <si>
    <t>Stavba: Obnova komunikace, chodníků a obrubníků v ulici Andělova, Praha - Modřany</t>
  </si>
  <si>
    <t>Objekt: Dopravní řešení - komunikace a zpevněné plochy</t>
  </si>
  <si>
    <t>P.Č.</t>
  </si>
  <si>
    <t>Kód položky</t>
  </si>
  <si>
    <t>MJ</t>
  </si>
  <si>
    <t>Množství celkem</t>
  </si>
  <si>
    <t>Jednotková cena zadání</t>
  </si>
  <si>
    <t>Celková cena zadání</t>
  </si>
  <si>
    <t>Odstranění podkladu z kameniva drceného tl.200 mm strojně, plocha přes 200m2</t>
  </si>
  <si>
    <t>m2</t>
  </si>
  <si>
    <t>chodník 1285,74 + vozovka 1495,94 odečteno z programu AutoCAD</t>
  </si>
  <si>
    <t>Odstranění povrchu živičného tl do 50mm strojně, plocha přes 200m2</t>
  </si>
  <si>
    <t>chodník LA tl 3 cm</t>
  </si>
  <si>
    <t>Odstranění povrchu živičného tl do 100mm strojně, plocha přes 200m2</t>
  </si>
  <si>
    <t>Vytrhání obrubníků stojatých</t>
  </si>
  <si>
    <t xml:space="preserve"> m</t>
  </si>
  <si>
    <t>Řezání stávajícího živičného krytu tl od 5 do 10 cm</t>
  </si>
  <si>
    <t>m</t>
  </si>
  <si>
    <t>966006132</t>
  </si>
  <si>
    <t>Odstranění dopravních značek se sloupky s betonovými patkami</t>
  </si>
  <si>
    <t>ks</t>
  </si>
  <si>
    <t>122101402</t>
  </si>
  <si>
    <t>Vykopávky v zemníku na suchu v hornině tř. 1-2 objem do 1000m3</t>
  </si>
  <si>
    <t>m3</t>
  </si>
  <si>
    <t>výměna zemin v podkladu komunikace</t>
  </si>
  <si>
    <t>583312000</t>
  </si>
  <si>
    <t>šterkopísek netříděný zásypový materiál</t>
  </si>
  <si>
    <t>t</t>
  </si>
  <si>
    <t>598,37 x 2  vhodný k zhutnění</t>
  </si>
  <si>
    <t xml:space="preserve">Odkopávky a prokopávky nezapažené pro silnice objemu do 1000 m3 v hornině tř. 3   </t>
  </si>
  <si>
    <t>odkopávka zeminy  224,36 + výměna podkladů komunikace 598,37 m3</t>
  </si>
  <si>
    <t>122202209</t>
  </si>
  <si>
    <t>Příplatek za lepivost v h 3</t>
  </si>
  <si>
    <t>132201101</t>
  </si>
  <si>
    <t xml:space="preserve">Hloubení rýh š do 600 mm v hornině tř. 3 objemu do 100 m3 </t>
  </si>
  <si>
    <t>drenáže 179,58 m x 0,35 x 0,4</t>
  </si>
  <si>
    <t>132201109</t>
  </si>
  <si>
    <t>Příplatek za lepivost v h.3</t>
  </si>
  <si>
    <t>161101101</t>
  </si>
  <si>
    <t>Svislé přemístění výkopku z horniny tř. 1 až 4 hl výkopu do 2,5 m</t>
  </si>
  <si>
    <t>Nakládání výkopku z hor.1-4 v množství přes 100 m3</t>
  </si>
  <si>
    <t>Vodorovné přemístění do 10000m výkopku/sypaniny z horniny tř. 1 až 4</t>
  </si>
  <si>
    <t>dovoz štěrkopísku a odvoz zeminy na skládku</t>
  </si>
  <si>
    <t>171201201</t>
  </si>
  <si>
    <t>Uložení sypaniny na skládku</t>
  </si>
  <si>
    <t>1445,88 - 598,37 výměna zeminy</t>
  </si>
  <si>
    <t>997221855</t>
  </si>
  <si>
    <t>Poplatek za uložení na skládce (skládkovné) zeminy a kameniva kód odpadu 170 504</t>
  </si>
  <si>
    <t>847,51 x 1,8</t>
  </si>
  <si>
    <t>Uložení sypaniny z hornin do násypů hutněných na 103%PS</t>
  </si>
  <si>
    <t>181951102</t>
  </si>
  <si>
    <t>Úprava pláně v hornině tř. 1 až 4 se zhutněním</t>
  </si>
  <si>
    <t>212752212</t>
  </si>
  <si>
    <t>Trativody z drenážních trubek flexibilních  dn 100 mm, včetně lože, otevřený výkop</t>
  </si>
  <si>
    <t>457572211</t>
  </si>
  <si>
    <t>Filtrační vrstvy z kameniva těženého 16/32 mm, trativod</t>
  </si>
  <si>
    <t>286112230</t>
  </si>
  <si>
    <t>trubka PVC drenážní flexibilní d 100 mm</t>
  </si>
  <si>
    <t>211971110</t>
  </si>
  <si>
    <t>Zřízení opláštění trativodů geotextilií v rýze nebo zářezu sklonu do 1:2</t>
  </si>
  <si>
    <t>693111310</t>
  </si>
  <si>
    <t>geotextilie 300 g/m2 š. 200cm  trativod</t>
  </si>
  <si>
    <t>564861111</t>
  </si>
  <si>
    <t>Podklad z ŠDA tl 200 mm pozhutnění</t>
  </si>
  <si>
    <t xml:space="preserve">odečteno z programu AutoCAD vozovka </t>
  </si>
  <si>
    <t>567122111</t>
  </si>
  <si>
    <t>Podklad ze směsi stmelené cementem KZC I  SC C 8/10 tl 12 cm</t>
  </si>
  <si>
    <t>573111111</t>
  </si>
  <si>
    <t>Postřik infiltrační postřik s posypem z asfaltu množství 0,6 kg/m2</t>
  </si>
  <si>
    <t>565145121</t>
  </si>
  <si>
    <t>Asfaltový beton ACP 16 (OKS) podkladní tl 60 mm z nemodifikovaného asfaltu, přes 3 m</t>
  </si>
  <si>
    <t>573231106</t>
  </si>
  <si>
    <t>Spojovací postřik ze silniční emulse množství 0,3 kg/m2</t>
  </si>
  <si>
    <t>577134221</t>
  </si>
  <si>
    <t>Asfaltový beton ACO 11 (ABS I),vrstva obrusná, 40 mm z nemodifikovaného asfaltu, přes 3 m</t>
  </si>
  <si>
    <t>919122111</t>
  </si>
  <si>
    <t xml:space="preserve">Těsnění spár zálivkou za tepla pro komůrky š 10 mm hl 20 mm </t>
  </si>
  <si>
    <t>Řezání spár pro vytvoření komůrky š 10 mm hl 20 mm v živičném krytu</t>
  </si>
  <si>
    <t>564851111</t>
  </si>
  <si>
    <t>Podklad z ŠDA tl 150 mm pozhutnění</t>
  </si>
  <si>
    <t>odečteno z programu AutoCAD vsakovací vozovka frakce 0/63</t>
  </si>
  <si>
    <t>odečteno z programu AutoCAD vsakovací vozovka frakce 0/32</t>
  </si>
  <si>
    <t>Kladení vegetační dlažby tl 80 mm do drtě 40 mm, plocha do 300 m2</t>
  </si>
  <si>
    <t>592460150R</t>
  </si>
  <si>
    <t>dlažba zatravňovací betonová 21 x 14 x 8 cm přírodní</t>
  </si>
  <si>
    <t>Vyplnění spár dlažby drobným kamenivem</t>
  </si>
  <si>
    <t>štěrkodrtí frakce 2/4 mm</t>
  </si>
  <si>
    <t>Podklad z ŠD tl 15 cm pozhutnění</t>
  </si>
  <si>
    <t>odečteno z programu AutoCAD  chodník</t>
  </si>
  <si>
    <t xml:space="preserve"> </t>
  </si>
  <si>
    <t>Kladení zámkové dlažby tl 60 mm do drtě 40 mm, plocha přes 300 m2</t>
  </si>
  <si>
    <t>596211114</t>
  </si>
  <si>
    <t>Příplatek za kombinaci dvou barev a tvarů tl 60 mm</t>
  </si>
  <si>
    <t>592450060</t>
  </si>
  <si>
    <t>dlažba zámková červená 20 x 10 x 6 cm slepecká</t>
  </si>
  <si>
    <t>592450180</t>
  </si>
  <si>
    <t>dlažba zámková betonová přírodní 20 x 10 x 6 cm</t>
  </si>
  <si>
    <t>564871111</t>
  </si>
  <si>
    <t>Podklad z ŠDA tl 250 mm pozhutnění</t>
  </si>
  <si>
    <t>odečteno z programu AutoCAD  chodníkový přejezd</t>
  </si>
  <si>
    <t>Kladení zámkové dlažby tl 80 mm do drtě 40 mm, plocha do 300 m2</t>
  </si>
  <si>
    <t>596212114</t>
  </si>
  <si>
    <t>59245006R</t>
  </si>
  <si>
    <t>dlažba zámková červená 20 x 10 x 8 cm slepecká</t>
  </si>
  <si>
    <t>592450200</t>
  </si>
  <si>
    <t>dlažba zámková betonová přírodní  20 x 10 x 8 cm</t>
  </si>
  <si>
    <t>odečteno z programu AutoCAD  příčný práh</t>
  </si>
  <si>
    <t>567153822R</t>
  </si>
  <si>
    <t>Podklad ze směsi stmelené cementem KZC I  SC C 8/10 tl 27 cm</t>
  </si>
  <si>
    <t>916131213</t>
  </si>
  <si>
    <t>Osazení silničního obrubníku stojatého s boční opěrou do lože z betonu prostého</t>
  </si>
  <si>
    <t>592170290</t>
  </si>
  <si>
    <t xml:space="preserve">obrubník betonový silniční nájezdový 100 x 15 x 15 cm    </t>
  </si>
  <si>
    <t>kus</t>
  </si>
  <si>
    <t>592170300</t>
  </si>
  <si>
    <t xml:space="preserve">obrubník betonový přechodový 100 x 15 x 15 - 25 cm   pravý, levý </t>
  </si>
  <si>
    <t>592170310</t>
  </si>
  <si>
    <t xml:space="preserve">obrubník betonový silniční 100 x 15 x 25 cm    </t>
  </si>
  <si>
    <t>592170350</t>
  </si>
  <si>
    <t xml:space="preserve">obrubník betonový silniční obloukový 78 x 15 x 25 cm    </t>
  </si>
  <si>
    <t>916241213</t>
  </si>
  <si>
    <t xml:space="preserve">Osazení obrubníku kamenného stojatého s boční opěrou do lože z betonu prostého   </t>
  </si>
  <si>
    <t>593800070</t>
  </si>
  <si>
    <t>obrubník kamenný přímí, žula 15 x 25 x 100 cm</t>
  </si>
  <si>
    <t>916231213R</t>
  </si>
  <si>
    <t xml:space="preserve">Osazení chodníkového obrubníku betonového s boční opěrou do lože z betonu prostého </t>
  </si>
  <si>
    <t>osazení obrubníku z betonových kostek 20 x 10 x 8 cm</t>
  </si>
  <si>
    <t>Výšková úprava uličního vstupu nebo vpusti do 200 mm zvýšením poklopu- šachty</t>
  </si>
  <si>
    <t>899431111</t>
  </si>
  <si>
    <t xml:space="preserve">Výšková úprava uličního vstupu nebo vpusti do 200 mm zvýšením  krycího hrnce </t>
  </si>
  <si>
    <t>914511112</t>
  </si>
  <si>
    <t>Montáž sloupku dopravních značek délky do 3,5 m s betonovým základem a patkou</t>
  </si>
  <si>
    <t>404452250</t>
  </si>
  <si>
    <t>sloupek Zn 60 - 350</t>
  </si>
  <si>
    <t>404452400</t>
  </si>
  <si>
    <t>patka hliníková HP 60</t>
  </si>
  <si>
    <t>404452530</t>
  </si>
  <si>
    <t>víčko plastové na sloupek 60</t>
  </si>
  <si>
    <t>404452560</t>
  </si>
  <si>
    <t>upínací svorka na sloupek US 60</t>
  </si>
  <si>
    <t>914111111</t>
  </si>
  <si>
    <t>Montáž svislé dopravní značky do velikosti 1 m2 objímkami na sloupek nebo konzolu</t>
  </si>
  <si>
    <t>404440520</t>
  </si>
  <si>
    <t>značka svislá zákazová AL-NK 700mm</t>
  </si>
  <si>
    <t>404442560</t>
  </si>
  <si>
    <t>značka svislá reflexní AL-NK 500 x700 mm</t>
  </si>
  <si>
    <t>915231111</t>
  </si>
  <si>
    <t>Vodorovné dopravní značení bílým plastem přechody pro chodce, šipky, symboly</t>
  </si>
  <si>
    <t>915621111</t>
  </si>
  <si>
    <t>Předznačení vodorovného plošného značení</t>
  </si>
  <si>
    <t>935113111</t>
  </si>
  <si>
    <t>Osazení odvodňovacího polymerbetonového žlabu s krycím roštem šířky do 200 mm</t>
  </si>
  <si>
    <t>935932418</t>
  </si>
  <si>
    <t xml:space="preserve">Odvodňovací polymerbetonový žlab pro zatížení D400 s vnitřní šířkou do 150 mm s krycím roštem z litiny </t>
  </si>
  <si>
    <t>Přesun hmot</t>
  </si>
  <si>
    <t>Nakládání suti na dopravní prostředek pro vodorovnou dopravu</t>
  </si>
  <si>
    <t>/1495,94 x 0,10 x 2,2/ + / 1285,74 x 0,03 x 2,2/= 413,95  asfalty</t>
  </si>
  <si>
    <t xml:space="preserve">/2781,68 x 0,20 x 2,0/ = 1112,6  kamenivo </t>
  </si>
  <si>
    <t>586,65 x 0,06 = 35,19 betony</t>
  </si>
  <si>
    <t>997221551</t>
  </si>
  <si>
    <t>Vodorovná doprava suti ze sypkých materiálů do 1 km</t>
  </si>
  <si>
    <t>997221559</t>
  </si>
  <si>
    <t>Příplatek ZKD 1 km u vodorovné dopravy sypkých materiálů, 9 x</t>
  </si>
  <si>
    <t>997221561</t>
  </si>
  <si>
    <t>Vodorovná doprava suti z kusových materiálů do 1 km</t>
  </si>
  <si>
    <t>997221569</t>
  </si>
  <si>
    <t>Příplatek ZKD 1 km u vodorovné dopravy suti z kusových materálů, 9 x</t>
  </si>
  <si>
    <t>Poplatek za uložení na skládce (skládkovné) stavebního odpadu z betonového kód odpadu 170 101</t>
  </si>
  <si>
    <t>997221845</t>
  </si>
  <si>
    <t>Poplatek za uložení na skládce (skládkovné) odpadu asfaltového bez dehtu kód odpadu 170 302</t>
  </si>
  <si>
    <t>Přesun hmot pro pozemní komunikace s krytem dlážděným automatický výpočet</t>
  </si>
  <si>
    <t>Přesun hmot pro pozemní komunikace s krytem z kamene, monolitickým betonovým nebo živičným   automatický výpočet</t>
  </si>
  <si>
    <t>Kč</t>
  </si>
  <si>
    <t>Objekt: Dopravní řešení - komunikace a zpevněné plochy, VRN</t>
  </si>
  <si>
    <t>Vedlejší rozpočtové náklady</t>
  </si>
  <si>
    <t>Montáž a demontáž dočasné dopravní značky kompletní DIO</t>
  </si>
  <si>
    <t>20 ks - 4 etapy  DIO předpoklad</t>
  </si>
  <si>
    <t>Nájem dopravní značky přenosné vč sloupů a příchytek nad 7 dní DIO</t>
  </si>
  <si>
    <t>20 značek  x 80 dní</t>
  </si>
  <si>
    <t>011002000</t>
  </si>
  <si>
    <t>Průzkumné práce</t>
  </si>
  <si>
    <t>4 ks ručně kopaných sond pro určení přesné polohy sítí</t>
  </si>
  <si>
    <t>012103000</t>
  </si>
  <si>
    <t>Geodetické práce před výstavbou - vytyčení stavby</t>
  </si>
  <si>
    <t>012303000</t>
  </si>
  <si>
    <t>Geodetické práce po výstavbě -  zaměření skutečného provedení</t>
  </si>
  <si>
    <t>013254000</t>
  </si>
  <si>
    <t xml:space="preserve">Realizační dokumentace stavby a Dokumentace skutečného provedení stavby </t>
  </si>
  <si>
    <t>027400001</t>
  </si>
  <si>
    <t>Vytyčení stávajích sítí</t>
  </si>
  <si>
    <t>030001000</t>
  </si>
  <si>
    <t>Zařízení staveniště  denní úklid stavby, zabezpečení výkopů</t>
  </si>
  <si>
    <t>040001000</t>
  </si>
  <si>
    <t>Inženýrská činnost  zajištění DIO a DIR vč rozhodnutí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</si>
</sst>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/m/yyyy"/>
    <numFmt numFmtId="165" formatCode="###0;\-###0"/>
    <numFmt numFmtId="166" formatCode="0.00%;\-0.00%"/>
    <numFmt numFmtId="167" formatCode="###0.0;\-###0.0"/>
    <numFmt numFmtId="168" formatCode="#,##0.00&quot; Kč&quot;"/>
    <numFmt numFmtId="169" formatCode="#,##0.000;\-#,##0.000"/>
  </numFmts>
  <fonts count="66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sz val="16"/>
      <color indexed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u val="single"/>
      <sz val="11"/>
      <name val="Arial CE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1"/>
      <name val="Arial CE"/>
      <family val="2"/>
    </font>
    <font>
      <b/>
      <i/>
      <sz val="9"/>
      <name val="Arial CE"/>
      <family val="2"/>
    </font>
    <font>
      <b/>
      <i/>
      <sz val="11"/>
      <name val="Arial CE"/>
      <family val="2"/>
    </font>
    <font>
      <b/>
      <u val="single"/>
      <sz val="8"/>
      <color indexed="10"/>
      <name val="Arial CE"/>
      <family val="2"/>
    </font>
    <font>
      <b/>
      <u val="single"/>
      <sz val="11"/>
      <color indexed="10"/>
      <name val="Arial CE"/>
      <family val="2"/>
    </font>
    <font>
      <sz val="8"/>
      <color indexed="63"/>
      <name val="Arial CE"/>
      <family val="2"/>
    </font>
    <font>
      <b/>
      <sz val="10"/>
      <color indexed="8"/>
      <name val="Arial"/>
      <family val="2"/>
    </font>
    <font>
      <sz val="10"/>
      <color indexed="63"/>
      <name val="Arial CE"/>
      <family val="2"/>
    </font>
    <font>
      <sz val="10"/>
      <color indexed="63"/>
      <name val="Arial"/>
      <family val="2"/>
    </font>
    <font>
      <i/>
      <sz val="10"/>
      <color indexed="12"/>
      <name val="Arial CE"/>
      <family val="2"/>
    </font>
    <font>
      <i/>
      <sz val="10"/>
      <color indexed="12"/>
      <name val="Arial"/>
      <family val="2"/>
    </font>
    <font>
      <sz val="10"/>
      <color indexed="8"/>
      <name val="Arial CE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2" fillId="0" borderId="0">
      <alignment/>
      <protection/>
    </xf>
    <xf numFmtId="0" fontId="1" fillId="0" borderId="0">
      <alignment vertical="top" wrapText="1"/>
      <protection locked="0"/>
    </xf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58" fillId="0" borderId="7" applyNumberFormat="0" applyFill="0" applyAlignment="0" applyProtection="0"/>
    <xf numFmtId="0" fontId="59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466"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5" fillId="0" borderId="0" xfId="0" applyFont="1" applyBorder="1" applyAlignment="1" applyProtection="1">
      <alignment horizontal="left" vertical="top"/>
      <protection/>
    </xf>
    <xf numFmtId="0" fontId="0" fillId="0" borderId="14" xfId="0" applyFont="1" applyBorder="1" applyAlignment="1" applyProtection="1">
      <alignment horizontal="left" vertical="top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horizontal="left" vertical="center"/>
      <protection/>
    </xf>
    <xf numFmtId="0" fontId="0" fillId="0" borderId="21" xfId="0" applyFont="1" applyBorder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horizontal="left" vertical="center"/>
      <protection/>
    </xf>
    <xf numFmtId="0" fontId="8" fillId="0" borderId="24" xfId="0" applyFont="1" applyBorder="1" applyAlignment="1" applyProtection="1">
      <alignment horizontal="left" vertical="center"/>
      <protection/>
    </xf>
    <xf numFmtId="0" fontId="0" fillId="0" borderId="25" xfId="0" applyFont="1" applyBorder="1" applyAlignment="1" applyProtection="1">
      <alignment horizontal="left" vertical="center"/>
      <protection/>
    </xf>
    <xf numFmtId="0" fontId="0" fillId="0" borderId="26" xfId="0" applyFont="1" applyBorder="1" applyAlignment="1" applyProtection="1">
      <alignment horizontal="left" vertical="center"/>
      <protection/>
    </xf>
    <xf numFmtId="0" fontId="0" fillId="0" borderId="27" xfId="0" applyFont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left" vertical="center"/>
      <protection/>
    </xf>
    <xf numFmtId="0" fontId="0" fillId="0" borderId="29" xfId="0" applyFont="1" applyBorder="1" applyAlignment="1" applyProtection="1">
      <alignment horizontal="left" vertical="center"/>
      <protection/>
    </xf>
    <xf numFmtId="0" fontId="0" fillId="0" borderId="30" xfId="0" applyFont="1" applyBorder="1" applyAlignment="1" applyProtection="1">
      <alignment horizontal="left" vertical="center"/>
      <protection/>
    </xf>
    <xf numFmtId="0" fontId="0" fillId="0" borderId="31" xfId="0" applyFont="1" applyBorder="1" applyAlignment="1" applyProtection="1">
      <alignment horizontal="left" vertical="center"/>
      <protection/>
    </xf>
    <xf numFmtId="165" fontId="1" fillId="0" borderId="32" xfId="0" applyNumberFormat="1" applyFont="1" applyBorder="1" applyAlignment="1" applyProtection="1">
      <alignment horizontal="right" vertical="center"/>
      <protection/>
    </xf>
    <xf numFmtId="165" fontId="1" fillId="0" borderId="33" xfId="0" applyNumberFormat="1" applyFont="1" applyBorder="1" applyAlignment="1" applyProtection="1">
      <alignment horizontal="right" vertical="center"/>
      <protection/>
    </xf>
    <xf numFmtId="37" fontId="9" fillId="0" borderId="34" xfId="0" applyNumberFormat="1" applyFont="1" applyBorder="1" applyAlignment="1" applyProtection="1">
      <alignment horizontal="right" vertical="center"/>
      <protection/>
    </xf>
    <xf numFmtId="39" fontId="9" fillId="0" borderId="35" xfId="0" applyNumberFormat="1" applyFont="1" applyBorder="1" applyAlignment="1" applyProtection="1">
      <alignment horizontal="right" vertical="center"/>
      <protection/>
    </xf>
    <xf numFmtId="165" fontId="1" fillId="0" borderId="34" xfId="0" applyNumberFormat="1" applyFont="1" applyBorder="1" applyAlignment="1" applyProtection="1">
      <alignment horizontal="right" vertical="center"/>
      <protection/>
    </xf>
    <xf numFmtId="165" fontId="1" fillId="0" borderId="35" xfId="0" applyNumberFormat="1" applyFont="1" applyBorder="1" applyAlignment="1" applyProtection="1">
      <alignment horizontal="right" vertical="center"/>
      <protection/>
    </xf>
    <xf numFmtId="165" fontId="9" fillId="0" borderId="33" xfId="0" applyNumberFormat="1" applyFont="1" applyBorder="1" applyAlignment="1" applyProtection="1">
      <alignment horizontal="right" vertical="center"/>
      <protection/>
    </xf>
    <xf numFmtId="37" fontId="9" fillId="0" borderId="21" xfId="0" applyNumberFormat="1" applyFont="1" applyBorder="1" applyAlignment="1" applyProtection="1">
      <alignment horizontal="right" vertical="center"/>
      <protection/>
    </xf>
    <xf numFmtId="39" fontId="9" fillId="0" borderId="36" xfId="0" applyNumberFormat="1" applyFont="1" applyBorder="1" applyAlignment="1" applyProtection="1">
      <alignment horizontal="right" vertical="center"/>
      <protection/>
    </xf>
    <xf numFmtId="0" fontId="8" fillId="0" borderId="24" xfId="0" applyFont="1" applyBorder="1" applyAlignment="1" applyProtection="1">
      <alignment horizontal="left" vertical="center" wrapText="1"/>
      <protection/>
    </xf>
    <xf numFmtId="0" fontId="10" fillId="0" borderId="27" xfId="0" applyFont="1" applyBorder="1" applyAlignment="1" applyProtection="1">
      <alignment horizontal="left" vertical="center"/>
      <protection/>
    </xf>
    <xf numFmtId="0" fontId="10" fillId="0" borderId="29" xfId="0" applyFont="1" applyBorder="1" applyAlignment="1" applyProtection="1">
      <alignment horizontal="left" vertical="center"/>
      <protection/>
    </xf>
    <xf numFmtId="0" fontId="8" fillId="0" borderId="30" xfId="0" applyFont="1" applyBorder="1" applyAlignment="1" applyProtection="1">
      <alignment horizontal="left" vertical="center"/>
      <protection/>
    </xf>
    <xf numFmtId="0" fontId="8" fillId="0" borderId="28" xfId="0" applyFont="1" applyBorder="1" applyAlignment="1" applyProtection="1">
      <alignment horizontal="left" vertical="center"/>
      <protection/>
    </xf>
    <xf numFmtId="0" fontId="8" fillId="0" borderId="37" xfId="0" applyFont="1" applyBorder="1" applyAlignment="1" applyProtection="1">
      <alignment horizontal="left" vertical="center"/>
      <protection/>
    </xf>
    <xf numFmtId="0" fontId="10" fillId="0" borderId="38" xfId="0" applyFont="1" applyBorder="1" applyAlignment="1" applyProtection="1">
      <alignment horizontal="left" vertical="center"/>
      <protection/>
    </xf>
    <xf numFmtId="0" fontId="8" fillId="0" borderId="29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31" xfId="0" applyFont="1" applyBorder="1" applyAlignment="1" applyProtection="1">
      <alignment horizontal="left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left"/>
      <protection/>
    </xf>
    <xf numFmtId="39" fontId="9" fillId="0" borderId="41" xfId="0" applyNumberFormat="1" applyFont="1" applyBorder="1" applyAlignment="1" applyProtection="1">
      <alignment horizontal="right"/>
      <protection/>
    </xf>
    <xf numFmtId="0" fontId="0" fillId="0" borderId="42" xfId="0" applyFont="1" applyBorder="1" applyAlignment="1" applyProtection="1">
      <alignment horizontal="left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left" vertical="center"/>
      <protection/>
    </xf>
    <xf numFmtId="0" fontId="0" fillId="0" borderId="44" xfId="0" applyFont="1" applyBorder="1" applyAlignment="1" applyProtection="1">
      <alignment horizontal="left" vertical="center"/>
      <protection/>
    </xf>
    <xf numFmtId="39" fontId="1" fillId="0" borderId="41" xfId="0" applyNumberFormat="1" applyFont="1" applyBorder="1" applyAlignment="1" applyProtection="1">
      <alignment horizontal="right" vertical="center"/>
      <protection/>
    </xf>
    <xf numFmtId="165" fontId="1" fillId="0" borderId="45" xfId="0" applyNumberFormat="1" applyFont="1" applyBorder="1" applyAlignment="1" applyProtection="1">
      <alignment horizontal="right" vertical="center"/>
      <protection/>
    </xf>
    <xf numFmtId="0" fontId="5" fillId="0" borderId="41" xfId="0" applyFont="1" applyBorder="1" applyAlignment="1" applyProtection="1">
      <alignment horizontal="left" vertical="center"/>
      <protection/>
    </xf>
    <xf numFmtId="0" fontId="0" fillId="0" borderId="45" xfId="0" applyFont="1" applyBorder="1" applyAlignment="1" applyProtection="1">
      <alignment horizontal="left" vertical="center"/>
      <protection/>
    </xf>
    <xf numFmtId="166" fontId="5" fillId="0" borderId="40" xfId="0" applyNumberFormat="1" applyFont="1" applyBorder="1" applyAlignment="1" applyProtection="1">
      <alignment horizontal="right" vertical="center"/>
      <protection/>
    </xf>
    <xf numFmtId="39" fontId="9" fillId="0" borderId="46" xfId="0" applyNumberFormat="1" applyFont="1" applyBorder="1" applyAlignment="1" applyProtection="1">
      <alignment horizontal="right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37" fontId="1" fillId="0" borderId="41" xfId="0" applyNumberFormat="1" applyFont="1" applyBorder="1" applyAlignment="1" applyProtection="1">
      <alignment horizontal="right" vertical="center"/>
      <protection/>
    </xf>
    <xf numFmtId="0" fontId="11" fillId="0" borderId="41" xfId="0" applyFont="1" applyBorder="1" applyAlignment="1" applyProtection="1">
      <alignment horizontal="left"/>
      <protection/>
    </xf>
    <xf numFmtId="0" fontId="0" fillId="0" borderId="45" xfId="0" applyFont="1" applyBorder="1" applyAlignment="1" applyProtection="1">
      <alignment horizontal="left"/>
      <protection/>
    </xf>
    <xf numFmtId="0" fontId="0" fillId="0" borderId="44" xfId="0" applyFont="1" applyBorder="1" applyAlignment="1" applyProtection="1">
      <alignment horizontal="left"/>
      <protection/>
    </xf>
    <xf numFmtId="39" fontId="9" fillId="0" borderId="41" xfId="0" applyNumberFormat="1" applyFont="1" applyBorder="1" applyAlignment="1">
      <alignment horizontal="right"/>
    </xf>
    <xf numFmtId="0" fontId="0" fillId="0" borderId="48" xfId="0" applyFont="1" applyBorder="1" applyAlignment="1" applyProtection="1">
      <alignment horizontal="left" vertical="center"/>
      <protection/>
    </xf>
    <xf numFmtId="0" fontId="11" fillId="0" borderId="41" xfId="0" applyFont="1" applyBorder="1" applyAlignment="1" applyProtection="1">
      <alignment horizontal="left" vertical="center"/>
      <protection/>
    </xf>
    <xf numFmtId="37" fontId="1" fillId="0" borderId="49" xfId="0" applyNumberFormat="1" applyFont="1" applyBorder="1" applyAlignment="1" applyProtection="1">
      <alignment horizontal="right" vertical="center"/>
      <protection/>
    </xf>
    <xf numFmtId="165" fontId="1" fillId="0" borderId="50" xfId="0" applyNumberFormat="1" applyFont="1" applyBorder="1" applyAlignment="1" applyProtection="1">
      <alignment horizontal="right" vertical="center"/>
      <protection/>
    </xf>
    <xf numFmtId="39" fontId="9" fillId="0" borderId="51" xfId="0" applyNumberFormat="1" applyFont="1" applyBorder="1" applyAlignment="1" applyProtection="1">
      <alignment horizontal="right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left" vertical="center"/>
      <protection/>
    </xf>
    <xf numFmtId="0" fontId="0" fillId="0" borderId="33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39" fontId="9" fillId="0" borderId="53" xfId="0" applyNumberFormat="1" applyFont="1" applyBorder="1" applyAlignment="1" applyProtection="1">
      <alignment horizontal="right" vertical="center"/>
      <protection/>
    </xf>
    <xf numFmtId="0" fontId="0" fillId="0" borderId="54" xfId="0" applyFont="1" applyBorder="1" applyAlignment="1" applyProtection="1">
      <alignment horizontal="left" vertical="center"/>
      <protection/>
    </xf>
    <xf numFmtId="0" fontId="0" fillId="0" borderId="55" xfId="0" applyFont="1" applyBorder="1" applyAlignment="1" applyProtection="1">
      <alignment horizontal="center" vertical="center"/>
      <protection/>
    </xf>
    <xf numFmtId="39" fontId="9" fillId="0" borderId="24" xfId="0" applyNumberFormat="1" applyFont="1" applyBorder="1" applyAlignment="1" applyProtection="1">
      <alignment horizontal="right" vertical="center"/>
      <protection/>
    </xf>
    <xf numFmtId="165" fontId="9" fillId="0" borderId="21" xfId="0" applyNumberFormat="1" applyFont="1" applyBorder="1" applyAlignment="1" applyProtection="1">
      <alignment horizontal="right" vertical="center"/>
      <protection/>
    </xf>
    <xf numFmtId="39" fontId="9" fillId="0" borderId="56" xfId="0" applyNumberFormat="1" applyFont="1" applyBorder="1" applyAlignment="1" applyProtection="1">
      <alignment horizontal="right" vertical="center"/>
      <protection/>
    </xf>
    <xf numFmtId="0" fontId="0" fillId="0" borderId="57" xfId="0" applyFont="1" applyBorder="1" applyAlignment="1" applyProtection="1">
      <alignment horizontal="left" vertical="top"/>
      <protection/>
    </xf>
    <xf numFmtId="0" fontId="11" fillId="0" borderId="58" xfId="0" applyFont="1" applyBorder="1" applyAlignment="1" applyProtection="1">
      <alignment horizontal="left" vertical="center"/>
      <protection/>
    </xf>
    <xf numFmtId="0" fontId="8" fillId="0" borderId="59" xfId="0" applyFont="1" applyBorder="1" applyAlignment="1" applyProtection="1">
      <alignment horizontal="left" vertical="center"/>
      <protection/>
    </xf>
    <xf numFmtId="0" fontId="0" fillId="0" borderId="59" xfId="0" applyFont="1" applyBorder="1" applyAlignment="1" applyProtection="1">
      <alignment horizontal="left" vertical="top"/>
      <protection/>
    </xf>
    <xf numFmtId="0" fontId="12" fillId="0" borderId="29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/>
      <protection/>
    </xf>
    <xf numFmtId="39" fontId="12" fillId="0" borderId="31" xfId="0" applyNumberFormat="1" applyFont="1" applyBorder="1" applyAlignment="1" applyProtection="1">
      <alignment horizontal="right" vertical="center"/>
      <protection/>
    </xf>
    <xf numFmtId="0" fontId="0" fillId="0" borderId="60" xfId="0" applyFont="1" applyBorder="1" applyAlignment="1" applyProtection="1">
      <alignment horizontal="left" vertical="top"/>
      <protection/>
    </xf>
    <xf numFmtId="0" fontId="4" fillId="0" borderId="53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right" vertical="center"/>
      <protection/>
    </xf>
    <xf numFmtId="0" fontId="4" fillId="0" borderId="22" xfId="0" applyFont="1" applyBorder="1" applyAlignment="1" applyProtection="1">
      <alignment horizontal="right" vertical="center"/>
      <protection/>
    </xf>
    <xf numFmtId="0" fontId="0" fillId="0" borderId="13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60" xfId="0" applyFont="1" applyBorder="1" applyAlignment="1">
      <alignment horizontal="left" vertical="top"/>
    </xf>
    <xf numFmtId="0" fontId="5" fillId="0" borderId="61" xfId="0" applyFont="1" applyBorder="1" applyAlignment="1">
      <alignment horizontal="left" vertical="center"/>
    </xf>
    <xf numFmtId="2" fontId="5" fillId="0" borderId="62" xfId="0" applyNumberFormat="1" applyFont="1" applyBorder="1" applyAlignment="1">
      <alignment horizontal="center" vertical="center"/>
    </xf>
    <xf numFmtId="167" fontId="5" fillId="0" borderId="62" xfId="0" applyNumberFormat="1" applyFont="1" applyBorder="1" applyAlignment="1">
      <alignment horizontal="right" vertical="center"/>
    </xf>
    <xf numFmtId="39" fontId="5" fillId="0" borderId="63" xfId="0" applyNumberFormat="1" applyFont="1" applyBorder="1" applyAlignment="1">
      <alignment horizontal="right" vertical="center"/>
    </xf>
    <xf numFmtId="0" fontId="5" fillId="0" borderId="64" xfId="0" applyFont="1" applyBorder="1" applyAlignment="1">
      <alignment horizontal="left" vertical="center"/>
    </xf>
    <xf numFmtId="2" fontId="5" fillId="0" borderId="59" xfId="0" applyNumberFormat="1" applyFont="1" applyBorder="1" applyAlignment="1">
      <alignment horizontal="center" vertical="center"/>
    </xf>
    <xf numFmtId="167" fontId="5" fillId="0" borderId="59" xfId="0" applyNumberFormat="1" applyFont="1" applyBorder="1" applyAlignment="1">
      <alignment horizontal="right" vertical="center"/>
    </xf>
    <xf numFmtId="39" fontId="5" fillId="0" borderId="65" xfId="0" applyNumberFormat="1" applyFont="1" applyBorder="1" applyAlignment="1">
      <alignment horizontal="right" vertical="center"/>
    </xf>
    <xf numFmtId="0" fontId="0" fillId="0" borderId="66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center"/>
    </xf>
    <xf numFmtId="2" fontId="5" fillId="0" borderId="33" xfId="0" applyNumberFormat="1" applyFont="1" applyBorder="1" applyAlignment="1">
      <alignment horizontal="right" vertical="center"/>
    </xf>
    <xf numFmtId="167" fontId="5" fillId="0" borderId="33" xfId="0" applyNumberFormat="1" applyFont="1" applyBorder="1" applyAlignment="1">
      <alignment horizontal="right" vertical="center"/>
    </xf>
    <xf numFmtId="2" fontId="5" fillId="0" borderId="33" xfId="0" applyNumberFormat="1" applyFont="1" applyBorder="1" applyAlignment="1">
      <alignment horizontal="left" vertical="center"/>
    </xf>
    <xf numFmtId="39" fontId="12" fillId="0" borderId="36" xfId="0" applyNumberFormat="1" applyFont="1" applyBorder="1" applyAlignment="1">
      <alignment horizontal="right" vertical="center"/>
    </xf>
    <xf numFmtId="0" fontId="10" fillId="0" borderId="38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top"/>
    </xf>
    <xf numFmtId="0" fontId="8" fillId="0" borderId="30" xfId="0" applyFont="1" applyBorder="1" applyAlignment="1">
      <alignment horizontal="left" vertical="center"/>
    </xf>
    <xf numFmtId="167" fontId="0" fillId="0" borderId="28" xfId="0" applyNumberFormat="1" applyFont="1" applyBorder="1" applyAlignment="1">
      <alignment horizontal="right" vertical="center"/>
    </xf>
    <xf numFmtId="0" fontId="0" fillId="0" borderId="31" xfId="0" applyFont="1" applyBorder="1" applyAlignment="1">
      <alignment horizontal="left" vertical="top"/>
    </xf>
    <xf numFmtId="0" fontId="0" fillId="0" borderId="64" xfId="0" applyFont="1" applyBorder="1" applyAlignment="1">
      <alignment horizontal="left"/>
    </xf>
    <xf numFmtId="0" fontId="0" fillId="0" borderId="59" xfId="0" applyFont="1" applyBorder="1" applyAlignment="1">
      <alignment horizontal="left" vertical="top"/>
    </xf>
    <xf numFmtId="39" fontId="1" fillId="0" borderId="67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left" vertical="top"/>
    </xf>
    <xf numFmtId="0" fontId="0" fillId="0" borderId="68" xfId="0" applyFont="1" applyBorder="1" applyAlignment="1">
      <alignment horizontal="left" vertical="top"/>
    </xf>
    <xf numFmtId="0" fontId="0" fillId="0" borderId="69" xfId="0" applyFont="1" applyBorder="1" applyAlignment="1">
      <alignment horizontal="left" vertical="top"/>
    </xf>
    <xf numFmtId="0" fontId="0" fillId="0" borderId="70" xfId="0" applyFont="1" applyBorder="1" applyAlignment="1">
      <alignment horizontal="left"/>
    </xf>
    <xf numFmtId="39" fontId="1" fillId="0" borderId="71" xfId="0" applyNumberFormat="1" applyFont="1" applyBorder="1" applyAlignment="1">
      <alignment horizontal="right" vertical="center"/>
    </xf>
    <xf numFmtId="0" fontId="13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 horizontal="left"/>
      <protection/>
    </xf>
    <xf numFmtId="0" fontId="5" fillId="34" borderId="19" xfId="0" applyFont="1" applyFill="1" applyBorder="1" applyAlignment="1" applyProtection="1">
      <alignment horizontal="center" vertical="center" wrapText="1"/>
      <protection/>
    </xf>
    <xf numFmtId="0" fontId="15" fillId="35" borderId="0" xfId="0" applyFont="1" applyFill="1" applyBorder="1" applyAlignment="1" applyProtection="1">
      <alignment horizontal="center" vertical="center" wrapText="1"/>
      <protection/>
    </xf>
    <xf numFmtId="0" fontId="16" fillId="35" borderId="0" xfId="0" applyFont="1" applyFill="1" applyBorder="1" applyAlignment="1" applyProtection="1">
      <alignment vertical="center" wrapText="1"/>
      <protection/>
    </xf>
    <xf numFmtId="0" fontId="15" fillId="35" borderId="0" xfId="0" applyFont="1" applyFill="1" applyBorder="1" applyAlignment="1" applyProtection="1">
      <alignment wrapText="1"/>
      <protection/>
    </xf>
    <xf numFmtId="0" fontId="15" fillId="0" borderId="0" xfId="0" applyFont="1" applyBorder="1" applyAlignment="1">
      <alignment horizontal="left" wrapText="1"/>
    </xf>
    <xf numFmtId="0" fontId="17" fillId="35" borderId="0" xfId="0" applyFont="1" applyFill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wrapText="1"/>
      <protection/>
    </xf>
    <xf numFmtId="168" fontId="1" fillId="35" borderId="0" xfId="0" applyNumberFormat="1" applyFont="1" applyFill="1" applyBorder="1" applyAlignment="1" applyProtection="1">
      <alignment wrapText="1"/>
      <protection/>
    </xf>
    <xf numFmtId="0" fontId="9" fillId="0" borderId="0" xfId="0" applyFont="1" applyBorder="1" applyAlignment="1">
      <alignment horizontal="left" wrapText="1"/>
    </xf>
    <xf numFmtId="0" fontId="9" fillId="35" borderId="0" xfId="0" applyFont="1" applyFill="1" applyBorder="1" applyAlignment="1">
      <alignment horizontal="left" wrapText="1"/>
    </xf>
    <xf numFmtId="0" fontId="18" fillId="35" borderId="0" xfId="0" applyNumberFormat="1" applyFont="1" applyFill="1" applyBorder="1" applyAlignment="1" applyProtection="1">
      <alignment horizontal="left"/>
      <protection/>
    </xf>
    <xf numFmtId="49" fontId="18" fillId="35" borderId="0" xfId="0" applyNumberFormat="1" applyFont="1" applyFill="1" applyBorder="1" applyAlignment="1" applyProtection="1">
      <alignment horizontal="left" wrapText="1"/>
      <protection/>
    </xf>
    <xf numFmtId="0" fontId="18" fillId="35" borderId="0" xfId="0" applyNumberFormat="1" applyFont="1" applyFill="1" applyBorder="1" applyAlignment="1" applyProtection="1">
      <alignment/>
      <protection/>
    </xf>
    <xf numFmtId="49" fontId="18" fillId="35" borderId="0" xfId="0" applyNumberFormat="1" applyFont="1" applyFill="1" applyBorder="1" applyAlignment="1" applyProtection="1">
      <alignment wrapText="1"/>
      <protection/>
    </xf>
    <xf numFmtId="0" fontId="11" fillId="0" borderId="0" xfId="0" applyFont="1" applyAlignment="1">
      <alignment vertical="top"/>
    </xf>
    <xf numFmtId="0" fontId="9" fillId="0" borderId="0" xfId="0" applyNumberFormat="1" applyFont="1" applyFill="1" applyBorder="1" applyAlignment="1" applyProtection="1">
      <alignment horizontal="left"/>
      <protection/>
    </xf>
    <xf numFmtId="168" fontId="18" fillId="35" borderId="0" xfId="0" applyNumberFormat="1" applyFont="1" applyFill="1" applyBorder="1" applyAlignment="1" applyProtection="1">
      <alignment horizontal="right"/>
      <protection/>
    </xf>
    <xf numFmtId="49" fontId="18" fillId="35" borderId="0" xfId="0" applyNumberFormat="1" applyFont="1" applyFill="1" applyBorder="1" applyAlignment="1" applyProtection="1">
      <alignment horizontal="left"/>
      <protection/>
    </xf>
    <xf numFmtId="0" fontId="15" fillId="0" borderId="68" xfId="0" applyFont="1" applyBorder="1" applyAlignment="1">
      <alignment horizontal="left" wrapText="1"/>
    </xf>
    <xf numFmtId="168" fontId="17" fillId="35" borderId="68" xfId="0" applyNumberFormat="1" applyFont="1" applyFill="1" applyBorder="1" applyAlignment="1">
      <alignment/>
    </xf>
    <xf numFmtId="0" fontId="12" fillId="35" borderId="0" xfId="0" applyFont="1" applyFill="1" applyAlignment="1">
      <alignment horizontal="left" wrapText="1"/>
    </xf>
    <xf numFmtId="168" fontId="12" fillId="35" borderId="0" xfId="0" applyNumberFormat="1" applyFont="1" applyFill="1" applyAlignment="1">
      <alignment horizontal="right"/>
    </xf>
    <xf numFmtId="0" fontId="19" fillId="35" borderId="0" xfId="0" applyFont="1" applyFill="1" applyAlignment="1">
      <alignment horizontal="left" wrapText="1"/>
    </xf>
    <xf numFmtId="39" fontId="12" fillId="35" borderId="0" xfId="0" applyNumberFormat="1" applyFont="1" applyFill="1" applyAlignment="1">
      <alignment horizontal="right"/>
    </xf>
    <xf numFmtId="0" fontId="20" fillId="35" borderId="0" xfId="0" applyFont="1" applyFill="1" applyAlignment="1">
      <alignment horizontal="left" wrapText="1"/>
    </xf>
    <xf numFmtId="0" fontId="21" fillId="35" borderId="0" xfId="0" applyFont="1" applyFill="1" applyAlignment="1">
      <alignment horizontal="left" wrapText="1"/>
    </xf>
    <xf numFmtId="39" fontId="20" fillId="35" borderId="0" xfId="0" applyNumberFormat="1" applyFont="1" applyFill="1" applyAlignment="1">
      <alignment horizontal="right"/>
    </xf>
    <xf numFmtId="39" fontId="19" fillId="35" borderId="0" xfId="0" applyNumberFormat="1" applyFont="1" applyFill="1" applyAlignment="1">
      <alignment horizontal="right"/>
    </xf>
    <xf numFmtId="0" fontId="22" fillId="35" borderId="0" xfId="0" applyFont="1" applyFill="1" applyAlignment="1">
      <alignment horizontal="left" wrapText="1"/>
    </xf>
    <xf numFmtId="0" fontId="23" fillId="35" borderId="0" xfId="0" applyFont="1" applyFill="1" applyAlignment="1">
      <alignment horizontal="left" wrapText="1"/>
    </xf>
    <xf numFmtId="39" fontId="22" fillId="35" borderId="0" xfId="0" applyNumberFormat="1" applyFont="1" applyFill="1" applyAlignment="1">
      <alignment horizontal="right"/>
    </xf>
    <xf numFmtId="37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9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Font="1" applyAlignment="1">
      <alignment horizontal="left" vertical="top"/>
    </xf>
    <xf numFmtId="0" fontId="0" fillId="33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5" fillId="33" borderId="0" xfId="0" applyFont="1" applyFill="1" applyAlignment="1" applyProtection="1">
      <alignment horizontal="left"/>
      <protection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0" fontId="0" fillId="34" borderId="19" xfId="0" applyFont="1" applyFill="1" applyBorder="1" applyAlignment="1">
      <alignment horizontal="center" vertical="center" wrapText="1"/>
    </xf>
    <xf numFmtId="37" fontId="24" fillId="0" borderId="0" xfId="0" applyNumberFormat="1" applyFont="1" applyBorder="1" applyAlignment="1">
      <alignment/>
    </xf>
    <xf numFmtId="49" fontId="25" fillId="0" borderId="0" xfId="0" applyNumberFormat="1" applyFont="1" applyFill="1" applyBorder="1" applyAlignment="1" applyProtection="1">
      <alignment/>
      <protection/>
    </xf>
    <xf numFmtId="49" fontId="25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/>
      <protection/>
    </xf>
    <xf numFmtId="39" fontId="12" fillId="0" borderId="0" xfId="0" applyNumberFormat="1" applyFont="1" applyBorder="1" applyAlignment="1">
      <alignment/>
    </xf>
    <xf numFmtId="37" fontId="26" fillId="35" borderId="72" xfId="0" applyNumberFormat="1" applyFont="1" applyFill="1" applyBorder="1" applyAlignment="1">
      <alignment horizontal="left"/>
    </xf>
    <xf numFmtId="0" fontId="1" fillId="35" borderId="73" xfId="0" applyFont="1" applyFill="1" applyBorder="1" applyAlignment="1" applyProtection="1">
      <alignment horizontal="left"/>
      <protection/>
    </xf>
    <xf numFmtId="49" fontId="18" fillId="35" borderId="73" xfId="0" applyNumberFormat="1" applyFont="1" applyFill="1" applyBorder="1" applyAlignment="1" applyProtection="1">
      <alignment wrapText="1"/>
      <protection/>
    </xf>
    <xf numFmtId="49" fontId="18" fillId="0" borderId="73" xfId="0" applyNumberFormat="1" applyFont="1" applyFill="1" applyBorder="1" applyAlignment="1" applyProtection="1">
      <alignment horizontal="center"/>
      <protection/>
    </xf>
    <xf numFmtId="39" fontId="18" fillId="0" borderId="73" xfId="0" applyNumberFormat="1" applyFont="1" applyFill="1" applyBorder="1" applyAlignment="1" applyProtection="1">
      <alignment horizontal="right"/>
      <protection/>
    </xf>
    <xf numFmtId="4" fontId="18" fillId="0" borderId="73" xfId="0" applyNumberFormat="1" applyFont="1" applyFill="1" applyBorder="1" applyAlignment="1" applyProtection="1">
      <alignment horizontal="right"/>
      <protection/>
    </xf>
    <xf numFmtId="39" fontId="18" fillId="0" borderId="74" xfId="0" applyNumberFormat="1" applyFont="1" applyFill="1" applyBorder="1" applyAlignment="1" applyProtection="1">
      <alignment/>
      <protection/>
    </xf>
    <xf numFmtId="37" fontId="26" fillId="35" borderId="75" xfId="0" applyNumberFormat="1" applyFont="1" applyFill="1" applyBorder="1" applyAlignment="1">
      <alignment horizontal="left"/>
    </xf>
    <xf numFmtId="0" fontId="1" fillId="35" borderId="48" xfId="0" applyFont="1" applyFill="1" applyBorder="1" applyAlignment="1" applyProtection="1">
      <alignment horizontal="left"/>
      <protection/>
    </xf>
    <xf numFmtId="0" fontId="9" fillId="35" borderId="48" xfId="0" applyFont="1" applyFill="1" applyBorder="1" applyAlignment="1">
      <alignment horizontal="left" wrapText="1"/>
    </xf>
    <xf numFmtId="49" fontId="18" fillId="0" borderId="48" xfId="0" applyNumberFormat="1" applyFont="1" applyFill="1" applyBorder="1" applyAlignment="1" applyProtection="1">
      <alignment horizontal="center"/>
      <protection/>
    </xf>
    <xf numFmtId="39" fontId="18" fillId="0" borderId="48" xfId="0" applyNumberFormat="1" applyFont="1" applyFill="1" applyBorder="1" applyAlignment="1" applyProtection="1">
      <alignment horizontal="right"/>
      <protection/>
    </xf>
    <xf numFmtId="4" fontId="18" fillId="0" borderId="48" xfId="0" applyNumberFormat="1" applyFont="1" applyFill="1" applyBorder="1" applyAlignment="1" applyProtection="1">
      <alignment horizontal="right"/>
      <protection/>
    </xf>
    <xf numFmtId="39" fontId="18" fillId="0" borderId="51" xfId="0" applyNumberFormat="1" applyFont="1" applyFill="1" applyBorder="1" applyAlignment="1" applyProtection="1">
      <alignment/>
      <protection/>
    </xf>
    <xf numFmtId="49" fontId="18" fillId="35" borderId="48" xfId="0" applyNumberFormat="1" applyFont="1" applyFill="1" applyBorder="1" applyAlignment="1" applyProtection="1">
      <alignment wrapText="1"/>
      <protection/>
    </xf>
    <xf numFmtId="37" fontId="27" fillId="35" borderId="75" xfId="0" applyNumberFormat="1" applyFont="1" applyFill="1" applyBorder="1" applyAlignment="1">
      <alignment horizontal="left"/>
    </xf>
    <xf numFmtId="0" fontId="1" fillId="0" borderId="48" xfId="0" applyFont="1" applyBorder="1" applyAlignment="1" applyProtection="1">
      <alignment horizontal="left"/>
      <protection/>
    </xf>
    <xf numFmtId="0" fontId="1" fillId="0" borderId="48" xfId="0" applyFont="1" applyBorder="1" applyAlignment="1" applyProtection="1">
      <alignment horizontal="left" wrapText="1"/>
      <protection/>
    </xf>
    <xf numFmtId="49" fontId="1" fillId="0" borderId="48" xfId="0" applyNumberFormat="1" applyFont="1" applyFill="1" applyBorder="1" applyAlignment="1" applyProtection="1">
      <alignment horizontal="center"/>
      <protection/>
    </xf>
    <xf numFmtId="39" fontId="18" fillId="35" borderId="48" xfId="0" applyNumberFormat="1" applyFont="1" applyFill="1" applyBorder="1" applyAlignment="1" applyProtection="1">
      <alignment horizontal="right"/>
      <protection/>
    </xf>
    <xf numFmtId="0" fontId="18" fillId="0" borderId="48" xfId="0" applyNumberFormat="1" applyFont="1" applyFill="1" applyBorder="1" applyAlignment="1" applyProtection="1">
      <alignment horizontal="left"/>
      <protection/>
    </xf>
    <xf numFmtId="49" fontId="18" fillId="35" borderId="48" xfId="0" applyNumberFormat="1" applyFont="1" applyFill="1" applyBorder="1" applyAlignment="1" applyProtection="1">
      <alignment/>
      <protection/>
    </xf>
    <xf numFmtId="49" fontId="18" fillId="35" borderId="48" xfId="0" applyNumberFormat="1" applyFont="1" applyFill="1" applyBorder="1" applyAlignment="1" applyProtection="1">
      <alignment horizontal="center"/>
      <protection/>
    </xf>
    <xf numFmtId="39" fontId="18" fillId="0" borderId="48" xfId="0" applyNumberFormat="1" applyFont="1" applyFill="1" applyBorder="1" applyAlignment="1" applyProtection="1">
      <alignment/>
      <protection/>
    </xf>
    <xf numFmtId="4" fontId="18" fillId="35" borderId="48" xfId="0" applyNumberFormat="1" applyFont="1" applyFill="1" applyBorder="1" applyAlignment="1" applyProtection="1">
      <alignment/>
      <protection/>
    </xf>
    <xf numFmtId="39" fontId="1" fillId="0" borderId="51" xfId="0" applyNumberFormat="1" applyFont="1" applyBorder="1" applyAlignment="1">
      <alignment/>
    </xf>
    <xf numFmtId="37" fontId="26" fillId="35" borderId="76" xfId="0" applyNumberFormat="1" applyFont="1" applyFill="1" applyBorder="1" applyAlignment="1">
      <alignment horizontal="left"/>
    </xf>
    <xf numFmtId="49" fontId="18" fillId="0" borderId="77" xfId="0" applyNumberFormat="1" applyFont="1" applyFill="1" applyBorder="1" applyAlignment="1" applyProtection="1">
      <alignment/>
      <protection/>
    </xf>
    <xf numFmtId="49" fontId="18" fillId="35" borderId="77" xfId="0" applyNumberFormat="1" applyFont="1" applyFill="1" applyBorder="1" applyAlignment="1" applyProtection="1">
      <alignment horizontal="center"/>
      <protection/>
    </xf>
    <xf numFmtId="39" fontId="18" fillId="0" borderId="77" xfId="0" applyNumberFormat="1" applyFont="1" applyFill="1" applyBorder="1" applyAlignment="1" applyProtection="1">
      <alignment/>
      <protection/>
    </xf>
    <xf numFmtId="4" fontId="18" fillId="35" borderId="77" xfId="0" applyNumberFormat="1" applyFont="1" applyFill="1" applyBorder="1" applyAlignment="1" applyProtection="1">
      <alignment/>
      <protection/>
    </xf>
    <xf numFmtId="39" fontId="1" fillId="0" borderId="78" xfId="0" applyNumberFormat="1" applyFont="1" applyBorder="1" applyAlignment="1">
      <alignment/>
    </xf>
    <xf numFmtId="37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169" fontId="12" fillId="0" borderId="0" xfId="0" applyNumberFormat="1" applyFont="1" applyAlignment="1">
      <alignment horizontal="right"/>
    </xf>
    <xf numFmtId="39" fontId="12" fillId="0" borderId="0" xfId="0" applyNumberFormat="1" applyFont="1" applyAlignment="1">
      <alignment horizontal="right"/>
    </xf>
    <xf numFmtId="39" fontId="12" fillId="0" borderId="0" xfId="0" applyNumberFormat="1" applyFont="1" applyBorder="1" applyAlignment="1">
      <alignment horizontal="right"/>
    </xf>
    <xf numFmtId="37" fontId="9" fillId="35" borderId="72" xfId="0" applyNumberFormat="1" applyFont="1" applyFill="1" applyBorder="1" applyAlignment="1">
      <alignment horizontal="left"/>
    </xf>
    <xf numFmtId="49" fontId="1" fillId="0" borderId="73" xfId="0" applyNumberFormat="1" applyFont="1" applyBorder="1" applyAlignment="1">
      <alignment horizontal="left" wrapText="1"/>
    </xf>
    <xf numFmtId="0" fontId="1" fillId="0" borderId="73" xfId="0" applyFont="1" applyBorder="1" applyAlignment="1">
      <alignment horizontal="left" wrapText="1"/>
    </xf>
    <xf numFmtId="0" fontId="1" fillId="0" borderId="73" xfId="0" applyFont="1" applyBorder="1" applyAlignment="1">
      <alignment horizontal="center" wrapText="1"/>
    </xf>
    <xf numFmtId="39" fontId="1" fillId="0" borderId="73" xfId="0" applyNumberFormat="1" applyFont="1" applyBorder="1" applyAlignment="1">
      <alignment horizontal="right"/>
    </xf>
    <xf numFmtId="4" fontId="18" fillId="35" borderId="73" xfId="0" applyNumberFormat="1" applyFont="1" applyFill="1" applyBorder="1" applyAlignment="1" applyProtection="1">
      <alignment/>
      <protection/>
    </xf>
    <xf numFmtId="39" fontId="9" fillId="0" borderId="74" xfId="0" applyNumberFormat="1" applyFont="1" applyBorder="1" applyAlignment="1">
      <alignment horizontal="right"/>
    </xf>
    <xf numFmtId="37" fontId="9" fillId="35" borderId="75" xfId="0" applyNumberFormat="1" applyFont="1" applyFill="1" applyBorder="1" applyAlignment="1">
      <alignment horizontal="left"/>
    </xf>
    <xf numFmtId="49" fontId="1" fillId="0" borderId="48" xfId="0" applyNumberFormat="1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1" fillId="0" borderId="48" xfId="0" applyFont="1" applyBorder="1" applyAlignment="1">
      <alignment horizontal="center" wrapText="1"/>
    </xf>
    <xf numFmtId="39" fontId="1" fillId="0" borderId="48" xfId="0" applyNumberFormat="1" applyFont="1" applyBorder="1" applyAlignment="1">
      <alignment horizontal="right"/>
    </xf>
    <xf numFmtId="39" fontId="9" fillId="0" borderId="51" xfId="0" applyNumberFormat="1" applyFont="1" applyBorder="1" applyAlignment="1">
      <alignment horizontal="right"/>
    </xf>
    <xf numFmtId="37" fontId="28" fillId="35" borderId="75" xfId="0" applyNumberFormat="1" applyFont="1" applyFill="1" applyBorder="1" applyAlignment="1">
      <alignment horizontal="left"/>
    </xf>
    <xf numFmtId="49" fontId="29" fillId="35" borderId="48" xfId="0" applyNumberFormat="1" applyFont="1" applyFill="1" applyBorder="1" applyAlignment="1" applyProtection="1">
      <alignment/>
      <protection/>
    </xf>
    <xf numFmtId="49" fontId="29" fillId="0" borderId="48" xfId="0" applyNumberFormat="1" applyFont="1" applyFill="1" applyBorder="1" applyAlignment="1" applyProtection="1">
      <alignment horizontal="center"/>
      <protection/>
    </xf>
    <xf numFmtId="39" fontId="29" fillId="0" borderId="48" xfId="0" applyNumberFormat="1" applyFont="1" applyFill="1" applyBorder="1" applyAlignment="1" applyProtection="1">
      <alignment horizontal="right"/>
      <protection/>
    </xf>
    <xf numFmtId="4" fontId="29" fillId="0" borderId="48" xfId="0" applyNumberFormat="1" applyFont="1" applyFill="1" applyBorder="1" applyAlignment="1" applyProtection="1">
      <alignment horizontal="right"/>
      <protection/>
    </xf>
    <xf numFmtId="39" fontId="29" fillId="0" borderId="51" xfId="0" applyNumberFormat="1" applyFont="1" applyFill="1" applyBorder="1" applyAlignment="1" applyProtection="1">
      <alignment/>
      <protection/>
    </xf>
    <xf numFmtId="0" fontId="1" fillId="0" borderId="48" xfId="0" applyNumberFormat="1" applyFont="1" applyBorder="1" applyAlignment="1" applyProtection="1">
      <alignment horizontal="left" wrapText="1"/>
      <protection/>
    </xf>
    <xf numFmtId="0" fontId="1" fillId="35" borderId="48" xfId="0" applyFont="1" applyFill="1" applyBorder="1" applyAlignment="1" applyProtection="1">
      <alignment horizontal="left" wrapText="1"/>
      <protection/>
    </xf>
    <xf numFmtId="0" fontId="1" fillId="0" borderId="48" xfId="0" applyFont="1" applyBorder="1" applyAlignment="1" applyProtection="1">
      <alignment horizontal="center" wrapText="1"/>
      <protection/>
    </xf>
    <xf numFmtId="0" fontId="18" fillId="35" borderId="48" xfId="0" applyNumberFormat="1" applyFont="1" applyFill="1" applyBorder="1" applyAlignment="1" applyProtection="1">
      <alignment/>
      <protection/>
    </xf>
    <xf numFmtId="37" fontId="26" fillId="0" borderId="75" xfId="0" applyNumberFormat="1" applyFont="1" applyBorder="1" applyAlignment="1">
      <alignment horizontal="left"/>
    </xf>
    <xf numFmtId="49" fontId="18" fillId="35" borderId="48" xfId="0" applyNumberFormat="1" applyFont="1" applyFill="1" applyBorder="1" applyAlignment="1" applyProtection="1">
      <alignment horizontal="left" wrapText="1"/>
      <protection/>
    </xf>
    <xf numFmtId="39" fontId="30" fillId="0" borderId="48" xfId="0" applyNumberFormat="1" applyFont="1" applyBorder="1" applyAlignment="1">
      <alignment horizontal="right"/>
    </xf>
    <xf numFmtId="37" fontId="26" fillId="0" borderId="76" xfId="0" applyNumberFormat="1" applyFont="1" applyBorder="1" applyAlignment="1">
      <alignment horizontal="left"/>
    </xf>
    <xf numFmtId="0" fontId="18" fillId="0" borderId="77" xfId="0" applyNumberFormat="1" applyFont="1" applyFill="1" applyBorder="1" applyAlignment="1" applyProtection="1">
      <alignment horizontal="left"/>
      <protection/>
    </xf>
    <xf numFmtId="49" fontId="18" fillId="35" borderId="77" xfId="0" applyNumberFormat="1" applyFont="1" applyFill="1" applyBorder="1" applyAlignment="1" applyProtection="1">
      <alignment horizontal="left" wrapText="1"/>
      <protection/>
    </xf>
    <xf numFmtId="49" fontId="18" fillId="0" borderId="77" xfId="0" applyNumberFormat="1" applyFont="1" applyFill="1" applyBorder="1" applyAlignment="1" applyProtection="1">
      <alignment horizontal="center"/>
      <protection/>
    </xf>
    <xf numFmtId="39" fontId="30" fillId="0" borderId="77" xfId="0" applyNumberFormat="1" applyFont="1" applyBorder="1" applyAlignment="1">
      <alignment horizontal="right"/>
    </xf>
    <xf numFmtId="37" fontId="1" fillId="35" borderId="0" xfId="0" applyNumberFormat="1" applyFont="1" applyFill="1" applyAlignment="1">
      <alignment horizontal="left"/>
    </xf>
    <xf numFmtId="0" fontId="25" fillId="35" borderId="0" xfId="0" applyNumberFormat="1" applyFont="1" applyFill="1" applyBorder="1" applyAlignment="1" applyProtection="1">
      <alignment horizontal="left"/>
      <protection/>
    </xf>
    <xf numFmtId="49" fontId="25" fillId="35" borderId="0" xfId="0" applyNumberFormat="1" applyFont="1" applyFill="1" applyBorder="1" applyAlignment="1" applyProtection="1">
      <alignment horizontal="left" wrapText="1"/>
      <protection/>
    </xf>
    <xf numFmtId="0" fontId="25" fillId="35" borderId="0" xfId="0" applyNumberFormat="1" applyFont="1" applyFill="1" applyBorder="1" applyAlignment="1" applyProtection="1">
      <alignment horizontal="center"/>
      <protection/>
    </xf>
    <xf numFmtId="39" fontId="25" fillId="35" borderId="0" xfId="0" applyNumberFormat="1" applyFont="1" applyFill="1" applyBorder="1" applyAlignment="1" applyProtection="1">
      <alignment horizontal="right"/>
      <protection/>
    </xf>
    <xf numFmtId="37" fontId="1" fillId="0" borderId="72" xfId="0" applyNumberFormat="1" applyFont="1" applyBorder="1" applyAlignment="1">
      <alignment horizontal="left"/>
    </xf>
    <xf numFmtId="0" fontId="1" fillId="0" borderId="73" xfId="0" applyNumberFormat="1" applyFont="1" applyBorder="1" applyAlignment="1" applyProtection="1">
      <alignment horizontal="left" wrapText="1"/>
      <protection/>
    </xf>
    <xf numFmtId="0" fontId="1" fillId="0" borderId="73" xfId="0" applyFont="1" applyBorder="1" applyAlignment="1" applyProtection="1">
      <alignment horizontal="left" wrapText="1"/>
      <protection/>
    </xf>
    <xf numFmtId="49" fontId="18" fillId="35" borderId="73" xfId="0" applyNumberFormat="1" applyFont="1" applyFill="1" applyBorder="1" applyAlignment="1" applyProtection="1">
      <alignment horizontal="center"/>
      <protection/>
    </xf>
    <xf numFmtId="4" fontId="18" fillId="35" borderId="73" xfId="0" applyNumberFormat="1" applyFont="1" applyFill="1" applyBorder="1" applyAlignment="1" applyProtection="1">
      <alignment horizontal="right"/>
      <protection/>
    </xf>
    <xf numFmtId="39" fontId="18" fillId="35" borderId="74" xfId="0" applyNumberFormat="1" applyFont="1" applyFill="1" applyBorder="1" applyAlignment="1" applyProtection="1">
      <alignment horizontal="right"/>
      <protection/>
    </xf>
    <xf numFmtId="37" fontId="1" fillId="0" borderId="75" xfId="0" applyNumberFormat="1" applyFont="1" applyBorder="1" applyAlignment="1">
      <alignment horizontal="left"/>
    </xf>
    <xf numFmtId="0" fontId="18" fillId="35" borderId="48" xfId="0" applyNumberFormat="1" applyFont="1" applyFill="1" applyBorder="1" applyAlignment="1" applyProtection="1">
      <alignment horizontal="left"/>
      <protection/>
    </xf>
    <xf numFmtId="4" fontId="18" fillId="35" borderId="48" xfId="0" applyNumberFormat="1" applyFont="1" applyFill="1" applyBorder="1" applyAlignment="1" applyProtection="1">
      <alignment horizontal="right"/>
      <protection/>
    </xf>
    <xf numFmtId="39" fontId="18" fillId="35" borderId="51" xfId="0" applyNumberFormat="1" applyFont="1" applyFill="1" applyBorder="1" applyAlignment="1" applyProtection="1">
      <alignment horizontal="right"/>
      <protection/>
    </xf>
    <xf numFmtId="49" fontId="1" fillId="35" borderId="48" xfId="0" applyNumberFormat="1" applyFont="1" applyFill="1" applyBorder="1" applyAlignment="1" applyProtection="1">
      <alignment horizontal="center"/>
      <protection/>
    </xf>
    <xf numFmtId="37" fontId="1" fillId="35" borderId="75" xfId="0" applyNumberFormat="1" applyFont="1" applyFill="1" applyBorder="1" applyAlignment="1">
      <alignment horizontal="left"/>
    </xf>
    <xf numFmtId="0" fontId="1" fillId="35" borderId="48" xfId="0" applyNumberFormat="1" applyFont="1" applyFill="1" applyBorder="1" applyAlignment="1" applyProtection="1">
      <alignment horizontal="left"/>
      <protection/>
    </xf>
    <xf numFmtId="49" fontId="1" fillId="35" borderId="48" xfId="0" applyNumberFormat="1" applyFont="1" applyFill="1" applyBorder="1" applyAlignment="1" applyProtection="1">
      <alignment horizontal="left"/>
      <protection/>
    </xf>
    <xf numFmtId="4" fontId="1" fillId="35" borderId="48" xfId="0" applyNumberFormat="1" applyFont="1" applyFill="1" applyBorder="1" applyAlignment="1" applyProtection="1">
      <alignment horizontal="right"/>
      <protection/>
    </xf>
    <xf numFmtId="0" fontId="1" fillId="0" borderId="48" xfId="0" applyFont="1" applyBorder="1" applyAlignment="1">
      <alignment wrapText="1"/>
    </xf>
    <xf numFmtId="39" fontId="9" fillId="0" borderId="48" xfId="0" applyNumberFormat="1" applyFont="1" applyBorder="1" applyAlignment="1">
      <alignment/>
    </xf>
    <xf numFmtId="0" fontId="1" fillId="0" borderId="48" xfId="0" applyNumberFormat="1" applyFont="1" applyBorder="1" applyAlignment="1">
      <alignment horizontal="left" wrapText="1"/>
    </xf>
    <xf numFmtId="2" fontId="18" fillId="35" borderId="48" xfId="0" applyNumberFormat="1" applyFont="1" applyFill="1" applyBorder="1" applyAlignment="1" applyProtection="1">
      <alignment/>
      <protection/>
    </xf>
    <xf numFmtId="37" fontId="1" fillId="35" borderId="76" xfId="0" applyNumberFormat="1" applyFont="1" applyFill="1" applyBorder="1" applyAlignment="1">
      <alignment horizontal="left"/>
    </xf>
    <xf numFmtId="0" fontId="1" fillId="35" borderId="77" xfId="0" applyNumberFormat="1" applyFont="1" applyFill="1" applyBorder="1" applyAlignment="1">
      <alignment horizontal="left" wrapText="1"/>
    </xf>
    <xf numFmtId="0" fontId="1" fillId="0" borderId="77" xfId="0" applyFont="1" applyBorder="1" applyAlignment="1">
      <alignment horizontal="left" wrapText="1"/>
    </xf>
    <xf numFmtId="2" fontId="18" fillId="35" borderId="77" xfId="0" applyNumberFormat="1" applyFont="1" applyFill="1" applyBorder="1" applyAlignment="1" applyProtection="1">
      <alignment/>
      <protection/>
    </xf>
    <xf numFmtId="37" fontId="26" fillId="35" borderId="0" xfId="0" applyNumberFormat="1" applyFont="1" applyFill="1" applyBorder="1" applyAlignment="1">
      <alignment horizontal="left"/>
    </xf>
    <xf numFmtId="0" fontId="25" fillId="35" borderId="0" xfId="0" applyNumberFormat="1" applyFont="1" applyFill="1" applyBorder="1" applyAlignment="1" applyProtection="1">
      <alignment/>
      <protection/>
    </xf>
    <xf numFmtId="49" fontId="25" fillId="35" borderId="0" xfId="0" applyNumberFormat="1" applyFont="1" applyFill="1" applyBorder="1" applyAlignment="1" applyProtection="1">
      <alignment wrapText="1"/>
      <protection/>
    </xf>
    <xf numFmtId="0" fontId="26" fillId="0" borderId="0" xfId="0" applyFont="1" applyBorder="1" applyAlignment="1">
      <alignment horizontal="center" wrapText="1"/>
    </xf>
    <xf numFmtId="39" fontId="26" fillId="0" borderId="0" xfId="0" applyNumberFormat="1" applyFont="1" applyFill="1" applyBorder="1" applyAlignment="1">
      <alignment horizontal="right"/>
    </xf>
    <xf numFmtId="39" fontId="26" fillId="0" borderId="0" xfId="0" applyNumberFormat="1" applyFont="1" applyBorder="1" applyAlignment="1">
      <alignment horizontal="right"/>
    </xf>
    <xf numFmtId="37" fontId="26" fillId="0" borderId="79" xfId="0" applyNumberFormat="1" applyFont="1" applyBorder="1" applyAlignment="1">
      <alignment horizontal="left"/>
    </xf>
    <xf numFmtId="0" fontId="1" fillId="0" borderId="80" xfId="0" applyNumberFormat="1" applyFont="1" applyBorder="1" applyAlignment="1" applyProtection="1">
      <alignment horizontal="left" wrapText="1"/>
      <protection/>
    </xf>
    <xf numFmtId="0" fontId="1" fillId="35" borderId="80" xfId="0" applyFont="1" applyFill="1" applyBorder="1" applyAlignment="1" applyProtection="1">
      <alignment horizontal="left" wrapText="1"/>
      <protection/>
    </xf>
    <xf numFmtId="49" fontId="18" fillId="35" borderId="80" xfId="0" applyNumberFormat="1" applyFont="1" applyFill="1" applyBorder="1" applyAlignment="1" applyProtection="1">
      <alignment horizontal="center"/>
      <protection/>
    </xf>
    <xf numFmtId="4" fontId="18" fillId="35" borderId="80" xfId="0" applyNumberFormat="1" applyFont="1" applyFill="1" applyBorder="1" applyAlignment="1" applyProtection="1">
      <alignment/>
      <protection/>
    </xf>
    <xf numFmtId="39" fontId="1" fillId="0" borderId="81" xfId="0" applyNumberFormat="1" applyFont="1" applyBorder="1" applyAlignment="1">
      <alignment/>
    </xf>
    <xf numFmtId="0" fontId="12" fillId="0" borderId="0" xfId="0" applyFont="1" applyBorder="1" applyAlignment="1">
      <alignment horizontal="left" wrapText="1"/>
    </xf>
    <xf numFmtId="49" fontId="18" fillId="35" borderId="0" xfId="0" applyNumberFormat="1" applyFont="1" applyFill="1" applyBorder="1" applyAlignment="1" applyProtection="1">
      <alignment horizontal="center"/>
      <protection/>
    </xf>
    <xf numFmtId="4" fontId="18" fillId="35" borderId="0" xfId="0" applyNumberFormat="1" applyFont="1" applyFill="1" applyBorder="1" applyAlignment="1" applyProtection="1">
      <alignment/>
      <protection/>
    </xf>
    <xf numFmtId="39" fontId="8" fillId="0" borderId="0" xfId="0" applyNumberFormat="1" applyFont="1" applyBorder="1" applyAlignment="1">
      <alignment/>
    </xf>
    <xf numFmtId="37" fontId="26" fillId="0" borderId="72" xfId="0" applyNumberFormat="1" applyFont="1" applyBorder="1" applyAlignment="1">
      <alignment horizontal="left"/>
    </xf>
    <xf numFmtId="49" fontId="18" fillId="0" borderId="73" xfId="0" applyNumberFormat="1" applyFont="1" applyFill="1" applyBorder="1" applyAlignment="1" applyProtection="1">
      <alignment horizontal="left"/>
      <protection/>
    </xf>
    <xf numFmtId="49" fontId="18" fillId="35" borderId="73" xfId="0" applyNumberFormat="1" applyFont="1" applyFill="1" applyBorder="1" applyAlignment="1" applyProtection="1">
      <alignment horizontal="left" wrapText="1"/>
      <protection/>
    </xf>
    <xf numFmtId="39" fontId="1" fillId="0" borderId="74" xfId="0" applyNumberFormat="1" applyFont="1" applyBorder="1" applyAlignment="1">
      <alignment/>
    </xf>
    <xf numFmtId="49" fontId="18" fillId="0" borderId="48" xfId="0" applyNumberFormat="1" applyFont="1" applyFill="1" applyBorder="1" applyAlignment="1" applyProtection="1">
      <alignment/>
      <protection/>
    </xf>
    <xf numFmtId="37" fontId="28" fillId="0" borderId="75" xfId="0" applyNumberFormat="1" applyFont="1" applyBorder="1" applyAlignment="1">
      <alignment horizontal="left"/>
    </xf>
    <xf numFmtId="49" fontId="29" fillId="0" borderId="48" xfId="0" applyNumberFormat="1" applyFont="1" applyFill="1" applyBorder="1" applyAlignment="1" applyProtection="1">
      <alignment horizontal="left"/>
      <protection/>
    </xf>
    <xf numFmtId="49" fontId="29" fillId="35" borderId="48" xfId="0" applyNumberFormat="1" applyFont="1" applyFill="1" applyBorder="1" applyAlignment="1" applyProtection="1">
      <alignment horizontal="left"/>
      <protection/>
    </xf>
    <xf numFmtId="39" fontId="29" fillId="0" borderId="51" xfId="0" applyNumberFormat="1" applyFont="1" applyBorder="1" applyAlignment="1">
      <alignment/>
    </xf>
    <xf numFmtId="37" fontId="9" fillId="0" borderId="75" xfId="0" applyNumberFormat="1" applyFont="1" applyBorder="1" applyAlignment="1">
      <alignment horizontal="left"/>
    </xf>
    <xf numFmtId="0" fontId="1" fillId="35" borderId="48" xfId="0" applyFont="1" applyFill="1" applyBorder="1" applyAlignment="1">
      <alignment horizontal="left" wrapText="1"/>
    </xf>
    <xf numFmtId="39" fontId="1" fillId="0" borderId="48" xfId="0" applyNumberFormat="1" applyFont="1" applyFill="1" applyBorder="1" applyAlignment="1" applyProtection="1">
      <alignment horizontal="right"/>
      <protection/>
    </xf>
    <xf numFmtId="37" fontId="28" fillId="0" borderId="76" xfId="0" applyNumberFormat="1" applyFont="1" applyBorder="1" applyAlignment="1">
      <alignment horizontal="left"/>
    </xf>
    <xf numFmtId="49" fontId="29" fillId="0" borderId="77" xfId="0" applyNumberFormat="1" applyFont="1" applyFill="1" applyBorder="1" applyAlignment="1" applyProtection="1">
      <alignment horizontal="left"/>
      <protection/>
    </xf>
    <xf numFmtId="49" fontId="29" fillId="0" borderId="77" xfId="0" applyNumberFormat="1" applyFont="1" applyFill="1" applyBorder="1" applyAlignment="1" applyProtection="1">
      <alignment horizontal="center"/>
      <protection/>
    </xf>
    <xf numFmtId="39" fontId="29" fillId="0" borderId="77" xfId="0" applyNumberFormat="1" applyFont="1" applyFill="1" applyBorder="1" applyAlignment="1" applyProtection="1">
      <alignment horizontal="right"/>
      <protection/>
    </xf>
    <xf numFmtId="39" fontId="29" fillId="0" borderId="78" xfId="0" applyNumberFormat="1" applyFont="1" applyBorder="1" applyAlignment="1">
      <alignment/>
    </xf>
    <xf numFmtId="37" fontId="26" fillId="0" borderId="82" xfId="0" applyNumberFormat="1" applyFont="1" applyBorder="1" applyAlignment="1">
      <alignment horizontal="left"/>
    </xf>
    <xf numFmtId="0" fontId="25" fillId="35" borderId="82" xfId="0" applyNumberFormat="1" applyFont="1" applyFill="1" applyBorder="1" applyAlignment="1" applyProtection="1">
      <alignment horizontal="left"/>
      <protection/>
    </xf>
    <xf numFmtId="0" fontId="12" fillId="0" borderId="82" xfId="0" applyNumberFormat="1" applyFont="1" applyFill="1" applyBorder="1" applyAlignment="1" applyProtection="1">
      <alignment horizontal="left"/>
      <protection/>
    </xf>
    <xf numFmtId="49" fontId="18" fillId="35" borderId="82" xfId="0" applyNumberFormat="1" applyFont="1" applyFill="1" applyBorder="1" applyAlignment="1" applyProtection="1">
      <alignment horizontal="center"/>
      <protection/>
    </xf>
    <xf numFmtId="4" fontId="18" fillId="35" borderId="82" xfId="0" applyNumberFormat="1" applyFont="1" applyFill="1" applyBorder="1" applyAlignment="1" applyProtection="1">
      <alignment/>
      <protection/>
    </xf>
    <xf numFmtId="39" fontId="8" fillId="35" borderId="82" xfId="0" applyNumberFormat="1" applyFont="1" applyFill="1" applyBorder="1" applyAlignment="1" applyProtection="1">
      <alignment/>
      <protection/>
    </xf>
    <xf numFmtId="37" fontId="27" fillId="35" borderId="72" xfId="0" applyNumberFormat="1" applyFont="1" applyFill="1" applyBorder="1" applyAlignment="1">
      <alignment horizontal="left"/>
    </xf>
    <xf numFmtId="49" fontId="18" fillId="35" borderId="73" xfId="0" applyNumberFormat="1" applyFont="1" applyFill="1" applyBorder="1" applyAlignment="1" applyProtection="1">
      <alignment horizontal="left"/>
      <protection/>
    </xf>
    <xf numFmtId="39" fontId="1" fillId="0" borderId="74" xfId="0" applyNumberFormat="1" applyFont="1" applyBorder="1" applyAlignment="1">
      <alignment horizontal="right"/>
    </xf>
    <xf numFmtId="39" fontId="1" fillId="0" borderId="51" xfId="0" applyNumberFormat="1" applyFont="1" applyBorder="1" applyAlignment="1">
      <alignment horizontal="right"/>
    </xf>
    <xf numFmtId="49" fontId="18" fillId="35" borderId="48" xfId="0" applyNumberFormat="1" applyFont="1" applyFill="1" applyBorder="1" applyAlignment="1" applyProtection="1">
      <alignment horizontal="left"/>
      <protection/>
    </xf>
    <xf numFmtId="0" fontId="1" fillId="0" borderId="77" xfId="0" applyNumberFormat="1" applyFont="1" applyBorder="1" applyAlignment="1" applyProtection="1">
      <alignment horizontal="left" wrapText="1"/>
      <protection/>
    </xf>
    <xf numFmtId="0" fontId="1" fillId="0" borderId="77" xfId="0" applyFont="1" applyBorder="1" applyAlignment="1" applyProtection="1">
      <alignment horizontal="left" wrapText="1"/>
      <protection/>
    </xf>
    <xf numFmtId="0" fontId="1" fillId="0" borderId="77" xfId="0" applyFont="1" applyBorder="1" applyAlignment="1">
      <alignment horizontal="center" wrapText="1"/>
    </xf>
    <xf numFmtId="37" fontId="1" fillId="35" borderId="72" xfId="0" applyNumberFormat="1" applyFont="1" applyFill="1" applyBorder="1" applyAlignment="1">
      <alignment horizontal="left"/>
    </xf>
    <xf numFmtId="4" fontId="18" fillId="0" borderId="51" xfId="0" applyNumberFormat="1" applyFont="1" applyFill="1" applyBorder="1" applyAlignment="1" applyProtection="1">
      <alignment/>
      <protection/>
    </xf>
    <xf numFmtId="37" fontId="29" fillId="35" borderId="75" xfId="0" applyNumberFormat="1" applyFont="1" applyFill="1" applyBorder="1" applyAlignment="1">
      <alignment horizontal="left"/>
    </xf>
    <xf numFmtId="49" fontId="29" fillId="0" borderId="48" xfId="0" applyNumberFormat="1" applyFont="1" applyBorder="1" applyAlignment="1">
      <alignment horizontal="left" wrapText="1"/>
    </xf>
    <xf numFmtId="49" fontId="29" fillId="35" borderId="48" xfId="0" applyNumberFormat="1" applyFont="1" applyFill="1" applyBorder="1" applyAlignment="1" applyProtection="1">
      <alignment horizontal="center"/>
      <protection/>
    </xf>
    <xf numFmtId="39" fontId="29" fillId="35" borderId="48" xfId="0" applyNumberFormat="1" applyFont="1" applyFill="1" applyBorder="1" applyAlignment="1" applyProtection="1">
      <alignment horizontal="right"/>
      <protection/>
    </xf>
    <xf numFmtId="4" fontId="29" fillId="35" borderId="48" xfId="0" applyNumberFormat="1" applyFont="1" applyFill="1" applyBorder="1" applyAlignment="1" applyProtection="1">
      <alignment horizontal="right"/>
      <protection/>
    </xf>
    <xf numFmtId="4" fontId="29" fillId="0" borderId="51" xfId="0" applyNumberFormat="1" applyFont="1" applyFill="1" applyBorder="1" applyAlignment="1" applyProtection="1">
      <alignment/>
      <protection/>
    </xf>
    <xf numFmtId="49" fontId="1" fillId="0" borderId="77" xfId="0" applyNumberFormat="1" applyFont="1" applyBorder="1" applyAlignment="1">
      <alignment horizontal="left" wrapText="1"/>
    </xf>
    <xf numFmtId="0" fontId="1" fillId="35" borderId="77" xfId="0" applyFont="1" applyFill="1" applyBorder="1" applyAlignment="1">
      <alignment horizontal="left" wrapText="1"/>
    </xf>
    <xf numFmtId="4" fontId="18" fillId="35" borderId="77" xfId="0" applyNumberFormat="1" applyFont="1" applyFill="1" applyBorder="1" applyAlignment="1" applyProtection="1">
      <alignment horizontal="right"/>
      <protection/>
    </xf>
    <xf numFmtId="39" fontId="1" fillId="0" borderId="78" xfId="0" applyNumberFormat="1" applyFont="1" applyBorder="1" applyAlignment="1">
      <alignment horizontal="right"/>
    </xf>
    <xf numFmtId="37" fontId="1" fillId="35" borderId="68" xfId="0" applyNumberFormat="1" applyFont="1" applyFill="1" applyBorder="1" applyAlignment="1">
      <alignment horizontal="left"/>
    </xf>
    <xf numFmtId="49" fontId="25" fillId="35" borderId="68" xfId="0" applyNumberFormat="1" applyFont="1" applyFill="1" applyBorder="1" applyAlignment="1" applyProtection="1">
      <alignment horizontal="left"/>
      <protection/>
    </xf>
    <xf numFmtId="49" fontId="18" fillId="35" borderId="68" xfId="0" applyNumberFormat="1" applyFont="1" applyFill="1" applyBorder="1" applyAlignment="1" applyProtection="1">
      <alignment horizontal="center"/>
      <protection/>
    </xf>
    <xf numFmtId="4" fontId="18" fillId="35" borderId="68" xfId="0" applyNumberFormat="1" applyFont="1" applyFill="1" applyBorder="1" applyAlignment="1" applyProtection="1">
      <alignment horizontal="right"/>
      <protection/>
    </xf>
    <xf numFmtId="4" fontId="18" fillId="35" borderId="68" xfId="0" applyNumberFormat="1" applyFont="1" applyFill="1" applyBorder="1" applyAlignment="1" applyProtection="1">
      <alignment/>
      <protection/>
    </xf>
    <xf numFmtId="4" fontId="25" fillId="0" borderId="68" xfId="0" applyNumberFormat="1" applyFont="1" applyFill="1" applyBorder="1" applyAlignment="1" applyProtection="1">
      <alignment/>
      <protection/>
    </xf>
    <xf numFmtId="37" fontId="26" fillId="35" borderId="75" xfId="0" applyNumberFormat="1" applyFont="1" applyFill="1" applyBorder="1" applyAlignment="1">
      <alignment horizontal="right"/>
    </xf>
    <xf numFmtId="0" fontId="9" fillId="0" borderId="48" xfId="0" applyFont="1" applyBorder="1" applyAlignment="1">
      <alignment horizontal="left" wrapText="1"/>
    </xf>
    <xf numFmtId="49" fontId="25" fillId="35" borderId="48" xfId="0" applyNumberFormat="1" applyFont="1" applyFill="1" applyBorder="1" applyAlignment="1" applyProtection="1">
      <alignment horizontal="center"/>
      <protection/>
    </xf>
    <xf numFmtId="39" fontId="31" fillId="35" borderId="48" xfId="0" applyNumberFormat="1" applyFont="1" applyFill="1" applyBorder="1" applyAlignment="1" applyProtection="1">
      <alignment horizontal="right"/>
      <protection/>
    </xf>
    <xf numFmtId="49" fontId="31" fillId="35" borderId="48" xfId="0" applyNumberFormat="1" applyFont="1" applyFill="1" applyBorder="1" applyAlignment="1" applyProtection="1">
      <alignment horizontal="right"/>
      <protection/>
    </xf>
    <xf numFmtId="3" fontId="25" fillId="0" borderId="51" xfId="0" applyNumberFormat="1" applyFont="1" applyFill="1" applyBorder="1" applyAlignment="1" applyProtection="1">
      <alignment/>
      <protection/>
    </xf>
    <xf numFmtId="39" fontId="1" fillId="35" borderId="48" xfId="0" applyNumberFormat="1" applyFont="1" applyFill="1" applyBorder="1" applyAlignment="1" applyProtection="1">
      <alignment horizontal="right"/>
      <protection/>
    </xf>
    <xf numFmtId="0" fontId="29" fillId="0" borderId="48" xfId="0" applyFont="1" applyBorder="1" applyAlignment="1">
      <alignment horizontal="left" wrapText="1"/>
    </xf>
    <xf numFmtId="39" fontId="29" fillId="0" borderId="48" xfId="0" applyNumberFormat="1" applyFont="1" applyBorder="1" applyAlignment="1">
      <alignment horizontal="right" wrapText="1"/>
    </xf>
    <xf numFmtId="2" fontId="29" fillId="0" borderId="48" xfId="0" applyNumberFormat="1" applyFont="1" applyBorder="1" applyAlignment="1">
      <alignment horizontal="right" wrapText="1"/>
    </xf>
    <xf numFmtId="37" fontId="29" fillId="35" borderId="76" xfId="0" applyNumberFormat="1" applyFont="1" applyFill="1" applyBorder="1" applyAlignment="1">
      <alignment horizontal="left"/>
    </xf>
    <xf numFmtId="49" fontId="29" fillId="0" borderId="77" xfId="0" applyNumberFormat="1" applyFont="1" applyBorder="1" applyAlignment="1">
      <alignment horizontal="left" wrapText="1"/>
    </xf>
    <xf numFmtId="49" fontId="29" fillId="35" borderId="77" xfId="0" applyNumberFormat="1" applyFont="1" applyFill="1" applyBorder="1" applyAlignment="1" applyProtection="1">
      <alignment horizontal="left"/>
      <protection/>
    </xf>
    <xf numFmtId="49" fontId="29" fillId="35" borderId="77" xfId="0" applyNumberFormat="1" applyFont="1" applyFill="1" applyBorder="1" applyAlignment="1" applyProtection="1">
      <alignment horizontal="center"/>
      <protection/>
    </xf>
    <xf numFmtId="39" fontId="29" fillId="35" borderId="77" xfId="0" applyNumberFormat="1" applyFont="1" applyFill="1" applyBorder="1" applyAlignment="1" applyProtection="1">
      <alignment horizontal="right"/>
      <protection/>
    </xf>
    <xf numFmtId="4" fontId="29" fillId="35" borderId="77" xfId="0" applyNumberFormat="1" applyFont="1" applyFill="1" applyBorder="1" applyAlignment="1" applyProtection="1">
      <alignment horizontal="right"/>
      <protection/>
    </xf>
    <xf numFmtId="4" fontId="29" fillId="0" borderId="78" xfId="0" applyNumberFormat="1" applyFont="1" applyFill="1" applyBorder="1" applyAlignment="1" applyProtection="1">
      <alignment/>
      <protection/>
    </xf>
    <xf numFmtId="37" fontId="1" fillId="35" borderId="83" xfId="0" applyNumberFormat="1" applyFont="1" applyFill="1" applyBorder="1" applyAlignment="1">
      <alignment horizontal="left"/>
    </xf>
    <xf numFmtId="49" fontId="1" fillId="0" borderId="84" xfId="0" applyNumberFormat="1" applyFont="1" applyBorder="1" applyAlignment="1">
      <alignment horizontal="left" wrapText="1"/>
    </xf>
    <xf numFmtId="0" fontId="1" fillId="0" borderId="84" xfId="0" applyFont="1" applyBorder="1" applyAlignment="1">
      <alignment horizontal="center" wrapText="1"/>
    </xf>
    <xf numFmtId="4" fontId="18" fillId="35" borderId="84" xfId="0" applyNumberFormat="1" applyFont="1" applyFill="1" applyBorder="1" applyAlignment="1" applyProtection="1">
      <alignment horizontal="right"/>
      <protection/>
    </xf>
    <xf numFmtId="39" fontId="1" fillId="0" borderId="85" xfId="0" applyNumberFormat="1" applyFont="1" applyBorder="1" applyAlignment="1">
      <alignment horizontal="right"/>
    </xf>
    <xf numFmtId="37" fontId="29" fillId="35" borderId="0" xfId="0" applyNumberFormat="1" applyFont="1" applyFill="1" applyBorder="1" applyAlignment="1">
      <alignment horizontal="left"/>
    </xf>
    <xf numFmtId="49" fontId="25" fillId="35" borderId="0" xfId="0" applyNumberFormat="1" applyFont="1" applyFill="1" applyBorder="1" applyAlignment="1" applyProtection="1">
      <alignment horizontal="left"/>
      <protection/>
    </xf>
    <xf numFmtId="49" fontId="29" fillId="35" borderId="0" xfId="0" applyNumberFormat="1" applyFont="1" applyFill="1" applyBorder="1" applyAlignment="1" applyProtection="1">
      <alignment horizontal="center"/>
      <protection/>
    </xf>
    <xf numFmtId="39" fontId="29" fillId="35" borderId="0" xfId="0" applyNumberFormat="1" applyFont="1" applyFill="1" applyBorder="1" applyAlignment="1" applyProtection="1">
      <alignment horizontal="right"/>
      <protection/>
    </xf>
    <xf numFmtId="4" fontId="29" fillId="35" borderId="0" xfId="0" applyNumberFormat="1" applyFont="1" applyFill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/>
      <protection/>
    </xf>
    <xf numFmtId="39" fontId="29" fillId="35" borderId="0" xfId="0" applyNumberFormat="1" applyFont="1" applyFill="1" applyBorder="1" applyAlignment="1">
      <alignment horizontal="right" wrapText="1"/>
    </xf>
    <xf numFmtId="2" fontId="29" fillId="35" borderId="0" xfId="0" applyNumberFormat="1" applyFont="1" applyFill="1" applyBorder="1" applyAlignment="1">
      <alignment horizontal="right" wrapText="1"/>
    </xf>
    <xf numFmtId="4" fontId="8" fillId="35" borderId="0" xfId="0" applyNumberFormat="1" applyFont="1" applyFill="1" applyBorder="1" applyAlignment="1" applyProtection="1">
      <alignment/>
      <protection/>
    </xf>
    <xf numFmtId="0" fontId="1" fillId="35" borderId="73" xfId="0" applyFont="1" applyFill="1" applyBorder="1" applyAlignment="1" applyProtection="1">
      <alignment horizontal="left" wrapText="1"/>
      <protection/>
    </xf>
    <xf numFmtId="0" fontId="29" fillId="35" borderId="48" xfId="0" applyFont="1" applyFill="1" applyBorder="1" applyAlignment="1">
      <alignment horizontal="left" wrapText="1"/>
    </xf>
    <xf numFmtId="0" fontId="29" fillId="0" borderId="48" xfId="0" applyFont="1" applyBorder="1" applyAlignment="1">
      <alignment horizontal="center" wrapText="1"/>
    </xf>
    <xf numFmtId="39" fontId="29" fillId="0" borderId="51" xfId="0" applyNumberFormat="1" applyFont="1" applyBorder="1" applyAlignment="1">
      <alignment horizontal="right"/>
    </xf>
    <xf numFmtId="0" fontId="9" fillId="35" borderId="48" xfId="0" applyFont="1" applyFill="1" applyBorder="1" applyAlignment="1">
      <alignment horizontal="center" wrapText="1"/>
    </xf>
    <xf numFmtId="39" fontId="1" fillId="35" borderId="51" xfId="0" applyNumberFormat="1" applyFont="1" applyFill="1" applyBorder="1" applyAlignment="1">
      <alignment/>
    </xf>
    <xf numFmtId="0" fontId="1" fillId="0" borderId="48" xfId="0" applyNumberFormat="1" applyFont="1" applyBorder="1" applyAlignment="1" applyProtection="1">
      <alignment horizontal="left"/>
      <protection/>
    </xf>
    <xf numFmtId="39" fontId="8" fillId="35" borderId="0" xfId="0" applyNumberFormat="1" applyFont="1" applyFill="1" applyBorder="1" applyAlignment="1" applyProtection="1">
      <alignment/>
      <protection/>
    </xf>
    <xf numFmtId="1" fontId="1" fillId="0" borderId="73" xfId="0" applyNumberFormat="1" applyFont="1" applyBorder="1" applyAlignment="1" applyProtection="1">
      <alignment horizontal="left" wrapText="1"/>
      <protection/>
    </xf>
    <xf numFmtId="0" fontId="1" fillId="0" borderId="73" xfId="0" applyFont="1" applyBorder="1" applyAlignment="1" applyProtection="1">
      <alignment horizontal="center" wrapText="1"/>
      <protection/>
    </xf>
    <xf numFmtId="49" fontId="1" fillId="0" borderId="77" xfId="0" applyNumberFormat="1" applyFont="1" applyBorder="1" applyAlignment="1" applyProtection="1">
      <alignment horizontal="left" wrapText="1"/>
      <protection/>
    </xf>
    <xf numFmtId="0" fontId="1" fillId="0" borderId="77" xfId="0" applyFont="1" applyBorder="1" applyAlignment="1" applyProtection="1">
      <alignment horizontal="center" wrapText="1"/>
      <protection/>
    </xf>
    <xf numFmtId="37" fontId="1" fillId="35" borderId="0" xfId="0" applyNumberFormat="1" applyFont="1" applyFill="1" applyBorder="1" applyAlignment="1">
      <alignment horizontal="left"/>
    </xf>
    <xf numFmtId="0" fontId="25" fillId="35" borderId="11" xfId="0" applyNumberFormat="1" applyFont="1" applyFill="1" applyBorder="1" applyAlignment="1" applyProtection="1">
      <alignment/>
      <protection/>
    </xf>
    <xf numFmtId="49" fontId="25" fillId="35" borderId="11" xfId="0" applyNumberFormat="1" applyFont="1" applyFill="1" applyBorder="1" applyAlignment="1" applyProtection="1">
      <alignment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4" fontId="29" fillId="35" borderId="48" xfId="0" applyNumberFormat="1" applyFont="1" applyFill="1" applyBorder="1" applyAlignment="1" applyProtection="1">
      <alignment/>
      <protection/>
    </xf>
    <xf numFmtId="49" fontId="1" fillId="35" borderId="48" xfId="0" applyNumberFormat="1" applyFont="1" applyFill="1" applyBorder="1" applyAlignment="1" applyProtection="1">
      <alignment horizontal="left" wrapText="1"/>
      <protection/>
    </xf>
    <xf numFmtId="0" fontId="1" fillId="35" borderId="48" xfId="0" applyFont="1" applyFill="1" applyBorder="1" applyAlignment="1" applyProtection="1">
      <alignment horizontal="center" wrapText="1"/>
      <protection/>
    </xf>
    <xf numFmtId="4" fontId="1" fillId="35" borderId="48" xfId="0" applyNumberFormat="1" applyFont="1" applyFill="1" applyBorder="1" applyAlignment="1" applyProtection="1">
      <alignment/>
      <protection/>
    </xf>
    <xf numFmtId="49" fontId="1" fillId="35" borderId="48" xfId="0" applyNumberFormat="1" applyFont="1" applyFill="1" applyBorder="1" applyAlignment="1">
      <alignment horizontal="left" wrapText="1"/>
    </xf>
    <xf numFmtId="4" fontId="1" fillId="35" borderId="51" xfId="0" applyNumberFormat="1" applyFont="1" applyFill="1" applyBorder="1" applyAlignment="1" applyProtection="1">
      <alignment horizontal="right"/>
      <protection/>
    </xf>
    <xf numFmtId="37" fontId="1" fillId="35" borderId="86" xfId="0" applyNumberFormat="1" applyFont="1" applyFill="1" applyBorder="1" applyAlignment="1">
      <alignment horizontal="left"/>
    </xf>
    <xf numFmtId="49" fontId="1" fillId="35" borderId="87" xfId="0" applyNumberFormat="1" applyFont="1" applyFill="1" applyBorder="1" applyAlignment="1">
      <alignment horizontal="left" wrapText="1"/>
    </xf>
    <xf numFmtId="0" fontId="1" fillId="0" borderId="87" xfId="0" applyFont="1" applyBorder="1" applyAlignment="1">
      <alignment horizontal="center" wrapText="1"/>
    </xf>
    <xf numFmtId="39" fontId="1" fillId="0" borderId="87" xfId="0" applyNumberFormat="1" applyFont="1" applyBorder="1" applyAlignment="1">
      <alignment horizontal="right"/>
    </xf>
    <xf numFmtId="4" fontId="18" fillId="35" borderId="87" xfId="0" applyNumberFormat="1" applyFont="1" applyFill="1" applyBorder="1" applyAlignment="1" applyProtection="1">
      <alignment horizontal="right"/>
      <protection/>
    </xf>
    <xf numFmtId="4" fontId="1" fillId="35" borderId="88" xfId="0" applyNumberFormat="1" applyFont="1" applyFill="1" applyBorder="1" applyAlignment="1" applyProtection="1">
      <alignment horizontal="right"/>
      <protection/>
    </xf>
    <xf numFmtId="39" fontId="1" fillId="0" borderId="77" xfId="0" applyNumberFormat="1" applyFont="1" applyBorder="1" applyAlignment="1">
      <alignment horizontal="right"/>
    </xf>
    <xf numFmtId="4" fontId="1" fillId="35" borderId="78" xfId="0" applyNumberFormat="1" applyFont="1" applyFill="1" applyBorder="1" applyAlignment="1" applyProtection="1">
      <alignment horizontal="right"/>
      <protection/>
    </xf>
    <xf numFmtId="37" fontId="1" fillId="0" borderId="0" xfId="0" applyNumberFormat="1" applyFont="1" applyAlignment="1">
      <alignment horizontal="left"/>
    </xf>
    <xf numFmtId="39" fontId="8" fillId="0" borderId="0" xfId="0" applyNumberFormat="1" applyFont="1" applyAlignment="1">
      <alignment/>
    </xf>
    <xf numFmtId="0" fontId="1" fillId="0" borderId="73" xfId="0" applyNumberFormat="1" applyFont="1" applyBorder="1" applyAlignment="1">
      <alignment horizontal="left" wrapText="1"/>
    </xf>
    <xf numFmtId="39" fontId="9" fillId="0" borderId="73" xfId="0" applyNumberFormat="1" applyFont="1" applyFill="1" applyBorder="1" applyAlignment="1">
      <alignment horizontal="right"/>
    </xf>
    <xf numFmtId="4" fontId="18" fillId="0" borderId="74" xfId="0" applyNumberFormat="1" applyFont="1" applyFill="1" applyBorder="1" applyAlignment="1" applyProtection="1">
      <alignment/>
      <protection/>
    </xf>
    <xf numFmtId="39" fontId="9" fillId="0" borderId="48" xfId="0" applyNumberFormat="1" applyFont="1" applyFill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49" fontId="1" fillId="0" borderId="48" xfId="0" applyNumberFormat="1" applyFont="1" applyFill="1" applyBorder="1" applyAlignment="1">
      <alignment horizontal="left" wrapText="1"/>
    </xf>
    <xf numFmtId="0" fontId="1" fillId="0" borderId="48" xfId="0" applyFont="1" applyFill="1" applyBorder="1" applyAlignment="1">
      <alignment horizontal="left" wrapText="1"/>
    </xf>
    <xf numFmtId="4" fontId="1" fillId="0" borderId="51" xfId="0" applyNumberFormat="1" applyFont="1" applyFill="1" applyBorder="1" applyAlignment="1" applyProtection="1">
      <alignment/>
      <protection/>
    </xf>
    <xf numFmtId="49" fontId="1" fillId="0" borderId="48" xfId="0" applyNumberFormat="1" applyFont="1" applyBorder="1" applyAlignment="1">
      <alignment wrapText="1"/>
    </xf>
    <xf numFmtId="39" fontId="1" fillId="0" borderId="48" xfId="0" applyNumberFormat="1" applyFont="1" applyBorder="1" applyAlignment="1" applyProtection="1">
      <alignment horizontal="right"/>
      <protection/>
    </xf>
    <xf numFmtId="0" fontId="9" fillId="0" borderId="48" xfId="0" applyNumberFormat="1" applyFont="1" applyBorder="1" applyAlignment="1">
      <alignment horizontal="left" wrapText="1"/>
    </xf>
    <xf numFmtId="0" fontId="9" fillId="0" borderId="48" xfId="0" applyFont="1" applyBorder="1" applyAlignment="1">
      <alignment horizontal="center" wrapText="1"/>
    </xf>
    <xf numFmtId="37" fontId="9" fillId="35" borderId="76" xfId="0" applyNumberFormat="1" applyFont="1" applyFill="1" applyBorder="1" applyAlignment="1">
      <alignment horizontal="left"/>
    </xf>
    <xf numFmtId="0" fontId="9" fillId="0" borderId="77" xfId="0" applyNumberFormat="1" applyFont="1" applyBorder="1" applyAlignment="1">
      <alignment horizontal="left" wrapText="1"/>
    </xf>
    <xf numFmtId="0" fontId="9" fillId="35" borderId="77" xfId="0" applyFont="1" applyFill="1" applyBorder="1" applyAlignment="1">
      <alignment horizontal="left" wrapText="1"/>
    </xf>
    <xf numFmtId="0" fontId="9" fillId="0" borderId="77" xfId="0" applyFont="1" applyBorder="1" applyAlignment="1">
      <alignment horizontal="center" wrapText="1"/>
    </xf>
    <xf numFmtId="39" fontId="9" fillId="0" borderId="77" xfId="0" applyNumberFormat="1" applyFont="1" applyFill="1" applyBorder="1" applyAlignment="1">
      <alignment horizontal="right"/>
    </xf>
    <xf numFmtId="4" fontId="18" fillId="0" borderId="78" xfId="0" applyNumberFormat="1" applyFont="1" applyFill="1" applyBorder="1" applyAlignment="1" applyProtection="1">
      <alignment/>
      <protection/>
    </xf>
    <xf numFmtId="0" fontId="32" fillId="0" borderId="0" xfId="0" applyFont="1" applyAlignment="1">
      <alignment horizontal="left" wrapText="1"/>
    </xf>
    <xf numFmtId="169" fontId="32" fillId="0" borderId="0" xfId="0" applyNumberFormat="1" applyFont="1" applyAlignment="1">
      <alignment horizontal="right"/>
    </xf>
    <xf numFmtId="39" fontId="32" fillId="0" borderId="0" xfId="0" applyNumberFormat="1" applyFont="1" applyAlignment="1">
      <alignment horizontal="right"/>
    </xf>
    <xf numFmtId="0" fontId="29" fillId="0" borderId="0" xfId="0" applyFont="1" applyBorder="1" applyAlignment="1">
      <alignment wrapText="1"/>
    </xf>
    <xf numFmtId="39" fontId="29" fillId="0" borderId="0" xfId="0" applyNumberFormat="1" applyFont="1" applyBorder="1" applyAlignment="1">
      <alignment horizontal="right"/>
    </xf>
    <xf numFmtId="0" fontId="1" fillId="0" borderId="73" xfId="46" applyFont="1" applyFill="1" applyBorder="1" applyAlignment="1" applyProtection="1">
      <alignment horizontal="left" wrapText="1"/>
      <protection/>
    </xf>
    <xf numFmtId="0" fontId="1" fillId="0" borderId="48" xfId="46" applyFont="1" applyFill="1" applyBorder="1" applyAlignment="1" applyProtection="1">
      <alignment horizontal="left" wrapText="1"/>
      <protection/>
    </xf>
    <xf numFmtId="4" fontId="18" fillId="0" borderId="48" xfId="0" applyNumberFormat="1" applyFont="1" applyFill="1" applyBorder="1" applyAlignment="1" applyProtection="1">
      <alignment/>
      <protection/>
    </xf>
    <xf numFmtId="49" fontId="9" fillId="0" borderId="48" xfId="0" applyNumberFormat="1" applyFont="1" applyBorder="1" applyAlignment="1">
      <alignment horizontal="left" wrapText="1"/>
    </xf>
    <xf numFmtId="39" fontId="9" fillId="0" borderId="48" xfId="0" applyNumberFormat="1" applyFont="1" applyBorder="1" applyAlignment="1">
      <alignment horizontal="right"/>
    </xf>
    <xf numFmtId="2" fontId="9" fillId="0" borderId="48" xfId="0" applyNumberFormat="1" applyFont="1" applyBorder="1" applyAlignment="1">
      <alignment horizontal="left" wrapText="1"/>
    </xf>
    <xf numFmtId="37" fontId="9" fillId="0" borderId="76" xfId="0" applyNumberFormat="1" applyFont="1" applyBorder="1" applyAlignment="1">
      <alignment horizontal="left"/>
    </xf>
    <xf numFmtId="49" fontId="1" fillId="0" borderId="77" xfId="0" applyNumberFormat="1" applyFont="1" applyBorder="1" applyAlignment="1">
      <alignment wrapText="1"/>
    </xf>
    <xf numFmtId="0" fontId="9" fillId="0" borderId="77" xfId="0" applyFont="1" applyBorder="1" applyAlignment="1">
      <alignment horizontal="left" wrapText="1"/>
    </xf>
    <xf numFmtId="39" fontId="9" fillId="0" borderId="77" xfId="0" applyNumberFormat="1" applyFont="1" applyBorder="1" applyAlignment="1">
      <alignment horizontal="right"/>
    </xf>
    <xf numFmtId="39" fontId="9" fillId="0" borderId="78" xfId="0" applyNumberFormat="1" applyFont="1" applyBorder="1" applyAlignment="1">
      <alignment horizontal="right"/>
    </xf>
    <xf numFmtId="2" fontId="25" fillId="0" borderId="0" xfId="0" applyNumberFormat="1" applyFont="1" applyFill="1" applyBorder="1" applyAlignment="1" applyProtection="1">
      <alignment/>
      <protection/>
    </xf>
    <xf numFmtId="0" fontId="4" fillId="0" borderId="19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89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5" fillId="0" borderId="90" xfId="0" applyFont="1" applyBorder="1" applyAlignment="1" applyProtection="1">
      <alignment horizontal="left" vertical="center" wrapText="1"/>
      <protection/>
    </xf>
    <xf numFmtId="0" fontId="0" fillId="0" borderId="91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/>
      <protection/>
    </xf>
    <xf numFmtId="164" fontId="5" fillId="0" borderId="19" xfId="0" applyNumberFormat="1" applyFont="1" applyBorder="1" applyAlignment="1" applyProtection="1">
      <alignment horizontal="center" vertical="center"/>
      <protection/>
    </xf>
    <xf numFmtId="0" fontId="11" fillId="0" borderId="92" xfId="0" applyFont="1" applyBorder="1" applyAlignment="1" applyProtection="1">
      <alignment horizontal="left"/>
      <protection/>
    </xf>
    <xf numFmtId="39" fontId="5" fillId="0" borderId="62" xfId="0" applyNumberFormat="1" applyFont="1" applyBorder="1" applyAlignment="1">
      <alignment horizontal="right" vertical="center"/>
    </xf>
    <xf numFmtId="39" fontId="5" fillId="0" borderId="59" xfId="0" applyNumberFormat="1" applyFont="1" applyBorder="1" applyAlignment="1">
      <alignment horizontal="right" vertical="center"/>
    </xf>
    <xf numFmtId="0" fontId="14" fillId="33" borderId="0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left"/>
      <protection/>
    </xf>
    <xf numFmtId="0" fontId="12" fillId="33" borderId="0" xfId="0" applyFont="1" applyFill="1" applyBorder="1" applyAlignment="1" applyProtection="1">
      <alignment horizontal="lef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4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R40"/>
  <sheetViews>
    <sheetView showGridLines="0" tabSelected="1" view="pageLayout" workbookViewId="0" topLeftCell="A1">
      <selection activeCell="E4" sqref="E4"/>
    </sheetView>
  </sheetViews>
  <sheetFormatPr defaultColWidth="9.33203125" defaultRowHeight="11.25"/>
  <cols>
    <col min="1" max="3" width="4" style="1" customWidth="1"/>
    <col min="4" max="4" width="7.16015625" style="1" customWidth="1"/>
    <col min="5" max="5" width="16.33203125" style="1" customWidth="1"/>
    <col min="6" max="6" width="3.16015625" style="1" customWidth="1"/>
    <col min="7" max="7" width="4.33203125" style="1" customWidth="1"/>
    <col min="9" max="9" width="5.16015625" style="1" customWidth="1"/>
    <col min="10" max="10" width="4.16015625" style="1" customWidth="1"/>
    <col min="11" max="11" width="2.33203125" style="1" customWidth="1"/>
    <col min="12" max="12" width="6.16015625" style="1" customWidth="1"/>
    <col min="13" max="13" width="6.83203125" style="1" customWidth="1"/>
    <col min="14" max="14" width="5" style="1" customWidth="1"/>
    <col min="15" max="15" width="6.5" style="1" customWidth="1"/>
    <col min="16" max="16" width="11.83203125" style="1" customWidth="1"/>
    <col min="17" max="17" width="3.16015625" style="1" customWidth="1"/>
    <col min="18" max="18" width="15.33203125" style="1" customWidth="1"/>
  </cols>
  <sheetData>
    <row r="1" spans="1:18" ht="12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1:18" ht="23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8"/>
    </row>
    <row r="3" spans="1:18" ht="12.7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</row>
    <row r="4" spans="1:18" ht="11.2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</row>
    <row r="5" spans="1:18" ht="27" customHeight="1">
      <c r="A5" s="12"/>
      <c r="B5" s="13" t="s">
        <v>1</v>
      </c>
      <c r="C5" s="13"/>
      <c r="D5" s="13"/>
      <c r="E5" s="450" t="s">
        <v>2</v>
      </c>
      <c r="F5" s="450"/>
      <c r="G5" s="450"/>
      <c r="H5" s="450"/>
      <c r="I5" s="450"/>
      <c r="J5" s="450"/>
      <c r="K5" s="450"/>
      <c r="L5" s="450"/>
      <c r="M5" s="13"/>
      <c r="N5" s="13"/>
      <c r="O5" s="451" t="s">
        <v>3</v>
      </c>
      <c r="P5" s="451"/>
      <c r="Q5" s="14"/>
      <c r="R5" s="11" t="s">
        <v>4</v>
      </c>
    </row>
    <row r="6" spans="1:18" ht="27" customHeight="1">
      <c r="A6" s="12"/>
      <c r="B6" s="13" t="s">
        <v>5</v>
      </c>
      <c r="C6" s="13"/>
      <c r="D6" s="13"/>
      <c r="E6" s="450" t="s">
        <v>6</v>
      </c>
      <c r="F6" s="450"/>
      <c r="G6" s="450"/>
      <c r="H6" s="450"/>
      <c r="I6" s="450"/>
      <c r="J6" s="450"/>
      <c r="K6" s="450"/>
      <c r="L6" s="450"/>
      <c r="M6" s="13"/>
      <c r="N6" s="13"/>
      <c r="O6" s="451" t="s">
        <v>7</v>
      </c>
      <c r="P6" s="451"/>
      <c r="Q6" s="15"/>
      <c r="R6" s="16"/>
    </row>
    <row r="7" spans="1:18" ht="27" customHeight="1">
      <c r="A7" s="12"/>
      <c r="B7" s="13" t="s">
        <v>8</v>
      </c>
      <c r="C7" s="13"/>
      <c r="D7" s="13"/>
      <c r="E7" s="450" t="s">
        <v>9</v>
      </c>
      <c r="F7" s="450"/>
      <c r="G7" s="450"/>
      <c r="H7" s="450"/>
      <c r="I7" s="450"/>
      <c r="J7" s="450"/>
      <c r="K7" s="450"/>
      <c r="L7" s="450"/>
      <c r="M7" s="13"/>
      <c r="N7" s="13"/>
      <c r="O7" s="452" t="s">
        <v>10</v>
      </c>
      <c r="P7" s="452"/>
      <c r="Q7" s="17"/>
      <c r="R7" s="18"/>
    </row>
    <row r="8" spans="1:18" ht="11.25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451" t="s">
        <v>11</v>
      </c>
      <c r="P8" s="451"/>
      <c r="Q8" s="13" t="s">
        <v>12</v>
      </c>
      <c r="R8" s="16"/>
    </row>
    <row r="9" spans="1:18" ht="18.75" customHeight="1">
      <c r="A9" s="12"/>
      <c r="B9" s="13" t="s">
        <v>13</v>
      </c>
      <c r="C9" s="13"/>
      <c r="D9" s="13"/>
      <c r="E9" s="453" t="s">
        <v>14</v>
      </c>
      <c r="F9" s="453"/>
      <c r="G9" s="453"/>
      <c r="H9" s="453"/>
      <c r="I9" s="453"/>
      <c r="J9" s="453"/>
      <c r="K9" s="453"/>
      <c r="L9" s="453"/>
      <c r="M9" s="13"/>
      <c r="N9" s="13"/>
      <c r="O9" s="454"/>
      <c r="P9" s="454"/>
      <c r="Q9" s="19"/>
      <c r="R9" s="20"/>
    </row>
    <row r="10" spans="1:18" ht="18.75" customHeight="1">
      <c r="A10" s="12"/>
      <c r="B10" s="455" t="s">
        <v>15</v>
      </c>
      <c r="C10" s="455"/>
      <c r="D10" s="455"/>
      <c r="E10" s="456" t="s">
        <v>16</v>
      </c>
      <c r="F10" s="456"/>
      <c r="G10" s="456"/>
      <c r="H10" s="456"/>
      <c r="I10" s="456"/>
      <c r="J10" s="456"/>
      <c r="K10" s="456"/>
      <c r="L10" s="456"/>
      <c r="M10" s="13"/>
      <c r="N10" s="13"/>
      <c r="O10" s="19"/>
      <c r="P10" s="21"/>
      <c r="Q10" s="19"/>
      <c r="R10" s="20"/>
    </row>
    <row r="11" spans="1:18" ht="19.5" customHeight="1">
      <c r="A11" s="12"/>
      <c r="B11" s="13" t="s">
        <v>17</v>
      </c>
      <c r="C11" s="13"/>
      <c r="D11" s="13"/>
      <c r="E11" s="456" t="s">
        <v>18</v>
      </c>
      <c r="F11" s="456"/>
      <c r="G11" s="456"/>
      <c r="H11" s="456"/>
      <c r="I11" s="456"/>
      <c r="J11" s="456"/>
      <c r="K11" s="456"/>
      <c r="L11" s="456"/>
      <c r="M11" s="13"/>
      <c r="N11" s="13"/>
      <c r="O11" s="454"/>
      <c r="P11" s="454"/>
      <c r="Q11" s="19"/>
      <c r="R11" s="20"/>
    </row>
    <row r="12" spans="1:18" ht="21" customHeight="1">
      <c r="A12" s="12"/>
      <c r="B12" s="13" t="s">
        <v>19</v>
      </c>
      <c r="C12" s="13"/>
      <c r="D12" s="13"/>
      <c r="E12" s="457" t="s">
        <v>20</v>
      </c>
      <c r="F12" s="457"/>
      <c r="G12" s="457"/>
      <c r="H12" s="457"/>
      <c r="I12" s="457"/>
      <c r="J12" s="457"/>
      <c r="K12" s="457"/>
      <c r="L12" s="457"/>
      <c r="M12" s="13"/>
      <c r="N12" s="13"/>
      <c r="O12" s="452"/>
      <c r="P12" s="452"/>
      <c r="Q12" s="452"/>
      <c r="R12" s="452"/>
    </row>
    <row r="13" spans="1:18" ht="11.25">
      <c r="A13" s="22"/>
      <c r="B13" s="23"/>
      <c r="C13" s="23"/>
      <c r="D13" s="23"/>
      <c r="E13" s="24"/>
      <c r="F13" s="23"/>
      <c r="G13" s="23"/>
      <c r="H13" s="23"/>
      <c r="I13" s="23"/>
      <c r="J13" s="23"/>
      <c r="K13" s="23"/>
      <c r="L13" s="23"/>
      <c r="M13" s="23"/>
      <c r="N13" s="23"/>
      <c r="O13" s="24"/>
      <c r="P13" s="24"/>
      <c r="Q13" s="24"/>
      <c r="R13" s="25"/>
    </row>
    <row r="14" spans="1:18" ht="11.25">
      <c r="A14" s="12"/>
      <c r="B14" s="13"/>
      <c r="C14" s="13"/>
      <c r="D14" s="13"/>
      <c r="E14" s="26" t="s">
        <v>21</v>
      </c>
      <c r="F14" s="13"/>
      <c r="G14" s="13"/>
      <c r="H14" s="13"/>
      <c r="I14" s="13"/>
      <c r="J14" s="13"/>
      <c r="K14" s="13"/>
      <c r="L14" s="13"/>
      <c r="M14" s="13"/>
      <c r="N14" s="13"/>
      <c r="O14" s="458" t="s">
        <v>22</v>
      </c>
      <c r="P14" s="458"/>
      <c r="Q14" s="26"/>
      <c r="R14" s="27"/>
    </row>
    <row r="15" spans="1:18" ht="11.25">
      <c r="A15" s="12"/>
      <c r="B15" s="13"/>
      <c r="C15" s="13"/>
      <c r="D15" s="13"/>
      <c r="E15" s="28"/>
      <c r="F15" s="13"/>
      <c r="G15" s="26"/>
      <c r="H15" s="13"/>
      <c r="I15" s="26"/>
      <c r="J15" s="13"/>
      <c r="K15" s="13"/>
      <c r="L15" s="13"/>
      <c r="M15" s="13"/>
      <c r="N15" s="13"/>
      <c r="O15" s="459">
        <v>43369</v>
      </c>
      <c r="P15" s="459"/>
      <c r="Q15" s="26"/>
      <c r="R15" s="29"/>
    </row>
    <row r="16" spans="1:18" ht="11.25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13"/>
      <c r="P16" s="31"/>
      <c r="Q16" s="31"/>
      <c r="R16" s="32"/>
    </row>
    <row r="17" spans="1:18" ht="12.75">
      <c r="A17" s="33"/>
      <c r="B17" s="34"/>
      <c r="C17" s="34"/>
      <c r="D17" s="34"/>
      <c r="E17" s="35" t="s">
        <v>23</v>
      </c>
      <c r="F17" s="34"/>
      <c r="G17" s="34"/>
      <c r="H17" s="34"/>
      <c r="I17" s="34"/>
      <c r="J17" s="34"/>
      <c r="K17" s="34"/>
      <c r="L17" s="34"/>
      <c r="M17" s="34"/>
      <c r="N17" s="34"/>
      <c r="O17" s="36"/>
      <c r="P17" s="34"/>
      <c r="Q17" s="34"/>
      <c r="R17" s="37"/>
    </row>
    <row r="18" spans="1:18" ht="11.25">
      <c r="A18" s="38" t="s">
        <v>24</v>
      </c>
      <c r="B18" s="39"/>
      <c r="C18" s="39"/>
      <c r="D18" s="40"/>
      <c r="E18" s="41" t="s">
        <v>25</v>
      </c>
      <c r="F18" s="40"/>
      <c r="G18" s="41" t="s">
        <v>26</v>
      </c>
      <c r="H18" s="39"/>
      <c r="I18" s="40"/>
      <c r="J18" s="41"/>
      <c r="K18" s="39"/>
      <c r="L18" s="41" t="s">
        <v>27</v>
      </c>
      <c r="M18" s="39"/>
      <c r="N18" s="39"/>
      <c r="O18" s="39"/>
      <c r="P18" s="40"/>
      <c r="Q18" s="41" t="s">
        <v>28</v>
      </c>
      <c r="R18" s="42"/>
    </row>
    <row r="19" spans="1:18" ht="12.75">
      <c r="A19" s="43"/>
      <c r="B19" s="44"/>
      <c r="C19" s="44"/>
      <c r="D19" s="45"/>
      <c r="E19" s="46"/>
      <c r="F19" s="47"/>
      <c r="G19" s="48"/>
      <c r="H19" s="44"/>
      <c r="I19" s="45"/>
      <c r="J19" s="46"/>
      <c r="K19" s="49"/>
      <c r="L19" s="48"/>
      <c r="M19" s="44"/>
      <c r="N19" s="44"/>
      <c r="O19" s="50"/>
      <c r="P19" s="45"/>
      <c r="Q19" s="48"/>
      <c r="R19" s="51"/>
    </row>
    <row r="20" spans="1:18" ht="12.75">
      <c r="A20" s="33"/>
      <c r="B20" s="34"/>
      <c r="C20" s="34"/>
      <c r="D20" s="34"/>
      <c r="E20" s="35" t="s">
        <v>29</v>
      </c>
      <c r="F20" s="34"/>
      <c r="G20" s="34"/>
      <c r="H20" s="34"/>
      <c r="I20" s="34"/>
      <c r="J20" s="52"/>
      <c r="K20" s="34"/>
      <c r="L20" s="34"/>
      <c r="M20" s="34"/>
      <c r="N20" s="34"/>
      <c r="O20" s="31"/>
      <c r="P20" s="34"/>
      <c r="Q20" s="34"/>
      <c r="R20" s="37"/>
    </row>
    <row r="21" spans="1:18" ht="15.75">
      <c r="A21" s="53" t="s">
        <v>30</v>
      </c>
      <c r="B21" s="54"/>
      <c r="C21" s="55" t="s">
        <v>31</v>
      </c>
      <c r="D21" s="56"/>
      <c r="E21" s="56"/>
      <c r="F21" s="57"/>
      <c r="G21" s="58" t="s">
        <v>32</v>
      </c>
      <c r="H21" s="59"/>
      <c r="I21" s="55" t="s">
        <v>33</v>
      </c>
      <c r="J21" s="56"/>
      <c r="K21" s="56"/>
      <c r="L21" s="58" t="s">
        <v>34</v>
      </c>
      <c r="M21" s="59"/>
      <c r="N21" s="55" t="s">
        <v>35</v>
      </c>
      <c r="O21" s="60"/>
      <c r="P21" s="56"/>
      <c r="Q21" s="56"/>
      <c r="R21" s="61"/>
    </row>
    <row r="22" spans="1:18" ht="21" customHeight="1">
      <c r="A22" s="62" t="s">
        <v>36</v>
      </c>
      <c r="B22" s="460" t="s">
        <v>37</v>
      </c>
      <c r="C22" s="460"/>
      <c r="D22" s="63" t="s">
        <v>38</v>
      </c>
      <c r="E22" s="64">
        <f>SUM(rekapitulace!C25)</f>
        <v>0</v>
      </c>
      <c r="F22" s="65"/>
      <c r="G22" s="66">
        <v>9</v>
      </c>
      <c r="H22" s="67" t="s">
        <v>39</v>
      </c>
      <c r="I22" s="68"/>
      <c r="J22" s="69"/>
      <c r="K22" s="70"/>
      <c r="L22" s="66" t="s">
        <v>40</v>
      </c>
      <c r="M22" s="71" t="s">
        <v>41</v>
      </c>
      <c r="N22" s="72"/>
      <c r="O22" s="72"/>
      <c r="P22" s="72"/>
      <c r="Q22" s="73"/>
      <c r="R22" s="74"/>
    </row>
    <row r="23" spans="1:18" ht="21.75" customHeight="1">
      <c r="A23" s="62" t="s">
        <v>42</v>
      </c>
      <c r="B23" s="460"/>
      <c r="C23" s="460"/>
      <c r="D23" s="63" t="s">
        <v>38</v>
      </c>
      <c r="E23" s="64"/>
      <c r="F23" s="65"/>
      <c r="G23" s="66">
        <v>10</v>
      </c>
      <c r="H23" s="13" t="s">
        <v>43</v>
      </c>
      <c r="I23" s="68"/>
      <c r="J23" s="69"/>
      <c r="K23" s="70"/>
      <c r="L23" s="66" t="s">
        <v>44</v>
      </c>
      <c r="M23" s="71" t="s">
        <v>45</v>
      </c>
      <c r="N23" s="72"/>
      <c r="O23" s="13"/>
      <c r="P23" s="72"/>
      <c r="Q23" s="73"/>
      <c r="R23" s="74"/>
    </row>
    <row r="24" spans="1:18" ht="19.5" customHeight="1">
      <c r="A24" s="62" t="s">
        <v>46</v>
      </c>
      <c r="B24" s="460"/>
      <c r="C24" s="460"/>
      <c r="D24" s="63" t="s">
        <v>38</v>
      </c>
      <c r="E24" s="64"/>
      <c r="F24" s="65"/>
      <c r="G24" s="66">
        <v>11</v>
      </c>
      <c r="H24" s="67" t="s">
        <v>47</v>
      </c>
      <c r="I24" s="68"/>
      <c r="J24" s="69"/>
      <c r="K24" s="70"/>
      <c r="L24" s="66" t="s">
        <v>48</v>
      </c>
      <c r="M24" s="71" t="s">
        <v>49</v>
      </c>
      <c r="N24" s="72"/>
      <c r="O24" s="72"/>
      <c r="P24" s="72"/>
      <c r="Q24" s="73"/>
      <c r="R24" s="74"/>
    </row>
    <row r="25" spans="1:18" ht="19.5" customHeight="1">
      <c r="A25" s="62" t="s">
        <v>50</v>
      </c>
      <c r="B25" s="460"/>
      <c r="C25" s="460"/>
      <c r="D25" s="63" t="s">
        <v>38</v>
      </c>
      <c r="E25" s="64"/>
      <c r="F25" s="65"/>
      <c r="G25" s="66"/>
      <c r="H25" s="67"/>
      <c r="I25" s="68"/>
      <c r="J25" s="69"/>
      <c r="K25" s="70"/>
      <c r="L25" s="66" t="s">
        <v>51</v>
      </c>
      <c r="M25" s="71" t="s">
        <v>52</v>
      </c>
      <c r="N25" s="72"/>
      <c r="O25" s="72"/>
      <c r="P25" s="72"/>
      <c r="Q25" s="73"/>
      <c r="R25" s="74"/>
    </row>
    <row r="26" spans="1:18" ht="19.5" customHeight="1">
      <c r="A26" s="62">
        <v>5</v>
      </c>
      <c r="B26" s="460"/>
      <c r="C26" s="460"/>
      <c r="D26" s="63" t="s">
        <v>38</v>
      </c>
      <c r="E26" s="64"/>
      <c r="F26" s="65"/>
      <c r="G26" s="75"/>
      <c r="H26" s="72"/>
      <c r="I26" s="68"/>
      <c r="J26" s="69"/>
      <c r="K26" s="70"/>
      <c r="L26" s="66" t="s">
        <v>53</v>
      </c>
      <c r="M26" s="71" t="s">
        <v>54</v>
      </c>
      <c r="N26" s="72"/>
      <c r="O26" s="72"/>
      <c r="P26" s="72"/>
      <c r="Q26" s="73"/>
      <c r="R26" s="74"/>
    </row>
    <row r="27" spans="1:18" ht="19.5" customHeight="1">
      <c r="A27" s="62">
        <v>6</v>
      </c>
      <c r="B27" s="460"/>
      <c r="C27" s="460"/>
      <c r="D27" s="63" t="s">
        <v>38</v>
      </c>
      <c r="E27" s="64"/>
      <c r="F27" s="65"/>
      <c r="G27" s="75"/>
      <c r="H27" s="72"/>
      <c r="I27" s="68"/>
      <c r="J27" s="69"/>
      <c r="K27" s="70"/>
      <c r="L27" s="66" t="s">
        <v>55</v>
      </c>
      <c r="M27" s="67" t="s">
        <v>56</v>
      </c>
      <c r="N27" s="72"/>
      <c r="O27" s="72"/>
      <c r="P27" s="72"/>
      <c r="Q27" s="73"/>
      <c r="R27" s="74"/>
    </row>
    <row r="28" spans="1:18" ht="19.5" customHeight="1">
      <c r="A28" s="62">
        <v>7</v>
      </c>
      <c r="B28" s="460"/>
      <c r="C28" s="460"/>
      <c r="D28" s="63" t="s">
        <v>38</v>
      </c>
      <c r="E28" s="64"/>
      <c r="F28" s="65"/>
      <c r="G28" s="75"/>
      <c r="H28" s="72"/>
      <c r="I28" s="68"/>
      <c r="J28" s="69"/>
      <c r="K28" s="70"/>
      <c r="L28" s="66"/>
      <c r="M28" s="71"/>
      <c r="N28" s="72"/>
      <c r="O28" s="72"/>
      <c r="P28" s="72"/>
      <c r="Q28" s="73"/>
      <c r="R28" s="74"/>
    </row>
    <row r="29" spans="1:18" ht="18" customHeight="1">
      <c r="A29" s="62">
        <v>8</v>
      </c>
      <c r="B29" s="460"/>
      <c r="C29" s="460"/>
      <c r="D29" s="63" t="s">
        <v>38</v>
      </c>
      <c r="E29" s="64"/>
      <c r="F29" s="65"/>
      <c r="G29" s="75"/>
      <c r="H29" s="72"/>
      <c r="I29" s="68"/>
      <c r="J29" s="76"/>
      <c r="K29" s="70"/>
      <c r="L29" s="66" t="s">
        <v>55</v>
      </c>
      <c r="M29" s="67" t="s">
        <v>56</v>
      </c>
      <c r="N29" s="72"/>
      <c r="O29" s="13"/>
      <c r="P29" s="72"/>
      <c r="Q29" s="68"/>
      <c r="R29" s="74"/>
    </row>
    <row r="30" spans="1:18" ht="18" customHeight="1">
      <c r="A30" s="62">
        <v>9</v>
      </c>
      <c r="B30" s="77" t="s">
        <v>57</v>
      </c>
      <c r="C30" s="78"/>
      <c r="D30" s="79"/>
      <c r="E30" s="80">
        <f>SUM(E22:E29)</f>
        <v>0</v>
      </c>
      <c r="F30" s="81"/>
      <c r="G30" s="66" t="s">
        <v>58</v>
      </c>
      <c r="H30" s="82" t="s">
        <v>59</v>
      </c>
      <c r="I30" s="68"/>
      <c r="J30" s="83"/>
      <c r="K30" s="84">
        <v>0</v>
      </c>
      <c r="L30" s="66" t="s">
        <v>60</v>
      </c>
      <c r="M30" s="82" t="s">
        <v>61</v>
      </c>
      <c r="N30" s="72"/>
      <c r="O30" s="72"/>
      <c r="P30" s="72"/>
      <c r="Q30" s="68"/>
      <c r="R30" s="85">
        <f>SUM(VRN!G22)</f>
        <v>0</v>
      </c>
    </row>
    <row r="31" spans="1:18" ht="18.75" customHeight="1">
      <c r="A31" s="86" t="s">
        <v>62</v>
      </c>
      <c r="B31" s="87" t="s">
        <v>63</v>
      </c>
      <c r="C31" s="88"/>
      <c r="D31" s="89"/>
      <c r="E31" s="90"/>
      <c r="F31" s="91"/>
      <c r="G31" s="92" t="s">
        <v>64</v>
      </c>
      <c r="H31" s="87" t="s">
        <v>65</v>
      </c>
      <c r="I31" s="89"/>
      <c r="J31" s="93"/>
      <c r="K31" s="94"/>
      <c r="L31" s="92" t="s">
        <v>66</v>
      </c>
      <c r="M31" s="87" t="s">
        <v>67</v>
      </c>
      <c r="N31" s="88"/>
      <c r="O31" s="31"/>
      <c r="P31" s="88"/>
      <c r="Q31" s="89"/>
      <c r="R31" s="95"/>
    </row>
    <row r="32" spans="1:18" ht="15.75">
      <c r="A32" s="96"/>
      <c r="B32" s="97"/>
      <c r="C32" s="98" t="s">
        <v>68</v>
      </c>
      <c r="D32" s="99"/>
      <c r="E32" s="99"/>
      <c r="F32" s="99"/>
      <c r="G32" s="99"/>
      <c r="H32" s="99"/>
      <c r="I32" s="99"/>
      <c r="J32" s="99"/>
      <c r="K32" s="99"/>
      <c r="L32" s="58" t="s">
        <v>69</v>
      </c>
      <c r="M32" s="100"/>
      <c r="N32" s="56" t="s">
        <v>70</v>
      </c>
      <c r="O32" s="101"/>
      <c r="P32" s="101"/>
      <c r="Q32" s="101"/>
      <c r="R32" s="102">
        <f>SUM(E30+R30)</f>
        <v>0</v>
      </c>
    </row>
    <row r="33" spans="1:18" ht="11.25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103"/>
      <c r="M33" s="104" t="s">
        <v>71</v>
      </c>
      <c r="N33" s="105"/>
      <c r="O33" s="106" t="s">
        <v>72</v>
      </c>
      <c r="P33" s="105"/>
      <c r="Q33" s="106" t="s">
        <v>73</v>
      </c>
      <c r="R33" s="107" t="s">
        <v>74</v>
      </c>
    </row>
    <row r="34" spans="1:18" ht="16.5" customHeight="1">
      <c r="A34" s="108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10"/>
      <c r="M34" s="111" t="s">
        <v>75</v>
      </c>
      <c r="N34" s="112"/>
      <c r="O34" s="113">
        <v>15</v>
      </c>
      <c r="P34" s="461">
        <v>0</v>
      </c>
      <c r="Q34" s="461"/>
      <c r="R34" s="114">
        <v>0</v>
      </c>
    </row>
    <row r="35" spans="1:18" ht="19.5" customHeight="1">
      <c r="A35" s="108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10"/>
      <c r="M35" s="115" t="s">
        <v>76</v>
      </c>
      <c r="N35" s="116"/>
      <c r="O35" s="117">
        <v>21</v>
      </c>
      <c r="P35" s="462">
        <f>R32</f>
        <v>0</v>
      </c>
      <c r="Q35" s="462"/>
      <c r="R35" s="118">
        <f>PRODUCT(O35,P35)/100</f>
        <v>0</v>
      </c>
    </row>
    <row r="36" spans="1:18" ht="21.75" customHeight="1">
      <c r="A36" s="108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19"/>
      <c r="M36" s="120" t="s">
        <v>77</v>
      </c>
      <c r="N36" s="121"/>
      <c r="O36" s="122"/>
      <c r="P36" s="121"/>
      <c r="Q36" s="123"/>
      <c r="R36" s="124">
        <f>SUM(R32,R35)</f>
        <v>0</v>
      </c>
    </row>
    <row r="37" spans="1:18" ht="15.75">
      <c r="A37" s="108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25" t="s">
        <v>78</v>
      </c>
      <c r="M37" s="126"/>
      <c r="N37" s="127" t="s">
        <v>79</v>
      </c>
      <c r="O37" s="128"/>
      <c r="P37" s="126"/>
      <c r="Q37" s="126"/>
      <c r="R37" s="129"/>
    </row>
    <row r="38" spans="1:18" ht="12.75">
      <c r="A38" s="108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10"/>
      <c r="M38" s="130" t="s">
        <v>80</v>
      </c>
      <c r="N38" s="131"/>
      <c r="O38" s="131"/>
      <c r="P38" s="131"/>
      <c r="Q38" s="131"/>
      <c r="R38" s="132">
        <v>0</v>
      </c>
    </row>
    <row r="39" spans="1:18" ht="12.75">
      <c r="A39" s="108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10"/>
      <c r="M39" s="130" t="s">
        <v>81</v>
      </c>
      <c r="N39" s="131"/>
      <c r="O39" s="131"/>
      <c r="P39" s="131"/>
      <c r="Q39" s="131"/>
      <c r="R39" s="132">
        <v>0</v>
      </c>
    </row>
    <row r="40" spans="1:18" ht="12.75">
      <c r="A40" s="133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5"/>
      <c r="M40" s="136" t="s">
        <v>82</v>
      </c>
      <c r="N40" s="134"/>
      <c r="O40" s="134"/>
      <c r="P40" s="134"/>
      <c r="Q40" s="134"/>
      <c r="R40" s="137">
        <v>0</v>
      </c>
    </row>
  </sheetData>
  <sheetProtection selectLockedCells="1" selectUnlockedCells="1"/>
  <mergeCells count="28">
    <mergeCell ref="B29:C29"/>
    <mergeCell ref="P34:Q34"/>
    <mergeCell ref="P35:Q35"/>
    <mergeCell ref="B23:C23"/>
    <mergeCell ref="B24:C24"/>
    <mergeCell ref="B25:C25"/>
    <mergeCell ref="B26:C26"/>
    <mergeCell ref="B27:C27"/>
    <mergeCell ref="B28:C28"/>
    <mergeCell ref="E12:L12"/>
    <mergeCell ref="O12:P12"/>
    <mergeCell ref="Q12:R12"/>
    <mergeCell ref="O14:P14"/>
    <mergeCell ref="O15:P15"/>
    <mergeCell ref="B22:C22"/>
    <mergeCell ref="O8:P8"/>
    <mergeCell ref="E9:L9"/>
    <mergeCell ref="O9:P9"/>
    <mergeCell ref="B10:D10"/>
    <mergeCell ref="E10:L10"/>
    <mergeCell ref="E11:L11"/>
    <mergeCell ref="O11:P11"/>
    <mergeCell ref="E5:L5"/>
    <mergeCell ref="O5:P5"/>
    <mergeCell ref="E6:L6"/>
    <mergeCell ref="O6:P6"/>
    <mergeCell ref="E7:L7"/>
    <mergeCell ref="O7:P7"/>
  </mergeCells>
  <printOptions/>
  <pageMargins left="0.31527777777777777" right="0.5118055555555555" top="0.7875" bottom="0.7875" header="0.5118055555555555" footer="0.31527777777777777"/>
  <pageSetup horizontalDpi="300" verticalDpi="300" orientation="portrait" paperSize="9" r:id="rId1"/>
  <headerFooter alignWithMargins="0">
    <oddHeader>&amp;L&amp;"Arial,Tučné"&amp;10Příloha č. 2 ZD - Příloha č. 1 SoD</oddHeader>
    <oddFooter>&amp;Lul Andělova&amp;C&amp;P z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1" width="9.33203125" style="1" customWidth="1"/>
    <col min="2" max="2" width="86.5" style="1" customWidth="1"/>
    <col min="3" max="3" width="19.83203125" style="1" customWidth="1"/>
  </cols>
  <sheetData>
    <row r="1" spans="1:3" ht="22.5" customHeight="1">
      <c r="A1" s="138" t="s">
        <v>83</v>
      </c>
      <c r="B1" s="139"/>
      <c r="C1" s="139"/>
    </row>
    <row r="2" spans="1:3" ht="12">
      <c r="A2" s="140" t="s">
        <v>84</v>
      </c>
      <c r="B2" s="140" t="s">
        <v>85</v>
      </c>
      <c r="C2" s="140"/>
    </row>
    <row r="3" spans="1:3" ht="12">
      <c r="A3" s="140" t="s">
        <v>86</v>
      </c>
      <c r="B3" s="140" t="s">
        <v>87</v>
      </c>
      <c r="C3" s="140"/>
    </row>
    <row r="4" spans="1:3" ht="12">
      <c r="A4" s="463" t="s">
        <v>88</v>
      </c>
      <c r="B4" s="463"/>
      <c r="C4" s="141" t="s">
        <v>89</v>
      </c>
    </row>
    <row r="5" spans="1:3" ht="5.25" customHeight="1">
      <c r="A5" s="139"/>
      <c r="B5" s="139"/>
      <c r="C5" s="139"/>
    </row>
    <row r="6" spans="1:3" ht="11.25">
      <c r="A6" s="142" t="s">
        <v>90</v>
      </c>
      <c r="B6" s="142" t="s">
        <v>91</v>
      </c>
      <c r="C6" s="142" t="s">
        <v>92</v>
      </c>
    </row>
    <row r="7" spans="1:3" ht="11.25">
      <c r="A7" s="142" t="s">
        <v>36</v>
      </c>
      <c r="B7" s="142" t="s">
        <v>42</v>
      </c>
      <c r="C7" s="142">
        <v>3</v>
      </c>
    </row>
    <row r="8" spans="1:3" ht="28.5" customHeight="1">
      <c r="A8" s="143"/>
      <c r="B8" s="144" t="s">
        <v>93</v>
      </c>
      <c r="C8" s="145"/>
    </row>
    <row r="9" spans="1:3" ht="3" customHeight="1">
      <c r="A9" s="146"/>
      <c r="B9" s="146"/>
      <c r="C9" s="147"/>
    </row>
    <row r="10" spans="1:3" ht="19.5" customHeight="1">
      <c r="A10" s="148" t="s">
        <v>94</v>
      </c>
      <c r="B10" s="149" t="s">
        <v>95</v>
      </c>
      <c r="C10" s="150">
        <f>SUM(položky!G8)</f>
        <v>0</v>
      </c>
    </row>
    <row r="11" spans="1:3" ht="19.5" customHeight="1">
      <c r="A11" s="151">
        <v>12</v>
      </c>
      <c r="B11" s="152" t="s">
        <v>96</v>
      </c>
      <c r="C11" s="150">
        <f>SUM(položky!G17)</f>
        <v>0</v>
      </c>
    </row>
    <row r="12" spans="1:3" ht="19.5" customHeight="1">
      <c r="A12" s="153" t="s">
        <v>51</v>
      </c>
      <c r="B12" s="154" t="s">
        <v>97</v>
      </c>
      <c r="C12" s="150">
        <f>SUM(položky!G28)</f>
        <v>0</v>
      </c>
    </row>
    <row r="13" spans="1:8" ht="19.5" customHeight="1">
      <c r="A13" s="155" t="s">
        <v>55</v>
      </c>
      <c r="B13" s="156" t="s">
        <v>98</v>
      </c>
      <c r="C13" s="150">
        <f>SUM(položky!G38)</f>
        <v>0</v>
      </c>
      <c r="H13" s="157"/>
    </row>
    <row r="14" spans="1:3" ht="19.5" customHeight="1">
      <c r="A14" s="151">
        <v>21</v>
      </c>
      <c r="B14" s="151" t="s">
        <v>99</v>
      </c>
      <c r="C14" s="150">
        <f>SUM(položky!G40)</f>
        <v>0</v>
      </c>
    </row>
    <row r="15" spans="1:3" ht="19.5" customHeight="1">
      <c r="A15" s="153" t="s">
        <v>100</v>
      </c>
      <c r="B15" s="158" t="s">
        <v>101</v>
      </c>
      <c r="C15" s="159">
        <f>SUM(položky!G46)</f>
        <v>0</v>
      </c>
    </row>
    <row r="16" spans="1:3" ht="19.5" customHeight="1">
      <c r="A16" s="153" t="s">
        <v>102</v>
      </c>
      <c r="B16" s="158" t="s">
        <v>103</v>
      </c>
      <c r="C16" s="159">
        <f>SUM(položky!G56)</f>
        <v>0</v>
      </c>
    </row>
    <row r="17" spans="1:3" ht="19.5" customHeight="1">
      <c r="A17" s="160" t="s">
        <v>104</v>
      </c>
      <c r="B17" s="160" t="s">
        <v>105</v>
      </c>
      <c r="C17" s="159">
        <f>SUM(položky!G65)</f>
        <v>0</v>
      </c>
    </row>
    <row r="18" spans="1:3" ht="19.5" customHeight="1">
      <c r="A18" s="160" t="s">
        <v>106</v>
      </c>
      <c r="B18" s="160" t="s">
        <v>107</v>
      </c>
      <c r="C18" s="159">
        <f>SUM(položky!G72)</f>
        <v>0</v>
      </c>
    </row>
    <row r="19" spans="1:3" ht="19.5" customHeight="1">
      <c r="A19" s="160" t="s">
        <v>108</v>
      </c>
      <c r="B19" s="160" t="s">
        <v>109</v>
      </c>
      <c r="C19" s="159">
        <f>SUM(položky!G79)</f>
        <v>0</v>
      </c>
    </row>
    <row r="20" spans="1:3" ht="19.5" customHeight="1">
      <c r="A20" s="160" t="s">
        <v>110</v>
      </c>
      <c r="B20" s="160" t="s">
        <v>111</v>
      </c>
      <c r="C20" s="150">
        <f>SUM(položky!G89)</f>
        <v>0</v>
      </c>
    </row>
    <row r="21" spans="1:3" ht="19.5" customHeight="1">
      <c r="A21" s="153">
        <v>8</v>
      </c>
      <c r="B21" s="154" t="s">
        <v>112</v>
      </c>
      <c r="C21" s="150">
        <f>SUM(položky!G101)</f>
        <v>0</v>
      </c>
    </row>
    <row r="22" spans="1:3" ht="19.5" customHeight="1">
      <c r="A22" s="155" t="s">
        <v>113</v>
      </c>
      <c r="B22" s="156" t="s">
        <v>114</v>
      </c>
      <c r="C22" s="150">
        <f>SUM(položky!G104)</f>
        <v>0</v>
      </c>
    </row>
    <row r="23" spans="1:3" ht="19.5" customHeight="1">
      <c r="A23" s="160" t="s">
        <v>115</v>
      </c>
      <c r="B23" s="160" t="s">
        <v>116</v>
      </c>
      <c r="C23" s="150">
        <f>SUM(položky!G118)</f>
        <v>0</v>
      </c>
    </row>
    <row r="24" spans="1:3" ht="11.25" customHeight="1">
      <c r="A24" s="161"/>
      <c r="B24" s="161"/>
      <c r="C24" s="162"/>
    </row>
    <row r="25" spans="1:3" ht="27.75" customHeight="1">
      <c r="A25" s="163"/>
      <c r="B25" s="163" t="s">
        <v>117</v>
      </c>
      <c r="C25" s="164">
        <f>SUM(C10:C24)</f>
        <v>0</v>
      </c>
    </row>
    <row r="26" spans="1:3" ht="15">
      <c r="A26" s="163"/>
      <c r="B26" s="165"/>
      <c r="C26" s="164"/>
    </row>
    <row r="27" spans="1:3" ht="15">
      <c r="A27" s="163"/>
      <c r="B27" s="165"/>
      <c r="C27" s="166"/>
    </row>
    <row r="28" spans="1:3" ht="14.25">
      <c r="A28" s="167"/>
      <c r="B28" s="168"/>
      <c r="C28" s="169"/>
    </row>
    <row r="29" spans="1:3" ht="15">
      <c r="A29" s="165"/>
      <c r="B29" s="165"/>
      <c r="C29" s="170"/>
    </row>
    <row r="30" spans="1:3" ht="15">
      <c r="A30" s="163"/>
      <c r="B30" s="165"/>
      <c r="C30" s="166"/>
    </row>
    <row r="31" spans="1:3" ht="15">
      <c r="A31" s="171"/>
      <c r="B31" s="172"/>
      <c r="C31" s="173"/>
    </row>
  </sheetData>
  <sheetProtection selectLockedCells="1" selectUnlockedCells="1"/>
  <mergeCells count="1">
    <mergeCell ref="A4:B4"/>
  </mergeCells>
  <printOptions/>
  <pageMargins left="0.31527777777777777" right="0.31527777777777777" top="0.7875" bottom="0.7875" header="0.5118055555555555" footer="0.31527777777777777"/>
  <pageSetup horizontalDpi="300" verticalDpi="300" orientation="portrait" paperSize="9" scale="105"/>
  <headerFooter alignWithMargins="0">
    <oddFooter>&amp;Lul Andělova&amp;C&amp;P z &amp;N&amp;R&amp;A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2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5" defaultRowHeight="12" customHeight="1"/>
  <cols>
    <col min="1" max="1" width="5" style="174" customWidth="1"/>
    <col min="2" max="2" width="14.83203125" style="175" customWidth="1"/>
    <col min="3" max="3" width="74.83203125" style="175" customWidth="1"/>
    <col min="4" max="4" width="10" style="175" customWidth="1"/>
    <col min="5" max="5" width="12.33203125" style="176" customWidth="1"/>
    <col min="6" max="6" width="15.66015625" style="177" customWidth="1"/>
    <col min="7" max="7" width="17.83203125" style="177" customWidth="1"/>
    <col min="8" max="16384" width="10.5" style="178" customWidth="1"/>
  </cols>
  <sheetData>
    <row r="1" spans="1:7" s="180" customFormat="1" ht="27" customHeight="1">
      <c r="A1" s="138" t="s">
        <v>118</v>
      </c>
      <c r="B1" s="139"/>
      <c r="C1" s="139"/>
      <c r="D1" s="139"/>
      <c r="E1" s="179"/>
      <c r="F1" s="139"/>
      <c r="G1" s="139"/>
    </row>
    <row r="2" spans="1:7" s="180" customFormat="1" ht="12.75" customHeight="1">
      <c r="A2" s="464" t="s">
        <v>119</v>
      </c>
      <c r="B2" s="464"/>
      <c r="C2" s="464"/>
      <c r="D2" s="464"/>
      <c r="E2" s="464"/>
      <c r="F2" s="139"/>
      <c r="G2" s="139"/>
    </row>
    <row r="3" spans="1:7" s="180" customFormat="1" ht="12.75" customHeight="1">
      <c r="A3" s="465" t="s">
        <v>120</v>
      </c>
      <c r="B3" s="465"/>
      <c r="C3" s="465"/>
      <c r="D3" s="181"/>
      <c r="E3" s="179"/>
      <c r="F3" s="139"/>
      <c r="G3" s="139"/>
    </row>
    <row r="4" spans="1:7" s="180" customFormat="1" ht="12.75" customHeight="1">
      <c r="A4" s="465" t="s">
        <v>88</v>
      </c>
      <c r="B4" s="465"/>
      <c r="C4" s="465"/>
      <c r="D4" s="181"/>
      <c r="E4" s="179"/>
      <c r="F4" s="139"/>
      <c r="G4" s="141" t="s">
        <v>89</v>
      </c>
    </row>
    <row r="5" spans="1:7" s="180" customFormat="1" ht="6" customHeight="1">
      <c r="A5" s="139"/>
      <c r="B5" s="139"/>
      <c r="C5" s="139"/>
      <c r="D5" s="139"/>
      <c r="E5" s="179"/>
      <c r="F5" s="139"/>
      <c r="G5" s="139"/>
    </row>
    <row r="6" spans="1:7" s="180" customFormat="1" ht="24" customHeight="1">
      <c r="A6" s="182" t="s">
        <v>121</v>
      </c>
      <c r="B6" s="182" t="s">
        <v>122</v>
      </c>
      <c r="C6" s="182" t="s">
        <v>91</v>
      </c>
      <c r="D6" s="182" t="s">
        <v>123</v>
      </c>
      <c r="E6" s="183" t="s">
        <v>124</v>
      </c>
      <c r="F6" s="182" t="s">
        <v>125</v>
      </c>
      <c r="G6" s="182" t="s">
        <v>126</v>
      </c>
    </row>
    <row r="7" spans="1:7" s="180" customFormat="1" ht="12.75" customHeight="1">
      <c r="A7" s="142" t="s">
        <v>36</v>
      </c>
      <c r="B7" s="142">
        <v>2</v>
      </c>
      <c r="C7" s="142">
        <v>3</v>
      </c>
      <c r="D7" s="142">
        <v>4</v>
      </c>
      <c r="E7" s="183">
        <v>5</v>
      </c>
      <c r="F7" s="142">
        <v>6</v>
      </c>
      <c r="G7" s="142">
        <v>7</v>
      </c>
    </row>
    <row r="8" spans="1:7" s="180" customFormat="1" ht="29.25" customHeight="1">
      <c r="A8" s="184"/>
      <c r="B8" s="185" t="s">
        <v>94</v>
      </c>
      <c r="C8" s="186" t="s">
        <v>95</v>
      </c>
      <c r="D8" s="187"/>
      <c r="E8" s="188"/>
      <c r="F8" s="188"/>
      <c r="G8" s="189">
        <f>SUM(G9:G16)</f>
        <v>0</v>
      </c>
    </row>
    <row r="9" spans="1:7" s="180" customFormat="1" ht="29.25" customHeight="1">
      <c r="A9" s="190">
        <v>1</v>
      </c>
      <c r="B9" s="191">
        <v>113107222</v>
      </c>
      <c r="C9" s="192" t="s">
        <v>127</v>
      </c>
      <c r="D9" s="193" t="s">
        <v>128</v>
      </c>
      <c r="E9" s="194">
        <v>2781.68</v>
      </c>
      <c r="F9" s="195"/>
      <c r="G9" s="196">
        <f>SUM(F9*E9)</f>
        <v>0</v>
      </c>
    </row>
    <row r="10" spans="1:7" s="180" customFormat="1" ht="29.25" customHeight="1">
      <c r="A10" s="197"/>
      <c r="B10" s="198"/>
      <c r="C10" s="199" t="s">
        <v>129</v>
      </c>
      <c r="D10" s="200"/>
      <c r="E10" s="201"/>
      <c r="F10" s="202"/>
      <c r="G10" s="203"/>
    </row>
    <row r="11" spans="1:7" s="180" customFormat="1" ht="29.25" customHeight="1">
      <c r="A11" s="197">
        <v>2</v>
      </c>
      <c r="B11" s="198">
        <v>113107241</v>
      </c>
      <c r="C11" s="204" t="s">
        <v>130</v>
      </c>
      <c r="D11" s="200" t="s">
        <v>128</v>
      </c>
      <c r="E11" s="201">
        <v>1285.74</v>
      </c>
      <c r="F11" s="202"/>
      <c r="G11" s="203">
        <f>SUM(F11*E11)</f>
        <v>0</v>
      </c>
    </row>
    <row r="12" spans="1:7" s="180" customFormat="1" ht="29.25" customHeight="1">
      <c r="A12" s="197"/>
      <c r="B12" s="198"/>
      <c r="C12" s="204" t="s">
        <v>131</v>
      </c>
      <c r="D12" s="200"/>
      <c r="E12" s="201"/>
      <c r="F12" s="202"/>
      <c r="G12" s="203"/>
    </row>
    <row r="13" spans="1:7" s="180" customFormat="1" ht="29.25" customHeight="1">
      <c r="A13" s="205">
        <v>3</v>
      </c>
      <c r="B13" s="198">
        <v>113107242</v>
      </c>
      <c r="C13" s="204" t="s">
        <v>132</v>
      </c>
      <c r="D13" s="200" t="s">
        <v>128</v>
      </c>
      <c r="E13" s="201">
        <v>1495.94</v>
      </c>
      <c r="F13" s="202"/>
      <c r="G13" s="203">
        <f>SUM(F13*E13)</f>
        <v>0</v>
      </c>
    </row>
    <row r="14" spans="1:7" s="180" customFormat="1" ht="29.25" customHeight="1">
      <c r="A14" s="197">
        <v>4</v>
      </c>
      <c r="B14" s="206">
        <v>113202111</v>
      </c>
      <c r="C14" s="207" t="s">
        <v>133</v>
      </c>
      <c r="D14" s="208" t="s">
        <v>134</v>
      </c>
      <c r="E14" s="209">
        <v>586.65</v>
      </c>
      <c r="F14" s="202"/>
      <c r="G14" s="203">
        <f>SUM(F14*E14)</f>
        <v>0</v>
      </c>
    </row>
    <row r="15" spans="1:7" s="180" customFormat="1" ht="29.25" customHeight="1">
      <c r="A15" s="197">
        <v>5</v>
      </c>
      <c r="B15" s="210">
        <v>919735112</v>
      </c>
      <c r="C15" s="211" t="s">
        <v>135</v>
      </c>
      <c r="D15" s="212" t="s">
        <v>136</v>
      </c>
      <c r="E15" s="213">
        <v>89.2</v>
      </c>
      <c r="F15" s="214"/>
      <c r="G15" s="215">
        <f>SUM(F15*E15)</f>
        <v>0</v>
      </c>
    </row>
    <row r="16" spans="1:7" s="180" customFormat="1" ht="29.25" customHeight="1">
      <c r="A16" s="216">
        <v>6</v>
      </c>
      <c r="B16" s="217" t="s">
        <v>137</v>
      </c>
      <c r="C16" s="217" t="s">
        <v>138</v>
      </c>
      <c r="D16" s="218" t="s">
        <v>139</v>
      </c>
      <c r="E16" s="219">
        <v>12</v>
      </c>
      <c r="F16" s="220"/>
      <c r="G16" s="221">
        <f>SUM(F16*E16)</f>
        <v>0</v>
      </c>
    </row>
    <row r="17" spans="1:7" s="180" customFormat="1" ht="29.25" customHeight="1">
      <c r="A17" s="222"/>
      <c r="B17" s="223">
        <v>12</v>
      </c>
      <c r="C17" s="163" t="s">
        <v>96</v>
      </c>
      <c r="D17" s="224"/>
      <c r="E17" s="225"/>
      <c r="F17" s="226"/>
      <c r="G17" s="227">
        <f>SUM(G18:G27)</f>
        <v>0</v>
      </c>
    </row>
    <row r="18" spans="1:7" s="180" customFormat="1" ht="29.25" customHeight="1">
      <c r="A18" s="228">
        <v>7</v>
      </c>
      <c r="B18" s="229" t="s">
        <v>140</v>
      </c>
      <c r="C18" s="230" t="s">
        <v>141</v>
      </c>
      <c r="D18" s="231" t="s">
        <v>142</v>
      </c>
      <c r="E18" s="232">
        <v>598.37</v>
      </c>
      <c r="F18" s="233"/>
      <c r="G18" s="234">
        <f>SUM(E18*F18)</f>
        <v>0</v>
      </c>
    </row>
    <row r="19" spans="1:7" s="180" customFormat="1" ht="29.25" customHeight="1">
      <c r="A19" s="235"/>
      <c r="B19" s="236"/>
      <c r="C19" s="237" t="s">
        <v>143</v>
      </c>
      <c r="D19" s="238"/>
      <c r="E19" s="239"/>
      <c r="F19" s="214"/>
      <c r="G19" s="240"/>
    </row>
    <row r="20" spans="1:7" s="180" customFormat="1" ht="29.25" customHeight="1">
      <c r="A20" s="241">
        <v>8</v>
      </c>
      <c r="B20" s="242" t="s">
        <v>144</v>
      </c>
      <c r="C20" s="242" t="s">
        <v>145</v>
      </c>
      <c r="D20" s="243" t="s">
        <v>146</v>
      </c>
      <c r="E20" s="244">
        <v>1196.74</v>
      </c>
      <c r="F20" s="245"/>
      <c r="G20" s="246">
        <f>SUM(F20*E20)</f>
        <v>0</v>
      </c>
    </row>
    <row r="21" spans="1:7" s="180" customFormat="1" ht="29.25" customHeight="1">
      <c r="A21" s="241"/>
      <c r="B21" s="242"/>
      <c r="C21" s="242" t="s">
        <v>147</v>
      </c>
      <c r="D21" s="243"/>
      <c r="E21" s="244"/>
      <c r="F21" s="245"/>
      <c r="G21" s="246"/>
    </row>
    <row r="22" spans="1:7" s="180" customFormat="1" ht="29.25" customHeight="1">
      <c r="A22" s="197">
        <v>9</v>
      </c>
      <c r="B22" s="247">
        <v>122202202</v>
      </c>
      <c r="C22" s="248" t="s">
        <v>148</v>
      </c>
      <c r="D22" s="249" t="s">
        <v>142</v>
      </c>
      <c r="E22" s="214">
        <v>822.37</v>
      </c>
      <c r="F22" s="214"/>
      <c r="G22" s="215">
        <f>SUM(F22*E22)</f>
        <v>0</v>
      </c>
    </row>
    <row r="23" spans="1:7" s="180" customFormat="1" ht="29.25" customHeight="1">
      <c r="A23" s="197"/>
      <c r="B23" s="247"/>
      <c r="C23" s="248" t="s">
        <v>149</v>
      </c>
      <c r="D23" s="249"/>
      <c r="E23" s="214"/>
      <c r="F23" s="214"/>
      <c r="G23" s="215"/>
    </row>
    <row r="24" spans="1:7" s="180" customFormat="1" ht="29.25" customHeight="1">
      <c r="A24" s="197">
        <v>10</v>
      </c>
      <c r="B24" s="250" t="s">
        <v>150</v>
      </c>
      <c r="C24" s="204" t="s">
        <v>151</v>
      </c>
      <c r="D24" s="212" t="s">
        <v>142</v>
      </c>
      <c r="E24" s="214">
        <v>822.37</v>
      </c>
      <c r="F24" s="214"/>
      <c r="G24" s="215">
        <f>SUM(F24*E24)</f>
        <v>0</v>
      </c>
    </row>
    <row r="25" spans="1:7" s="180" customFormat="1" ht="29.25" customHeight="1">
      <c r="A25" s="251">
        <v>11</v>
      </c>
      <c r="B25" s="210" t="s">
        <v>152</v>
      </c>
      <c r="C25" s="252" t="s">
        <v>153</v>
      </c>
      <c r="D25" s="200" t="s">
        <v>142</v>
      </c>
      <c r="E25" s="253">
        <v>25.14</v>
      </c>
      <c r="F25" s="253"/>
      <c r="G25" s="215">
        <f>SUM(F25*E25)</f>
        <v>0</v>
      </c>
    </row>
    <row r="26" spans="1:7" s="180" customFormat="1" ht="29.25" customHeight="1">
      <c r="A26" s="251"/>
      <c r="B26" s="210"/>
      <c r="C26" s="252" t="s">
        <v>154</v>
      </c>
      <c r="D26" s="200"/>
      <c r="E26" s="253"/>
      <c r="F26" s="253"/>
      <c r="G26" s="215"/>
    </row>
    <row r="27" spans="1:7" s="180" customFormat="1" ht="29.25" customHeight="1">
      <c r="A27" s="254">
        <v>12</v>
      </c>
      <c r="B27" s="255" t="s">
        <v>155</v>
      </c>
      <c r="C27" s="256" t="s">
        <v>156</v>
      </c>
      <c r="D27" s="257" t="s">
        <v>142</v>
      </c>
      <c r="E27" s="258">
        <v>25.14</v>
      </c>
      <c r="F27" s="258"/>
      <c r="G27" s="221">
        <f>SUM(F27*E27)</f>
        <v>0</v>
      </c>
    </row>
    <row r="28" spans="1:7" s="180" customFormat="1" ht="29.25" customHeight="1">
      <c r="A28" s="259"/>
      <c r="B28" s="260" t="s">
        <v>51</v>
      </c>
      <c r="C28" s="261" t="s">
        <v>97</v>
      </c>
      <c r="D28" s="262"/>
      <c r="E28" s="260"/>
      <c r="F28" s="260"/>
      <c r="G28" s="263">
        <f>SUM(G29:G37)</f>
        <v>0</v>
      </c>
    </row>
    <row r="29" spans="1:7" s="180" customFormat="1" ht="29.25" customHeight="1">
      <c r="A29" s="264">
        <v>13</v>
      </c>
      <c r="B29" s="265" t="s">
        <v>157</v>
      </c>
      <c r="C29" s="266" t="s">
        <v>158</v>
      </c>
      <c r="D29" s="267" t="s">
        <v>142</v>
      </c>
      <c r="E29" s="268">
        <v>1445.88</v>
      </c>
      <c r="F29" s="268"/>
      <c r="G29" s="269">
        <f>SUM(F29*E29)</f>
        <v>0</v>
      </c>
    </row>
    <row r="30" spans="1:7" s="180" customFormat="1" ht="29.25" customHeight="1">
      <c r="A30" s="270">
        <v>14</v>
      </c>
      <c r="B30" s="271">
        <v>167101102</v>
      </c>
      <c r="C30" s="252" t="s">
        <v>159</v>
      </c>
      <c r="D30" s="212" t="s">
        <v>142</v>
      </c>
      <c r="E30" s="272">
        <v>1445.88</v>
      </c>
      <c r="F30" s="272"/>
      <c r="G30" s="273">
        <f>SUM(F30*E30)</f>
        <v>0</v>
      </c>
    </row>
    <row r="31" spans="1:7" s="180" customFormat="1" ht="29.25" customHeight="1">
      <c r="A31" s="270">
        <v>15</v>
      </c>
      <c r="B31" s="247">
        <v>162701105</v>
      </c>
      <c r="C31" s="207" t="s">
        <v>160</v>
      </c>
      <c r="D31" s="274" t="s">
        <v>142</v>
      </c>
      <c r="E31" s="272">
        <v>1445.88</v>
      </c>
      <c r="F31" s="272"/>
      <c r="G31" s="273">
        <f>SUM(F31*E31)</f>
        <v>0</v>
      </c>
    </row>
    <row r="32" spans="1:7" s="180" customFormat="1" ht="26.25" customHeight="1">
      <c r="A32" s="270"/>
      <c r="B32" s="247"/>
      <c r="C32" s="207" t="s">
        <v>161</v>
      </c>
      <c r="D32" s="274"/>
      <c r="E32" s="272"/>
      <c r="F32" s="272"/>
      <c r="G32" s="273"/>
    </row>
    <row r="33" spans="1:7" s="180" customFormat="1" ht="26.25" customHeight="1">
      <c r="A33" s="275">
        <v>16</v>
      </c>
      <c r="B33" s="276" t="s">
        <v>162</v>
      </c>
      <c r="C33" s="277" t="s">
        <v>163</v>
      </c>
      <c r="D33" s="274" t="s">
        <v>142</v>
      </c>
      <c r="E33" s="272">
        <v>847.51</v>
      </c>
      <c r="F33" s="278"/>
      <c r="G33" s="273">
        <f>SUM(F33*E33)</f>
        <v>0</v>
      </c>
    </row>
    <row r="34" spans="1:7" s="180" customFormat="1" ht="26.25" customHeight="1">
      <c r="A34" s="275"/>
      <c r="B34" s="276"/>
      <c r="C34" s="277" t="s">
        <v>164</v>
      </c>
      <c r="D34" s="274"/>
      <c r="E34" s="272"/>
      <c r="F34" s="278"/>
      <c r="G34" s="273"/>
    </row>
    <row r="35" spans="1:7" s="180" customFormat="1" ht="31.5" customHeight="1">
      <c r="A35" s="235">
        <v>17</v>
      </c>
      <c r="B35" s="247" t="s">
        <v>165</v>
      </c>
      <c r="C35" s="279" t="s">
        <v>166</v>
      </c>
      <c r="D35" s="208" t="s">
        <v>146</v>
      </c>
      <c r="E35" s="280">
        <v>1525.5</v>
      </c>
      <c r="F35" s="280"/>
      <c r="G35" s="273">
        <f>SUM(F35*E35)</f>
        <v>0</v>
      </c>
    </row>
    <row r="36" spans="1:7" s="180" customFormat="1" ht="29.25" customHeight="1">
      <c r="A36" s="270"/>
      <c r="B36" s="281"/>
      <c r="C36" s="237" t="s">
        <v>167</v>
      </c>
      <c r="D36" s="212"/>
      <c r="E36" s="282"/>
      <c r="F36" s="282"/>
      <c r="G36" s="215"/>
    </row>
    <row r="37" spans="1:7" s="180" customFormat="1" ht="29.25" customHeight="1">
      <c r="A37" s="283">
        <v>18</v>
      </c>
      <c r="B37" s="284">
        <v>171101105</v>
      </c>
      <c r="C37" s="285" t="s">
        <v>168</v>
      </c>
      <c r="D37" s="218" t="s">
        <v>142</v>
      </c>
      <c r="E37" s="286">
        <v>598.37</v>
      </c>
      <c r="F37" s="286"/>
      <c r="G37" s="221">
        <f>SUM(F37*E37)</f>
        <v>0</v>
      </c>
    </row>
    <row r="38" spans="1:8" ht="29.25" customHeight="1">
      <c r="A38" s="287"/>
      <c r="B38" s="288" t="s">
        <v>55</v>
      </c>
      <c r="C38" s="289" t="s">
        <v>98</v>
      </c>
      <c r="D38" s="290"/>
      <c r="E38" s="291"/>
      <c r="F38" s="292"/>
      <c r="G38" s="189">
        <f>SUM(G39:G39)</f>
        <v>0</v>
      </c>
      <c r="H38" s="180"/>
    </row>
    <row r="39" spans="1:8" ht="29.25" customHeight="1">
      <c r="A39" s="293">
        <v>19</v>
      </c>
      <c r="B39" s="294" t="s">
        <v>169</v>
      </c>
      <c r="C39" s="295" t="s">
        <v>170</v>
      </c>
      <c r="D39" s="296" t="s">
        <v>128</v>
      </c>
      <c r="E39" s="297">
        <v>1660.8</v>
      </c>
      <c r="F39" s="297"/>
      <c r="G39" s="298">
        <f>SUM(F39*E39)</f>
        <v>0</v>
      </c>
      <c r="H39" s="180"/>
    </row>
    <row r="40" spans="1:8" ht="29.25" customHeight="1">
      <c r="A40" s="287"/>
      <c r="B40" s="299">
        <v>21</v>
      </c>
      <c r="C40" s="299" t="s">
        <v>99</v>
      </c>
      <c r="D40" s="300"/>
      <c r="E40" s="301"/>
      <c r="F40" s="301"/>
      <c r="G40" s="302">
        <f>SUM(G41:G45)</f>
        <v>0</v>
      </c>
      <c r="H40" s="180"/>
    </row>
    <row r="41" spans="1:8" ht="29.25" customHeight="1">
      <c r="A41" s="303">
        <v>20</v>
      </c>
      <c r="B41" s="304" t="s">
        <v>171</v>
      </c>
      <c r="C41" s="305" t="s">
        <v>172</v>
      </c>
      <c r="D41" s="193" t="s">
        <v>136</v>
      </c>
      <c r="E41" s="194">
        <v>179.59</v>
      </c>
      <c r="F41" s="194"/>
      <c r="G41" s="306">
        <f>SUM(F41*E41)</f>
        <v>0</v>
      </c>
      <c r="H41" s="180"/>
    </row>
    <row r="42" spans="1:8" ht="29.25" customHeight="1">
      <c r="A42" s="251">
        <v>21</v>
      </c>
      <c r="B42" s="307" t="s">
        <v>173</v>
      </c>
      <c r="C42" s="211" t="s">
        <v>174</v>
      </c>
      <c r="D42" s="200" t="s">
        <v>142</v>
      </c>
      <c r="E42" s="201">
        <v>24</v>
      </c>
      <c r="F42" s="201"/>
      <c r="G42" s="215">
        <f>SUM(F42*E42)</f>
        <v>0</v>
      </c>
      <c r="H42" s="180"/>
    </row>
    <row r="43" spans="1:8" ht="29.25" customHeight="1">
      <c r="A43" s="308">
        <v>22</v>
      </c>
      <c r="B43" s="309" t="s">
        <v>175</v>
      </c>
      <c r="C43" s="310" t="s">
        <v>176</v>
      </c>
      <c r="D43" s="243" t="s">
        <v>136</v>
      </c>
      <c r="E43" s="244">
        <v>178</v>
      </c>
      <c r="F43" s="244"/>
      <c r="G43" s="311">
        <f>SUM(F43*E43)</f>
        <v>0</v>
      </c>
      <c r="H43" s="180"/>
    </row>
    <row r="44" spans="1:8" ht="29.25" customHeight="1">
      <c r="A44" s="312">
        <v>23</v>
      </c>
      <c r="B44" s="236" t="s">
        <v>177</v>
      </c>
      <c r="C44" s="313" t="s">
        <v>178</v>
      </c>
      <c r="D44" s="238" t="s">
        <v>128</v>
      </c>
      <c r="E44" s="314">
        <v>290</v>
      </c>
      <c r="F44" s="314"/>
      <c r="G44" s="215">
        <f>SUM(F44*E44)</f>
        <v>0</v>
      </c>
      <c r="H44" s="180"/>
    </row>
    <row r="45" spans="1:8" ht="29.25" customHeight="1">
      <c r="A45" s="315">
        <v>24</v>
      </c>
      <c r="B45" s="316" t="s">
        <v>179</v>
      </c>
      <c r="C45" s="316" t="s">
        <v>180</v>
      </c>
      <c r="D45" s="317" t="s">
        <v>128</v>
      </c>
      <c r="E45" s="318">
        <v>305</v>
      </c>
      <c r="F45" s="318"/>
      <c r="G45" s="319">
        <f>SUM(F45*E45)</f>
        <v>0</v>
      </c>
      <c r="H45" s="180"/>
    </row>
    <row r="46" spans="1:8" ht="29.25" customHeight="1">
      <c r="A46" s="320"/>
      <c r="B46" s="321" t="s">
        <v>100</v>
      </c>
      <c r="C46" s="322" t="s">
        <v>101</v>
      </c>
      <c r="D46" s="323"/>
      <c r="E46" s="324"/>
      <c r="F46" s="324"/>
      <c r="G46" s="325">
        <f>SUM(G47:G55)</f>
        <v>0</v>
      </c>
      <c r="H46" s="180"/>
    </row>
    <row r="47" spans="1:8" ht="29.25" customHeight="1">
      <c r="A47" s="326">
        <v>25</v>
      </c>
      <c r="B47" s="229" t="s">
        <v>181</v>
      </c>
      <c r="C47" s="327" t="s">
        <v>182</v>
      </c>
      <c r="D47" s="231" t="s">
        <v>128</v>
      </c>
      <c r="E47" s="268">
        <v>1245.44</v>
      </c>
      <c r="F47" s="268"/>
      <c r="G47" s="328">
        <f>SUM(F47*E47)</f>
        <v>0</v>
      </c>
      <c r="H47" s="180"/>
    </row>
    <row r="48" spans="1:8" ht="29.25" customHeight="1">
      <c r="A48" s="205"/>
      <c r="B48" s="236"/>
      <c r="C48" s="313" t="s">
        <v>183</v>
      </c>
      <c r="D48" s="238"/>
      <c r="E48" s="272"/>
      <c r="F48" s="272"/>
      <c r="G48" s="329"/>
      <c r="H48" s="180"/>
    </row>
    <row r="49" spans="1:8" ht="29.25" customHeight="1">
      <c r="A49" s="275">
        <v>26</v>
      </c>
      <c r="B49" s="330" t="s">
        <v>184</v>
      </c>
      <c r="C49" s="252" t="s">
        <v>185</v>
      </c>
      <c r="D49" s="212" t="s">
        <v>128</v>
      </c>
      <c r="E49" s="272">
        <v>1245.44</v>
      </c>
      <c r="F49" s="214"/>
      <c r="G49" s="329">
        <f aca="true" t="shared" si="0" ref="G49:G55">SUM(F49*E49)</f>
        <v>0</v>
      </c>
      <c r="H49" s="180"/>
    </row>
    <row r="50" spans="1:8" ht="29.25" customHeight="1">
      <c r="A50" s="275">
        <v>27</v>
      </c>
      <c r="B50" s="277" t="s">
        <v>186</v>
      </c>
      <c r="C50" s="248" t="s">
        <v>187</v>
      </c>
      <c r="D50" s="212" t="s">
        <v>128</v>
      </c>
      <c r="E50" s="272">
        <v>1245.44</v>
      </c>
      <c r="F50" s="214"/>
      <c r="G50" s="329">
        <f t="shared" si="0"/>
        <v>0</v>
      </c>
      <c r="H50" s="180"/>
    </row>
    <row r="51" spans="1:8" ht="29.25" customHeight="1">
      <c r="A51" s="275">
        <v>28</v>
      </c>
      <c r="B51" s="330" t="s">
        <v>188</v>
      </c>
      <c r="C51" s="252" t="s">
        <v>189</v>
      </c>
      <c r="D51" s="212" t="s">
        <v>128</v>
      </c>
      <c r="E51" s="272">
        <v>1245.44</v>
      </c>
      <c r="F51" s="214"/>
      <c r="G51" s="329">
        <f t="shared" si="0"/>
        <v>0</v>
      </c>
      <c r="H51" s="180"/>
    </row>
    <row r="52" spans="1:8" ht="29.25" customHeight="1">
      <c r="A52" s="275">
        <v>29</v>
      </c>
      <c r="B52" s="330" t="s">
        <v>190</v>
      </c>
      <c r="C52" s="248" t="s">
        <v>191</v>
      </c>
      <c r="D52" s="212" t="s">
        <v>128</v>
      </c>
      <c r="E52" s="272">
        <v>1245.44</v>
      </c>
      <c r="F52" s="214"/>
      <c r="G52" s="329">
        <f t="shared" si="0"/>
        <v>0</v>
      </c>
      <c r="H52" s="180"/>
    </row>
    <row r="53" spans="1:8" ht="29.25" customHeight="1">
      <c r="A53" s="275">
        <v>30</v>
      </c>
      <c r="B53" s="330" t="s">
        <v>192</v>
      </c>
      <c r="C53" s="252" t="s">
        <v>193</v>
      </c>
      <c r="D53" s="212" t="s">
        <v>128</v>
      </c>
      <c r="E53" s="272">
        <v>1245.44</v>
      </c>
      <c r="F53" s="214"/>
      <c r="G53" s="329">
        <f t="shared" si="0"/>
        <v>0</v>
      </c>
      <c r="H53" s="180"/>
    </row>
    <row r="54" spans="1:8" ht="29.25" customHeight="1">
      <c r="A54" s="275">
        <v>31</v>
      </c>
      <c r="B54" s="247" t="s">
        <v>194</v>
      </c>
      <c r="C54" s="248" t="s">
        <v>195</v>
      </c>
      <c r="D54" s="238" t="s">
        <v>136</v>
      </c>
      <c r="E54" s="272">
        <v>50</v>
      </c>
      <c r="F54" s="214"/>
      <c r="G54" s="215">
        <f t="shared" si="0"/>
        <v>0</v>
      </c>
      <c r="H54" s="180"/>
    </row>
    <row r="55" spans="1:8" ht="29.25" customHeight="1">
      <c r="A55" s="283">
        <v>32</v>
      </c>
      <c r="B55" s="331">
        <v>919112212</v>
      </c>
      <c r="C55" s="332" t="s">
        <v>196</v>
      </c>
      <c r="D55" s="333" t="s">
        <v>136</v>
      </c>
      <c r="E55" s="220">
        <v>50</v>
      </c>
      <c r="F55" s="220"/>
      <c r="G55" s="221">
        <f t="shared" si="0"/>
        <v>0</v>
      </c>
      <c r="H55" s="180"/>
    </row>
    <row r="56" spans="1:8" ht="29.25" customHeight="1">
      <c r="A56" s="320"/>
      <c r="B56" s="321" t="s">
        <v>102</v>
      </c>
      <c r="C56" s="322" t="s">
        <v>103</v>
      </c>
      <c r="D56" s="323"/>
      <c r="E56" s="324"/>
      <c r="F56" s="324"/>
      <c r="G56" s="325">
        <f>SUM(G57:G64)</f>
        <v>0</v>
      </c>
      <c r="H56" s="180"/>
    </row>
    <row r="57" spans="1:8" ht="29.25" customHeight="1">
      <c r="A57" s="334">
        <v>33</v>
      </c>
      <c r="B57" s="229" t="s">
        <v>197</v>
      </c>
      <c r="C57" s="327" t="s">
        <v>198</v>
      </c>
      <c r="D57" s="231" t="s">
        <v>128</v>
      </c>
      <c r="E57" s="268">
        <v>250.5</v>
      </c>
      <c r="F57" s="268"/>
      <c r="G57" s="328">
        <f>SUM(F57*E57)</f>
        <v>0</v>
      </c>
      <c r="H57" s="180"/>
    </row>
    <row r="58" spans="1:8" ht="29.25" customHeight="1">
      <c r="A58" s="275"/>
      <c r="B58" s="236"/>
      <c r="C58" s="313" t="s">
        <v>199</v>
      </c>
      <c r="D58" s="238"/>
      <c r="E58" s="272"/>
      <c r="F58" s="272"/>
      <c r="G58" s="329"/>
      <c r="H58" s="180"/>
    </row>
    <row r="59" spans="1:8" ht="29.25" customHeight="1">
      <c r="A59" s="275">
        <v>34</v>
      </c>
      <c r="B59" s="236" t="s">
        <v>197</v>
      </c>
      <c r="C59" s="330" t="s">
        <v>198</v>
      </c>
      <c r="D59" s="238" t="s">
        <v>128</v>
      </c>
      <c r="E59" s="272">
        <v>250.5</v>
      </c>
      <c r="F59" s="272"/>
      <c r="G59" s="329">
        <f>SUM(F59*E59)</f>
        <v>0</v>
      </c>
      <c r="H59" s="180"/>
    </row>
    <row r="60" spans="1:8" ht="29.25" customHeight="1">
      <c r="A60" s="275"/>
      <c r="B60" s="236"/>
      <c r="C60" s="313" t="s">
        <v>200</v>
      </c>
      <c r="D60" s="238"/>
      <c r="E60" s="272"/>
      <c r="F60" s="272"/>
      <c r="G60" s="329"/>
      <c r="H60" s="180"/>
    </row>
    <row r="61" spans="1:8" ht="29.25" customHeight="1">
      <c r="A61" s="275">
        <v>35</v>
      </c>
      <c r="B61" s="206">
        <v>596412212</v>
      </c>
      <c r="C61" s="207" t="s">
        <v>201</v>
      </c>
      <c r="D61" s="212" t="s">
        <v>128</v>
      </c>
      <c r="E61" s="209">
        <v>250.5</v>
      </c>
      <c r="F61" s="272"/>
      <c r="G61" s="335">
        <f>SUM(F61*E61)</f>
        <v>0</v>
      </c>
      <c r="H61" s="180"/>
    </row>
    <row r="62" spans="1:8" ht="29.25" customHeight="1">
      <c r="A62" s="336">
        <v>36</v>
      </c>
      <c r="B62" s="337" t="s">
        <v>202</v>
      </c>
      <c r="C62" s="310" t="s">
        <v>203</v>
      </c>
      <c r="D62" s="338" t="s">
        <v>128</v>
      </c>
      <c r="E62" s="339">
        <v>260</v>
      </c>
      <c r="F62" s="340"/>
      <c r="G62" s="341">
        <f>SUM(F62*E62)</f>
        <v>0</v>
      </c>
      <c r="H62" s="180"/>
    </row>
    <row r="63" spans="1:8" ht="29.25" customHeight="1">
      <c r="A63" s="275">
        <v>37</v>
      </c>
      <c r="B63" s="206">
        <v>599432111</v>
      </c>
      <c r="C63" s="207" t="s">
        <v>204</v>
      </c>
      <c r="D63" s="212" t="s">
        <v>128</v>
      </c>
      <c r="E63" s="209">
        <v>250.5</v>
      </c>
      <c r="F63" s="272"/>
      <c r="G63" s="335">
        <f>SUM(F63*E63)</f>
        <v>0</v>
      </c>
      <c r="H63" s="180"/>
    </row>
    <row r="64" spans="1:8" ht="29.25" customHeight="1">
      <c r="A64" s="283"/>
      <c r="B64" s="342"/>
      <c r="C64" s="343" t="s">
        <v>205</v>
      </c>
      <c r="D64" s="333"/>
      <c r="E64" s="344"/>
      <c r="F64" s="344"/>
      <c r="G64" s="345"/>
      <c r="H64" s="180"/>
    </row>
    <row r="65" spans="1:8" ht="29.25" customHeight="1">
      <c r="A65" s="346"/>
      <c r="B65" s="347" t="s">
        <v>104</v>
      </c>
      <c r="C65" s="347" t="s">
        <v>105</v>
      </c>
      <c r="D65" s="348"/>
      <c r="E65" s="349"/>
      <c r="F65" s="350"/>
      <c r="G65" s="351">
        <f>SUM(G66:G71)</f>
        <v>0</v>
      </c>
      <c r="H65" s="180"/>
    </row>
    <row r="66" spans="1:8" ht="29.25" customHeight="1">
      <c r="A66" s="326">
        <v>38</v>
      </c>
      <c r="B66" s="327" t="s">
        <v>197</v>
      </c>
      <c r="C66" s="327" t="s">
        <v>206</v>
      </c>
      <c r="D66" s="231" t="s">
        <v>128</v>
      </c>
      <c r="E66" s="268">
        <v>1168.85</v>
      </c>
      <c r="F66" s="268"/>
      <c r="G66" s="328">
        <f>SUM(E66*F66)</f>
        <v>0</v>
      </c>
      <c r="H66" s="180"/>
    </row>
    <row r="67" spans="1:8" ht="29.25" customHeight="1">
      <c r="A67" s="352"/>
      <c r="B67" s="330"/>
      <c r="C67" s="353" t="s">
        <v>207</v>
      </c>
      <c r="D67" s="354" t="s">
        <v>208</v>
      </c>
      <c r="E67" s="355" t="s">
        <v>208</v>
      </c>
      <c r="F67" s="356"/>
      <c r="G67" s="357"/>
      <c r="H67" s="180"/>
    </row>
    <row r="68" spans="1:8" ht="29.25" customHeight="1">
      <c r="A68" s="197">
        <v>39</v>
      </c>
      <c r="B68" s="206">
        <v>596211113</v>
      </c>
      <c r="C68" s="207" t="s">
        <v>209</v>
      </c>
      <c r="D68" s="212" t="s">
        <v>128</v>
      </c>
      <c r="E68" s="358">
        <v>1168.85</v>
      </c>
      <c r="F68" s="278"/>
      <c r="G68" s="335">
        <f>SUM(F68*E68)</f>
        <v>0</v>
      </c>
      <c r="H68" s="180"/>
    </row>
    <row r="69" spans="1:8" ht="29.25" customHeight="1">
      <c r="A69" s="197">
        <v>40</v>
      </c>
      <c r="B69" s="330" t="s">
        <v>210</v>
      </c>
      <c r="C69" s="330" t="s">
        <v>211</v>
      </c>
      <c r="D69" s="212" t="s">
        <v>128</v>
      </c>
      <c r="E69" s="358">
        <v>7.6</v>
      </c>
      <c r="F69" s="278"/>
      <c r="G69" s="335">
        <f>SUM(F69*E69)</f>
        <v>0</v>
      </c>
      <c r="H69" s="180"/>
    </row>
    <row r="70" spans="1:8" ht="29.25" customHeight="1">
      <c r="A70" s="336">
        <v>41</v>
      </c>
      <c r="B70" s="337" t="s">
        <v>212</v>
      </c>
      <c r="C70" s="359" t="s">
        <v>213</v>
      </c>
      <c r="D70" s="338" t="s">
        <v>128</v>
      </c>
      <c r="E70" s="360">
        <v>8</v>
      </c>
      <c r="F70" s="361"/>
      <c r="G70" s="341">
        <f>SUM(F70*E70)</f>
        <v>0</v>
      </c>
      <c r="H70" s="180"/>
    </row>
    <row r="71" spans="1:8" ht="29.25" customHeight="1">
      <c r="A71" s="362">
        <v>42</v>
      </c>
      <c r="B71" s="363" t="s">
        <v>214</v>
      </c>
      <c r="C71" s="364" t="s">
        <v>215</v>
      </c>
      <c r="D71" s="365" t="s">
        <v>128</v>
      </c>
      <c r="E71" s="366">
        <v>1175</v>
      </c>
      <c r="F71" s="367"/>
      <c r="G71" s="368">
        <f>SUM(F71*E71)</f>
        <v>0</v>
      </c>
      <c r="H71" s="180"/>
    </row>
    <row r="72" spans="1:8" ht="29.25" customHeight="1">
      <c r="A72" s="346"/>
      <c r="B72" s="347" t="s">
        <v>106</v>
      </c>
      <c r="C72" s="347" t="s">
        <v>107</v>
      </c>
      <c r="D72" s="348"/>
      <c r="E72" s="349"/>
      <c r="F72" s="350"/>
      <c r="G72" s="351">
        <f>SUM(G73:G78)</f>
        <v>0</v>
      </c>
      <c r="H72" s="180"/>
    </row>
    <row r="73" spans="1:8" ht="29.25" customHeight="1">
      <c r="A73" s="334">
        <v>43</v>
      </c>
      <c r="B73" s="229" t="s">
        <v>216</v>
      </c>
      <c r="C73" s="327" t="s">
        <v>217</v>
      </c>
      <c r="D73" s="231" t="s">
        <v>128</v>
      </c>
      <c r="E73" s="268">
        <v>116.89</v>
      </c>
      <c r="F73" s="268"/>
      <c r="G73" s="328">
        <f>SUM(F73*E73)</f>
        <v>0</v>
      </c>
      <c r="H73" s="180"/>
    </row>
    <row r="74" spans="1:8" ht="29.25" customHeight="1">
      <c r="A74" s="369"/>
      <c r="B74" s="370"/>
      <c r="C74" s="353" t="s">
        <v>218</v>
      </c>
      <c r="D74" s="371"/>
      <c r="E74" s="372"/>
      <c r="F74" s="372"/>
      <c r="G74" s="373"/>
      <c r="H74" s="180"/>
    </row>
    <row r="75" spans="1:8" ht="29.25" customHeight="1">
      <c r="A75" s="275">
        <v>44</v>
      </c>
      <c r="B75" s="206">
        <v>596211212</v>
      </c>
      <c r="C75" s="207" t="s">
        <v>219</v>
      </c>
      <c r="D75" s="212" t="s">
        <v>128</v>
      </c>
      <c r="E75" s="209">
        <v>116.89</v>
      </c>
      <c r="F75" s="272"/>
      <c r="G75" s="335">
        <f>SUM(F75*E75)</f>
        <v>0</v>
      </c>
      <c r="H75" s="180"/>
    </row>
    <row r="76" spans="1:8" ht="29.25" customHeight="1">
      <c r="A76" s="197">
        <v>45</v>
      </c>
      <c r="B76" s="330" t="s">
        <v>220</v>
      </c>
      <c r="C76" s="330" t="s">
        <v>211</v>
      </c>
      <c r="D76" s="212" t="s">
        <v>128</v>
      </c>
      <c r="E76" s="358">
        <v>40.36</v>
      </c>
      <c r="F76" s="278"/>
      <c r="G76" s="335">
        <f>SUM(F76*E76)</f>
        <v>0</v>
      </c>
      <c r="H76" s="180"/>
    </row>
    <row r="77" spans="1:8" ht="29.25" customHeight="1">
      <c r="A77" s="336">
        <v>46</v>
      </c>
      <c r="B77" s="337" t="s">
        <v>221</v>
      </c>
      <c r="C77" s="359" t="s">
        <v>222</v>
      </c>
      <c r="D77" s="338" t="s">
        <v>128</v>
      </c>
      <c r="E77" s="360">
        <v>42</v>
      </c>
      <c r="F77" s="361"/>
      <c r="G77" s="341">
        <f>SUM(F77*E77)</f>
        <v>0</v>
      </c>
      <c r="H77" s="180"/>
    </row>
    <row r="78" spans="1:8" ht="29.25" customHeight="1">
      <c r="A78" s="362">
        <v>47</v>
      </c>
      <c r="B78" s="363" t="s">
        <v>223</v>
      </c>
      <c r="C78" s="364" t="s">
        <v>224</v>
      </c>
      <c r="D78" s="365" t="s">
        <v>128</v>
      </c>
      <c r="E78" s="366">
        <v>82</v>
      </c>
      <c r="F78" s="367"/>
      <c r="G78" s="368">
        <f>SUM(F78*E78)</f>
        <v>0</v>
      </c>
      <c r="H78" s="180"/>
    </row>
    <row r="79" spans="1:8" ht="29.25" customHeight="1">
      <c r="A79" s="374"/>
      <c r="B79" s="375" t="s">
        <v>108</v>
      </c>
      <c r="C79" s="375" t="s">
        <v>109</v>
      </c>
      <c r="D79" s="376"/>
      <c r="E79" s="377"/>
      <c r="F79" s="378"/>
      <c r="G79" s="379">
        <f>SUM(G80:G88)</f>
        <v>0</v>
      </c>
      <c r="H79" s="180"/>
    </row>
    <row r="80" spans="1:8" ht="29.25" customHeight="1">
      <c r="A80" s="334">
        <v>48</v>
      </c>
      <c r="B80" s="229" t="s">
        <v>181</v>
      </c>
      <c r="C80" s="327" t="s">
        <v>182</v>
      </c>
      <c r="D80" s="231" t="s">
        <v>128</v>
      </c>
      <c r="E80" s="268">
        <v>46.64</v>
      </c>
      <c r="F80" s="268"/>
      <c r="G80" s="328">
        <f>SUM(F80*E80)</f>
        <v>0</v>
      </c>
      <c r="H80" s="180"/>
    </row>
    <row r="81" spans="1:8" ht="29.25" customHeight="1">
      <c r="A81" s="352"/>
      <c r="B81" s="330"/>
      <c r="C81" s="353" t="s">
        <v>225</v>
      </c>
      <c r="D81" s="354" t="s">
        <v>208</v>
      </c>
      <c r="E81" s="355" t="s">
        <v>208</v>
      </c>
      <c r="F81" s="356"/>
      <c r="G81" s="357"/>
      <c r="H81" s="180"/>
    </row>
    <row r="82" spans="1:8" ht="29.25" customHeight="1">
      <c r="A82" s="275">
        <v>49</v>
      </c>
      <c r="B82" s="330" t="s">
        <v>226</v>
      </c>
      <c r="C82" s="252" t="s">
        <v>227</v>
      </c>
      <c r="D82" s="212" t="s">
        <v>128</v>
      </c>
      <c r="E82" s="272">
        <v>46.64</v>
      </c>
      <c r="F82" s="214"/>
      <c r="G82" s="329">
        <f aca="true" t="shared" si="1" ref="G82:G88">SUM(F82*E82)</f>
        <v>0</v>
      </c>
      <c r="H82" s="180"/>
    </row>
    <row r="83" spans="1:8" ht="29.25" customHeight="1">
      <c r="A83" s="275">
        <v>50</v>
      </c>
      <c r="B83" s="277" t="s">
        <v>186</v>
      </c>
      <c r="C83" s="248" t="s">
        <v>187</v>
      </c>
      <c r="D83" s="212" t="s">
        <v>128</v>
      </c>
      <c r="E83" s="272">
        <v>46.64</v>
      </c>
      <c r="F83" s="214"/>
      <c r="G83" s="329">
        <f t="shared" si="1"/>
        <v>0</v>
      </c>
      <c r="H83" s="180"/>
    </row>
    <row r="84" spans="1:8" ht="29.25" customHeight="1">
      <c r="A84" s="275">
        <v>51</v>
      </c>
      <c r="B84" s="330" t="s">
        <v>188</v>
      </c>
      <c r="C84" s="252" t="s">
        <v>189</v>
      </c>
      <c r="D84" s="212" t="s">
        <v>128</v>
      </c>
      <c r="E84" s="272">
        <v>46.64</v>
      </c>
      <c r="F84" s="214"/>
      <c r="G84" s="329">
        <f t="shared" si="1"/>
        <v>0</v>
      </c>
      <c r="H84" s="180"/>
    </row>
    <row r="85" spans="1:8" ht="29.25" customHeight="1">
      <c r="A85" s="275">
        <v>52</v>
      </c>
      <c r="B85" s="330" t="s">
        <v>190</v>
      </c>
      <c r="C85" s="248" t="s">
        <v>191</v>
      </c>
      <c r="D85" s="212" t="s">
        <v>128</v>
      </c>
      <c r="E85" s="272">
        <v>46.64</v>
      </c>
      <c r="F85" s="214"/>
      <c r="G85" s="329">
        <f t="shared" si="1"/>
        <v>0</v>
      </c>
      <c r="H85" s="180"/>
    </row>
    <row r="86" spans="1:8" ht="29.25" customHeight="1">
      <c r="A86" s="275">
        <v>53</v>
      </c>
      <c r="B86" s="330" t="s">
        <v>192</v>
      </c>
      <c r="C86" s="252" t="s">
        <v>193</v>
      </c>
      <c r="D86" s="212" t="s">
        <v>128</v>
      </c>
      <c r="E86" s="272">
        <v>46.64</v>
      </c>
      <c r="F86" s="214"/>
      <c r="G86" s="329">
        <f t="shared" si="1"/>
        <v>0</v>
      </c>
      <c r="H86" s="180"/>
    </row>
    <row r="87" spans="1:8" ht="29.25" customHeight="1">
      <c r="A87" s="275">
        <v>54</v>
      </c>
      <c r="B87" s="247" t="s">
        <v>194</v>
      </c>
      <c r="C87" s="248" t="s">
        <v>195</v>
      </c>
      <c r="D87" s="238" t="s">
        <v>136</v>
      </c>
      <c r="E87" s="272">
        <v>39.2</v>
      </c>
      <c r="F87" s="214"/>
      <c r="G87" s="215">
        <f t="shared" si="1"/>
        <v>0</v>
      </c>
      <c r="H87" s="180"/>
    </row>
    <row r="88" spans="1:8" ht="29.25" customHeight="1">
      <c r="A88" s="283">
        <v>55</v>
      </c>
      <c r="B88" s="331">
        <v>919112212</v>
      </c>
      <c r="C88" s="332" t="s">
        <v>196</v>
      </c>
      <c r="D88" s="333" t="s">
        <v>136</v>
      </c>
      <c r="E88" s="220">
        <v>39.2</v>
      </c>
      <c r="F88" s="220"/>
      <c r="G88" s="221">
        <f t="shared" si="1"/>
        <v>0</v>
      </c>
      <c r="H88" s="180"/>
    </row>
    <row r="89" spans="1:8" ht="29.25" customHeight="1">
      <c r="A89" s="374"/>
      <c r="B89" s="375" t="s">
        <v>110</v>
      </c>
      <c r="C89" s="375" t="s">
        <v>111</v>
      </c>
      <c r="D89" s="376"/>
      <c r="E89" s="380"/>
      <c r="F89" s="381"/>
      <c r="G89" s="382">
        <f>SUM(G90:G100)</f>
        <v>0</v>
      </c>
      <c r="H89" s="180"/>
    </row>
    <row r="90" spans="1:8" ht="29.25" customHeight="1">
      <c r="A90" s="334">
        <v>56</v>
      </c>
      <c r="B90" s="229" t="s">
        <v>228</v>
      </c>
      <c r="C90" s="383" t="s">
        <v>229</v>
      </c>
      <c r="D90" s="267" t="s">
        <v>136</v>
      </c>
      <c r="E90" s="233">
        <v>617</v>
      </c>
      <c r="F90" s="268"/>
      <c r="G90" s="328">
        <f aca="true" t="shared" si="2" ref="G90:G98">SUM(F90*E90)</f>
        <v>0</v>
      </c>
      <c r="H90" s="180"/>
    </row>
    <row r="91" spans="1:8" ht="29.25" customHeight="1">
      <c r="A91" s="336">
        <v>57</v>
      </c>
      <c r="B91" s="337" t="s">
        <v>230</v>
      </c>
      <c r="C91" s="384" t="s">
        <v>231</v>
      </c>
      <c r="D91" s="385" t="s">
        <v>232</v>
      </c>
      <c r="E91" s="339">
        <v>105</v>
      </c>
      <c r="F91" s="340"/>
      <c r="G91" s="386">
        <f t="shared" si="2"/>
        <v>0</v>
      </c>
      <c r="H91" s="180"/>
    </row>
    <row r="92" spans="1:8" ht="29.25" customHeight="1">
      <c r="A92" s="336">
        <v>58</v>
      </c>
      <c r="B92" s="337" t="s">
        <v>233</v>
      </c>
      <c r="C92" s="384" t="s">
        <v>234</v>
      </c>
      <c r="D92" s="385" t="s">
        <v>232</v>
      </c>
      <c r="E92" s="339">
        <v>39</v>
      </c>
      <c r="F92" s="340"/>
      <c r="G92" s="386">
        <f t="shared" si="2"/>
        <v>0</v>
      </c>
      <c r="H92" s="180"/>
    </row>
    <row r="93" spans="1:8" ht="29.25" customHeight="1">
      <c r="A93" s="336">
        <v>59</v>
      </c>
      <c r="B93" s="337" t="s">
        <v>235</v>
      </c>
      <c r="C93" s="384" t="s">
        <v>236</v>
      </c>
      <c r="D93" s="385" t="s">
        <v>232</v>
      </c>
      <c r="E93" s="339">
        <v>450</v>
      </c>
      <c r="F93" s="340"/>
      <c r="G93" s="386">
        <f t="shared" si="2"/>
        <v>0</v>
      </c>
      <c r="H93" s="180"/>
    </row>
    <row r="94" spans="1:8" ht="29.25" customHeight="1">
      <c r="A94" s="336">
        <v>60</v>
      </c>
      <c r="B94" s="337" t="s">
        <v>237</v>
      </c>
      <c r="C94" s="384" t="s">
        <v>238</v>
      </c>
      <c r="D94" s="385" t="s">
        <v>232</v>
      </c>
      <c r="E94" s="339">
        <v>45</v>
      </c>
      <c r="F94" s="340"/>
      <c r="G94" s="386">
        <f t="shared" si="2"/>
        <v>0</v>
      </c>
      <c r="H94" s="180"/>
    </row>
    <row r="95" spans="1:8" ht="29.25" customHeight="1">
      <c r="A95" s="275">
        <v>61</v>
      </c>
      <c r="B95" s="199" t="s">
        <v>239</v>
      </c>
      <c r="C95" s="199" t="s">
        <v>240</v>
      </c>
      <c r="D95" s="387" t="s">
        <v>136</v>
      </c>
      <c r="E95" s="214">
        <v>19.6</v>
      </c>
      <c r="F95" s="214"/>
      <c r="G95" s="388">
        <f>SUM(F95*E95)</f>
        <v>0</v>
      </c>
      <c r="H95" s="180"/>
    </row>
    <row r="96" spans="1:8" ht="29.25" customHeight="1">
      <c r="A96" s="275"/>
      <c r="B96" s="199"/>
      <c r="C96" s="353" t="s">
        <v>225</v>
      </c>
      <c r="D96" s="387"/>
      <c r="E96" s="214"/>
      <c r="F96" s="214"/>
      <c r="G96" s="388"/>
      <c r="H96" s="180"/>
    </row>
    <row r="97" spans="1:8" ht="29.25" customHeight="1">
      <c r="A97" s="336">
        <v>62</v>
      </c>
      <c r="B97" s="337" t="s">
        <v>241</v>
      </c>
      <c r="C97" s="384" t="s">
        <v>242</v>
      </c>
      <c r="D97" s="385" t="s">
        <v>232</v>
      </c>
      <c r="E97" s="339">
        <v>20</v>
      </c>
      <c r="F97" s="340"/>
      <c r="G97" s="386">
        <f>SUM(F97*E97)</f>
        <v>0</v>
      </c>
      <c r="H97" s="180"/>
    </row>
    <row r="98" spans="1:8" ht="29.25" customHeight="1">
      <c r="A98" s="197">
        <v>63</v>
      </c>
      <c r="B98" s="281" t="s">
        <v>243</v>
      </c>
      <c r="C98" s="237" t="s">
        <v>244</v>
      </c>
      <c r="D98" s="238" t="s">
        <v>134</v>
      </c>
      <c r="E98" s="209">
        <v>204.5</v>
      </c>
      <c r="F98" s="272"/>
      <c r="G98" s="203">
        <f t="shared" si="2"/>
        <v>0</v>
      </c>
      <c r="H98" s="180"/>
    </row>
    <row r="99" spans="1:8" ht="29.25" customHeight="1">
      <c r="A99" s="197"/>
      <c r="B99" s="389"/>
      <c r="C99" s="313" t="s">
        <v>245</v>
      </c>
      <c r="D99" s="238"/>
      <c r="E99" s="209"/>
      <c r="F99" s="272"/>
      <c r="G99" s="203"/>
      <c r="H99" s="180"/>
    </row>
    <row r="100" spans="1:8" ht="29.25" customHeight="1">
      <c r="A100" s="362">
        <v>64</v>
      </c>
      <c r="B100" s="363" t="s">
        <v>223</v>
      </c>
      <c r="C100" s="364" t="s">
        <v>224</v>
      </c>
      <c r="D100" s="365" t="s">
        <v>128</v>
      </c>
      <c r="E100" s="366">
        <v>22</v>
      </c>
      <c r="F100" s="367"/>
      <c r="G100" s="368">
        <f>SUM(F100*E100)</f>
        <v>0</v>
      </c>
      <c r="H100" s="180"/>
    </row>
    <row r="101" spans="1:8" ht="29.25" customHeight="1">
      <c r="A101" s="374"/>
      <c r="B101" s="260">
        <v>8</v>
      </c>
      <c r="C101" s="261" t="s">
        <v>112</v>
      </c>
      <c r="D101" s="376"/>
      <c r="E101" s="380"/>
      <c r="F101" s="381"/>
      <c r="G101" s="390">
        <f>SUM(G102:G103)</f>
        <v>0</v>
      </c>
      <c r="H101" s="180"/>
    </row>
    <row r="102" spans="1:8" ht="29.25" customHeight="1">
      <c r="A102" s="334">
        <v>65</v>
      </c>
      <c r="B102" s="391">
        <v>899331111</v>
      </c>
      <c r="C102" s="266" t="s">
        <v>246</v>
      </c>
      <c r="D102" s="392" t="s">
        <v>232</v>
      </c>
      <c r="E102" s="233">
        <v>5</v>
      </c>
      <c r="F102" s="233"/>
      <c r="G102" s="306">
        <f>SUM(F102*E102)</f>
        <v>0</v>
      </c>
      <c r="H102" s="180"/>
    </row>
    <row r="103" spans="1:8" ht="29.25" customHeight="1">
      <c r="A103" s="283">
        <v>66</v>
      </c>
      <c r="B103" s="393" t="s">
        <v>247</v>
      </c>
      <c r="C103" s="332" t="s">
        <v>248</v>
      </c>
      <c r="D103" s="394" t="s">
        <v>232</v>
      </c>
      <c r="E103" s="220">
        <v>56</v>
      </c>
      <c r="F103" s="220"/>
      <c r="G103" s="221">
        <f>SUM(F103*E103)</f>
        <v>0</v>
      </c>
      <c r="H103" s="180"/>
    </row>
    <row r="104" spans="1:8" ht="29.25" customHeight="1">
      <c r="A104" s="395"/>
      <c r="B104" s="396" t="s">
        <v>113</v>
      </c>
      <c r="C104" s="397" t="s">
        <v>114</v>
      </c>
      <c r="D104" s="398"/>
      <c r="E104" s="301"/>
      <c r="F104" s="301"/>
      <c r="G104" s="302">
        <f>SUM(G105:G117)</f>
        <v>0</v>
      </c>
      <c r="H104" s="180"/>
    </row>
    <row r="105" spans="1:8" ht="29.25" customHeight="1">
      <c r="A105" s="228">
        <v>67</v>
      </c>
      <c r="B105" s="229" t="s">
        <v>249</v>
      </c>
      <c r="C105" s="230" t="s">
        <v>250</v>
      </c>
      <c r="D105" s="231" t="s">
        <v>232</v>
      </c>
      <c r="E105" s="233">
        <v>14</v>
      </c>
      <c r="F105" s="233"/>
      <c r="G105" s="306">
        <f aca="true" t="shared" si="3" ref="G105:G111">SUM(F105*E105)</f>
        <v>0</v>
      </c>
      <c r="H105" s="180"/>
    </row>
    <row r="106" spans="1:8" ht="29.25" customHeight="1">
      <c r="A106" s="241">
        <v>68</v>
      </c>
      <c r="B106" s="337" t="s">
        <v>251</v>
      </c>
      <c r="C106" s="359" t="s">
        <v>252</v>
      </c>
      <c r="D106" s="385" t="s">
        <v>232</v>
      </c>
      <c r="E106" s="399">
        <v>14</v>
      </c>
      <c r="F106" s="399"/>
      <c r="G106" s="311">
        <f t="shared" si="3"/>
        <v>0</v>
      </c>
      <c r="H106" s="180"/>
    </row>
    <row r="107" spans="1:8" ht="29.25" customHeight="1">
      <c r="A107" s="241">
        <v>69</v>
      </c>
      <c r="B107" s="337" t="s">
        <v>253</v>
      </c>
      <c r="C107" s="359" t="s">
        <v>254</v>
      </c>
      <c r="D107" s="385" t="s">
        <v>232</v>
      </c>
      <c r="E107" s="399">
        <v>14</v>
      </c>
      <c r="F107" s="399"/>
      <c r="G107" s="311">
        <f t="shared" si="3"/>
        <v>0</v>
      </c>
      <c r="H107" s="180"/>
    </row>
    <row r="108" spans="1:8" ht="29.25" customHeight="1">
      <c r="A108" s="241">
        <v>70</v>
      </c>
      <c r="B108" s="337" t="s">
        <v>255</v>
      </c>
      <c r="C108" s="359" t="s">
        <v>256</v>
      </c>
      <c r="D108" s="385" t="s">
        <v>232</v>
      </c>
      <c r="E108" s="399">
        <v>14</v>
      </c>
      <c r="F108" s="399"/>
      <c r="G108" s="311">
        <f t="shared" si="3"/>
        <v>0</v>
      </c>
      <c r="H108" s="180"/>
    </row>
    <row r="109" spans="1:8" ht="29.25" customHeight="1">
      <c r="A109" s="241">
        <v>71</v>
      </c>
      <c r="B109" s="337" t="s">
        <v>257</v>
      </c>
      <c r="C109" s="359" t="s">
        <v>258</v>
      </c>
      <c r="D109" s="385" t="s">
        <v>232</v>
      </c>
      <c r="E109" s="399">
        <v>28</v>
      </c>
      <c r="F109" s="399"/>
      <c r="G109" s="311">
        <f t="shared" si="3"/>
        <v>0</v>
      </c>
      <c r="H109" s="180"/>
    </row>
    <row r="110" spans="1:8" ht="29.25" customHeight="1">
      <c r="A110" s="235">
        <v>72</v>
      </c>
      <c r="B110" s="236" t="s">
        <v>259</v>
      </c>
      <c r="C110" s="237" t="s">
        <v>260</v>
      </c>
      <c r="D110" s="238" t="s">
        <v>232</v>
      </c>
      <c r="E110" s="214">
        <v>14</v>
      </c>
      <c r="F110" s="214"/>
      <c r="G110" s="215">
        <f t="shared" si="3"/>
        <v>0</v>
      </c>
      <c r="H110" s="180"/>
    </row>
    <row r="111" spans="1:8" ht="29.25" customHeight="1">
      <c r="A111" s="241">
        <v>73</v>
      </c>
      <c r="B111" s="337" t="s">
        <v>261</v>
      </c>
      <c r="C111" s="359" t="s">
        <v>262</v>
      </c>
      <c r="D111" s="385" t="s">
        <v>232</v>
      </c>
      <c r="E111" s="399">
        <v>7</v>
      </c>
      <c r="F111" s="399"/>
      <c r="G111" s="311">
        <f t="shared" si="3"/>
        <v>0</v>
      </c>
      <c r="H111" s="180"/>
    </row>
    <row r="112" spans="1:8" ht="29.25" customHeight="1">
      <c r="A112" s="241">
        <v>74</v>
      </c>
      <c r="B112" s="337" t="s">
        <v>263</v>
      </c>
      <c r="C112" s="359" t="s">
        <v>264</v>
      </c>
      <c r="D112" s="385" t="s">
        <v>232</v>
      </c>
      <c r="E112" s="399">
        <v>7</v>
      </c>
      <c r="F112" s="399"/>
      <c r="G112" s="311">
        <f>SUM(F112*E112)</f>
        <v>0</v>
      </c>
      <c r="H112" s="180"/>
    </row>
    <row r="113" spans="1:8" ht="29.25" customHeight="1">
      <c r="A113" s="275">
        <v>75</v>
      </c>
      <c r="B113" s="400" t="s">
        <v>265</v>
      </c>
      <c r="C113" s="248" t="s">
        <v>266</v>
      </c>
      <c r="D113" s="401" t="s">
        <v>128</v>
      </c>
      <c r="E113" s="402">
        <v>6</v>
      </c>
      <c r="F113" s="402"/>
      <c r="G113" s="388">
        <f>SUM(E113*F113)</f>
        <v>0</v>
      </c>
      <c r="H113" s="180"/>
    </row>
    <row r="114" spans="1:8" ht="29.25" customHeight="1">
      <c r="A114" s="275">
        <v>76</v>
      </c>
      <c r="B114" s="400" t="s">
        <v>267</v>
      </c>
      <c r="C114" s="248" t="s">
        <v>268</v>
      </c>
      <c r="D114" s="401" t="s">
        <v>128</v>
      </c>
      <c r="E114" s="402">
        <v>6</v>
      </c>
      <c r="F114" s="402"/>
      <c r="G114" s="388">
        <f>SUM(E114*F114)</f>
        <v>0</v>
      </c>
      <c r="H114" s="180"/>
    </row>
    <row r="115" spans="1:8" ht="29.25" customHeight="1">
      <c r="A115" s="275">
        <v>77</v>
      </c>
      <c r="B115" s="403" t="s">
        <v>269</v>
      </c>
      <c r="C115" s="313" t="s">
        <v>270</v>
      </c>
      <c r="D115" s="238" t="s">
        <v>136</v>
      </c>
      <c r="E115" s="239">
        <v>11.5</v>
      </c>
      <c r="F115" s="272"/>
      <c r="G115" s="404">
        <f>SUM(F115*E115)</f>
        <v>0</v>
      </c>
      <c r="H115" s="180"/>
    </row>
    <row r="116" spans="1:8" ht="29.25" customHeight="1">
      <c r="A116" s="405"/>
      <c r="B116" s="406"/>
      <c r="C116" s="353" t="s">
        <v>225</v>
      </c>
      <c r="D116" s="407"/>
      <c r="E116" s="408"/>
      <c r="F116" s="409"/>
      <c r="G116" s="410"/>
      <c r="H116" s="180"/>
    </row>
    <row r="117" spans="1:8" ht="29.25" customHeight="1">
      <c r="A117" s="283">
        <v>78</v>
      </c>
      <c r="B117" s="342" t="s">
        <v>271</v>
      </c>
      <c r="C117" s="285" t="s">
        <v>272</v>
      </c>
      <c r="D117" s="333" t="s">
        <v>136</v>
      </c>
      <c r="E117" s="411">
        <v>11.5</v>
      </c>
      <c r="F117" s="344"/>
      <c r="G117" s="412">
        <f>SUM(F117*E117)</f>
        <v>0</v>
      </c>
      <c r="H117" s="180"/>
    </row>
    <row r="118" spans="1:8" ht="29.25" customHeight="1">
      <c r="A118" s="413"/>
      <c r="B118" s="288" t="s">
        <v>115</v>
      </c>
      <c r="C118" s="289" t="s">
        <v>273</v>
      </c>
      <c r="D118" s="187"/>
      <c r="E118" s="188"/>
      <c r="F118" s="188"/>
      <c r="G118" s="414">
        <f>SUM(G119:G131)</f>
        <v>0</v>
      </c>
      <c r="H118" s="180"/>
    </row>
    <row r="119" spans="1:8" ht="29.25" customHeight="1">
      <c r="A119" s="228">
        <v>79</v>
      </c>
      <c r="B119" s="415">
        <v>997221611</v>
      </c>
      <c r="C119" s="230" t="s">
        <v>274</v>
      </c>
      <c r="D119" s="231" t="s">
        <v>146</v>
      </c>
      <c r="E119" s="416">
        <v>1561.67</v>
      </c>
      <c r="F119" s="416"/>
      <c r="G119" s="417">
        <f>SUM(F119*E119)</f>
        <v>0</v>
      </c>
      <c r="H119" s="180"/>
    </row>
    <row r="120" spans="1:8" ht="27" customHeight="1">
      <c r="A120" s="235"/>
      <c r="B120" s="281"/>
      <c r="C120" s="313" t="s">
        <v>275</v>
      </c>
      <c r="D120" s="238" t="s">
        <v>146</v>
      </c>
      <c r="E120" s="418">
        <v>413.95</v>
      </c>
      <c r="F120" s="418"/>
      <c r="G120" s="335"/>
      <c r="H120" s="180"/>
    </row>
    <row r="121" spans="1:8" s="419" customFormat="1" ht="27" customHeight="1">
      <c r="A121" s="235"/>
      <c r="B121" s="281"/>
      <c r="C121" s="313" t="s">
        <v>276</v>
      </c>
      <c r="D121" s="238" t="s">
        <v>146</v>
      </c>
      <c r="E121" s="314">
        <v>1112.6</v>
      </c>
      <c r="F121" s="314"/>
      <c r="G121" s="335"/>
      <c r="H121" s="180"/>
    </row>
    <row r="122" spans="1:8" s="419" customFormat="1" ht="27" customHeight="1">
      <c r="A122" s="235"/>
      <c r="B122" s="281"/>
      <c r="C122" s="313" t="s">
        <v>277</v>
      </c>
      <c r="D122" s="238" t="s">
        <v>146</v>
      </c>
      <c r="E122" s="314">
        <v>35.19</v>
      </c>
      <c r="F122" s="314"/>
      <c r="G122" s="335"/>
      <c r="H122" s="180"/>
    </row>
    <row r="123" spans="1:8" ht="29.25" customHeight="1">
      <c r="A123" s="235">
        <v>80</v>
      </c>
      <c r="B123" s="420" t="s">
        <v>278</v>
      </c>
      <c r="C123" s="421" t="s">
        <v>279</v>
      </c>
      <c r="D123" s="238" t="s">
        <v>146</v>
      </c>
      <c r="E123" s="314">
        <v>1112.6</v>
      </c>
      <c r="F123" s="314"/>
      <c r="G123" s="335">
        <f aca="true" t="shared" si="4" ref="G123:G131">SUM(F123*E123)</f>
        <v>0</v>
      </c>
      <c r="H123" s="180"/>
    </row>
    <row r="124" spans="1:8" ht="29.25" customHeight="1">
      <c r="A124" s="235">
        <v>81</v>
      </c>
      <c r="B124" s="420" t="s">
        <v>280</v>
      </c>
      <c r="C124" s="421" t="s">
        <v>281</v>
      </c>
      <c r="D124" s="238" t="s">
        <v>146</v>
      </c>
      <c r="E124" s="314">
        <v>10013.4</v>
      </c>
      <c r="F124" s="314"/>
      <c r="G124" s="335">
        <f t="shared" si="4"/>
        <v>0</v>
      </c>
      <c r="H124" s="180"/>
    </row>
    <row r="125" spans="1:8" ht="29.25" customHeight="1">
      <c r="A125" s="235">
        <v>82</v>
      </c>
      <c r="B125" s="236" t="s">
        <v>282</v>
      </c>
      <c r="C125" s="237" t="s">
        <v>283</v>
      </c>
      <c r="D125" s="274" t="s">
        <v>146</v>
      </c>
      <c r="E125" s="314">
        <v>449.1</v>
      </c>
      <c r="F125" s="314"/>
      <c r="G125" s="422">
        <f t="shared" si="4"/>
        <v>0</v>
      </c>
      <c r="H125" s="180"/>
    </row>
    <row r="126" spans="1:8" ht="29.25" customHeight="1">
      <c r="A126" s="235">
        <v>83</v>
      </c>
      <c r="B126" s="236" t="s">
        <v>284</v>
      </c>
      <c r="C126" s="237" t="s">
        <v>285</v>
      </c>
      <c r="D126" s="274" t="s">
        <v>146</v>
      </c>
      <c r="E126" s="314">
        <v>4042.26</v>
      </c>
      <c r="F126" s="314"/>
      <c r="G126" s="335">
        <f t="shared" si="4"/>
        <v>0</v>
      </c>
      <c r="H126" s="180"/>
    </row>
    <row r="127" spans="1:8" ht="29.25" customHeight="1">
      <c r="A127" s="235">
        <v>84</v>
      </c>
      <c r="B127" s="281">
        <v>997013801</v>
      </c>
      <c r="C127" s="279" t="s">
        <v>286</v>
      </c>
      <c r="D127" s="274" t="s">
        <v>146</v>
      </c>
      <c r="E127" s="314">
        <v>35.19</v>
      </c>
      <c r="F127" s="314"/>
      <c r="G127" s="335">
        <f t="shared" si="4"/>
        <v>0</v>
      </c>
      <c r="H127" s="180"/>
    </row>
    <row r="128" spans="1:8" ht="29.25" customHeight="1">
      <c r="A128" s="235">
        <v>85</v>
      </c>
      <c r="B128" s="423" t="s">
        <v>287</v>
      </c>
      <c r="C128" s="279" t="s">
        <v>288</v>
      </c>
      <c r="D128" s="274" t="s">
        <v>146</v>
      </c>
      <c r="E128" s="314">
        <v>413.95</v>
      </c>
      <c r="F128" s="314"/>
      <c r="G128" s="335">
        <f t="shared" si="4"/>
        <v>0</v>
      </c>
      <c r="H128" s="180"/>
    </row>
    <row r="129" spans="1:8" ht="29.25" customHeight="1">
      <c r="A129" s="235">
        <v>86</v>
      </c>
      <c r="B129" s="247" t="s">
        <v>165</v>
      </c>
      <c r="C129" s="279" t="s">
        <v>166</v>
      </c>
      <c r="D129" s="249" t="s">
        <v>146</v>
      </c>
      <c r="E129" s="424">
        <v>1112.6</v>
      </c>
      <c r="F129" s="213"/>
      <c r="G129" s="215">
        <f t="shared" si="4"/>
        <v>0</v>
      </c>
      <c r="H129" s="180"/>
    </row>
    <row r="130" spans="1:8" ht="29.25" customHeight="1">
      <c r="A130" s="235">
        <v>87</v>
      </c>
      <c r="B130" s="425">
        <v>998223011</v>
      </c>
      <c r="C130" s="199" t="s">
        <v>289</v>
      </c>
      <c r="D130" s="426" t="s">
        <v>146</v>
      </c>
      <c r="E130" s="418">
        <v>875</v>
      </c>
      <c r="F130" s="418"/>
      <c r="G130" s="335">
        <f>SUM(F130*E130)</f>
        <v>0</v>
      </c>
      <c r="H130" s="180"/>
    </row>
    <row r="131" spans="1:8" ht="29.25" customHeight="1">
      <c r="A131" s="427">
        <v>88</v>
      </c>
      <c r="B131" s="428">
        <v>998225111</v>
      </c>
      <c r="C131" s="429" t="s">
        <v>290</v>
      </c>
      <c r="D131" s="430" t="s">
        <v>146</v>
      </c>
      <c r="E131" s="431">
        <v>945.6</v>
      </c>
      <c r="F131" s="431"/>
      <c r="G131" s="432">
        <f t="shared" si="4"/>
        <v>0</v>
      </c>
      <c r="H131" s="180"/>
    </row>
    <row r="132" spans="3:7" ht="28.5" customHeight="1">
      <c r="C132" s="433" t="s">
        <v>38</v>
      </c>
      <c r="D132" s="433" t="s">
        <v>291</v>
      </c>
      <c r="E132" s="434"/>
      <c r="F132" s="435"/>
      <c r="G132" s="435">
        <f>SUM(G118+G104+G101+G89+G79+G72+G65+G56+G46+G40+G38+G28+G17+G8)</f>
        <v>0</v>
      </c>
    </row>
  </sheetData>
  <sheetProtection selectLockedCells="1" selectUnlockedCells="1"/>
  <mergeCells count="3">
    <mergeCell ref="A2:E2"/>
    <mergeCell ref="A3:C3"/>
    <mergeCell ref="A4:C4"/>
  </mergeCells>
  <printOptions/>
  <pageMargins left="0.39375" right="0.39375" top="0.5902777777777778" bottom="0.7875" header="0.5118055555555555" footer="0"/>
  <pageSetup fitToHeight="100" fitToWidth="1" horizontalDpi="300" verticalDpi="300" orientation="portrait" paperSize="9"/>
  <headerFooter alignWithMargins="0">
    <oddFooter>&amp;Lul Andělova&amp;C&amp;P z &amp;N&amp;R&amp;A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5" defaultRowHeight="12" customHeight="1"/>
  <cols>
    <col min="1" max="1" width="5.83203125" style="174" customWidth="1"/>
    <col min="2" max="2" width="14.5" style="175" customWidth="1"/>
    <col min="3" max="3" width="76" style="175" customWidth="1"/>
    <col min="4" max="4" width="7" style="175" customWidth="1"/>
    <col min="5" max="5" width="11" style="176" customWidth="1"/>
    <col min="6" max="6" width="15.66015625" style="177" customWidth="1"/>
    <col min="7" max="7" width="19.16015625" style="177" customWidth="1"/>
    <col min="8" max="16384" width="10.5" style="178" customWidth="1"/>
  </cols>
  <sheetData>
    <row r="1" spans="1:7" s="180" customFormat="1" ht="24" customHeight="1">
      <c r="A1" s="138" t="s">
        <v>118</v>
      </c>
      <c r="B1" s="139"/>
      <c r="C1" s="139"/>
      <c r="D1" s="139"/>
      <c r="E1" s="179"/>
      <c r="F1" s="139"/>
      <c r="G1" s="139"/>
    </row>
    <row r="2" spans="1:7" s="180" customFormat="1" ht="12.75" customHeight="1">
      <c r="A2" s="464" t="s">
        <v>119</v>
      </c>
      <c r="B2" s="464"/>
      <c r="C2" s="464"/>
      <c r="D2" s="464"/>
      <c r="E2" s="464"/>
      <c r="F2" s="139"/>
      <c r="G2" s="139"/>
    </row>
    <row r="3" spans="1:7" s="180" customFormat="1" ht="12.75" customHeight="1">
      <c r="A3" s="465" t="s">
        <v>292</v>
      </c>
      <c r="B3" s="465"/>
      <c r="C3" s="465"/>
      <c r="D3" s="181"/>
      <c r="E3" s="179"/>
      <c r="F3" s="139"/>
      <c r="G3" s="139"/>
    </row>
    <row r="4" spans="1:7" s="180" customFormat="1" ht="12.75" customHeight="1">
      <c r="A4" s="465" t="s">
        <v>88</v>
      </c>
      <c r="B4" s="465"/>
      <c r="C4" s="465"/>
      <c r="D4" s="181"/>
      <c r="E4" s="179"/>
      <c r="F4" s="139"/>
      <c r="G4" s="141" t="s">
        <v>89</v>
      </c>
    </row>
    <row r="5" spans="1:7" s="180" customFormat="1" ht="6" customHeight="1">
      <c r="A5" s="139"/>
      <c r="B5" s="139"/>
      <c r="C5" s="139"/>
      <c r="D5" s="139"/>
      <c r="E5" s="179"/>
      <c r="F5" s="139"/>
      <c r="G5" s="139"/>
    </row>
    <row r="6" spans="1:7" s="180" customFormat="1" ht="24" customHeight="1">
      <c r="A6" s="182" t="s">
        <v>121</v>
      </c>
      <c r="B6" s="182" t="s">
        <v>122</v>
      </c>
      <c r="C6" s="182" t="s">
        <v>91</v>
      </c>
      <c r="D6" s="182" t="s">
        <v>123</v>
      </c>
      <c r="E6" s="183" t="s">
        <v>124</v>
      </c>
      <c r="F6" s="182" t="s">
        <v>125</v>
      </c>
      <c r="G6" s="182" t="s">
        <v>126</v>
      </c>
    </row>
    <row r="7" spans="1:7" s="180" customFormat="1" ht="12.75" customHeight="1">
      <c r="A7" s="142" t="s">
        <v>36</v>
      </c>
      <c r="B7" s="142">
        <v>2</v>
      </c>
      <c r="C7" s="142">
        <v>3</v>
      </c>
      <c r="D7" s="142">
        <v>4</v>
      </c>
      <c r="E7" s="183">
        <v>5</v>
      </c>
      <c r="F7" s="142">
        <v>6</v>
      </c>
      <c r="G7" s="142">
        <v>7</v>
      </c>
    </row>
    <row r="8" spans="1:7" s="180" customFormat="1" ht="29.25" customHeight="1">
      <c r="A8" s="374"/>
      <c r="B8" s="347"/>
      <c r="C8" s="347" t="s">
        <v>293</v>
      </c>
      <c r="D8" s="436"/>
      <c r="E8" s="437"/>
      <c r="F8" s="378"/>
      <c r="G8" s="302">
        <f>SUM(G9:G21)</f>
        <v>0</v>
      </c>
    </row>
    <row r="9" spans="1:7" s="180" customFormat="1" ht="29.25" customHeight="1">
      <c r="A9" s="264">
        <v>1</v>
      </c>
      <c r="B9" s="230">
        <v>913121111</v>
      </c>
      <c r="C9" s="438" t="s">
        <v>294</v>
      </c>
      <c r="D9" s="231" t="s">
        <v>139</v>
      </c>
      <c r="E9" s="232">
        <v>80</v>
      </c>
      <c r="F9" s="232"/>
      <c r="G9" s="306">
        <f>SUM(E9*F9)</f>
        <v>0</v>
      </c>
    </row>
    <row r="10" spans="1:7" s="180" customFormat="1" ht="29.25" customHeight="1">
      <c r="A10" s="270"/>
      <c r="B10" s="237"/>
      <c r="C10" s="439" t="s">
        <v>295</v>
      </c>
      <c r="D10" s="238"/>
      <c r="E10" s="239"/>
      <c r="F10" s="239"/>
      <c r="G10" s="329"/>
    </row>
    <row r="11" spans="1:7" s="180" customFormat="1" ht="29.25" customHeight="1">
      <c r="A11" s="270">
        <v>2</v>
      </c>
      <c r="B11" s="237">
        <v>952711060</v>
      </c>
      <c r="C11" s="439" t="s">
        <v>296</v>
      </c>
      <c r="D11" s="200" t="s">
        <v>139</v>
      </c>
      <c r="E11" s="424">
        <v>1600</v>
      </c>
      <c r="F11" s="440"/>
      <c r="G11" s="215">
        <f>SUM(E11*F11)</f>
        <v>0</v>
      </c>
    </row>
    <row r="12" spans="1:7" s="180" customFormat="1" ht="29.25" customHeight="1">
      <c r="A12" s="270"/>
      <c r="B12" s="237"/>
      <c r="C12" s="439" t="s">
        <v>297</v>
      </c>
      <c r="D12" s="238"/>
      <c r="E12" s="440"/>
      <c r="F12" s="440"/>
      <c r="G12" s="215"/>
    </row>
    <row r="13" spans="1:7" s="180" customFormat="1" ht="29.25" customHeight="1">
      <c r="A13" s="270">
        <v>3</v>
      </c>
      <c r="B13" s="441" t="s">
        <v>298</v>
      </c>
      <c r="C13" s="353" t="s">
        <v>299</v>
      </c>
      <c r="D13" s="238" t="s">
        <v>291</v>
      </c>
      <c r="E13" s="442">
        <v>4</v>
      </c>
      <c r="F13" s="442"/>
      <c r="G13" s="240">
        <f>SUM(E13*F13)</f>
        <v>0</v>
      </c>
    </row>
    <row r="14" spans="1:7" s="180" customFormat="1" ht="29.25" customHeight="1">
      <c r="A14" s="270"/>
      <c r="B14" s="441"/>
      <c r="C14" s="353" t="s">
        <v>300</v>
      </c>
      <c r="D14" s="238"/>
      <c r="E14" s="442"/>
      <c r="F14" s="442"/>
      <c r="G14" s="240"/>
    </row>
    <row r="15" spans="1:7" s="180" customFormat="1" ht="29.25" customHeight="1">
      <c r="A15" s="270">
        <v>4</v>
      </c>
      <c r="B15" s="441" t="s">
        <v>301</v>
      </c>
      <c r="C15" s="353" t="s">
        <v>302</v>
      </c>
      <c r="D15" s="238" t="s">
        <v>291</v>
      </c>
      <c r="E15" s="442">
        <v>1</v>
      </c>
      <c r="F15" s="442"/>
      <c r="G15" s="240">
        <f>SUM(E15*F15)</f>
        <v>0</v>
      </c>
    </row>
    <row r="16" spans="1:7" s="180" customFormat="1" ht="29.25" customHeight="1">
      <c r="A16" s="270">
        <v>5</v>
      </c>
      <c r="B16" s="443" t="s">
        <v>303</v>
      </c>
      <c r="C16" s="353" t="s">
        <v>304</v>
      </c>
      <c r="D16" s="426" t="s">
        <v>291</v>
      </c>
      <c r="E16" s="442">
        <v>1</v>
      </c>
      <c r="F16" s="442"/>
      <c r="G16" s="240">
        <f aca="true" t="shared" si="0" ref="G16:G21">SUM(E16*F16)</f>
        <v>0</v>
      </c>
    </row>
    <row r="17" spans="1:7" s="180" customFormat="1" ht="29.25" customHeight="1">
      <c r="A17" s="270">
        <v>6</v>
      </c>
      <c r="B17" s="443" t="s">
        <v>305</v>
      </c>
      <c r="C17" s="353" t="s">
        <v>306</v>
      </c>
      <c r="D17" s="426" t="s">
        <v>291</v>
      </c>
      <c r="E17" s="442">
        <v>1</v>
      </c>
      <c r="F17" s="442"/>
      <c r="G17" s="240">
        <f t="shared" si="0"/>
        <v>0</v>
      </c>
    </row>
    <row r="18" spans="1:7" s="180" customFormat="1" ht="29.25" customHeight="1">
      <c r="A18" s="270">
        <v>7</v>
      </c>
      <c r="B18" s="441" t="s">
        <v>307</v>
      </c>
      <c r="C18" s="353" t="s">
        <v>308</v>
      </c>
      <c r="D18" s="426" t="s">
        <v>291</v>
      </c>
      <c r="E18" s="442">
        <v>1</v>
      </c>
      <c r="F18" s="442"/>
      <c r="G18" s="240">
        <f t="shared" si="0"/>
        <v>0</v>
      </c>
    </row>
    <row r="19" spans="1:7" s="180" customFormat="1" ht="29.25" customHeight="1">
      <c r="A19" s="270">
        <v>8</v>
      </c>
      <c r="B19" s="443" t="s">
        <v>309</v>
      </c>
      <c r="C19" s="353" t="s">
        <v>310</v>
      </c>
      <c r="D19" s="426" t="s">
        <v>291</v>
      </c>
      <c r="E19" s="442">
        <v>1</v>
      </c>
      <c r="F19" s="442"/>
      <c r="G19" s="240">
        <f t="shared" si="0"/>
        <v>0</v>
      </c>
    </row>
    <row r="20" spans="1:7" s="180" customFormat="1" ht="29.25" customHeight="1">
      <c r="A20" s="270">
        <v>9</v>
      </c>
      <c r="B20" s="443" t="s">
        <v>309</v>
      </c>
      <c r="C20" s="353" t="s">
        <v>41</v>
      </c>
      <c r="D20" s="426" t="s">
        <v>291</v>
      </c>
      <c r="E20" s="442">
        <v>1</v>
      </c>
      <c r="F20" s="442"/>
      <c r="G20" s="240">
        <f t="shared" si="0"/>
        <v>0</v>
      </c>
    </row>
    <row r="21" spans="1:7" s="180" customFormat="1" ht="29.25" customHeight="1">
      <c r="A21" s="444">
        <v>10</v>
      </c>
      <c r="B21" s="445" t="s">
        <v>311</v>
      </c>
      <c r="C21" s="446" t="s">
        <v>312</v>
      </c>
      <c r="D21" s="430" t="s">
        <v>291</v>
      </c>
      <c r="E21" s="447">
        <v>1</v>
      </c>
      <c r="F21" s="447"/>
      <c r="G21" s="448">
        <f t="shared" si="0"/>
        <v>0</v>
      </c>
    </row>
    <row r="22" spans="1:7" ht="30.75" customHeight="1">
      <c r="A22" s="413"/>
      <c r="B22" s="185"/>
      <c r="C22" s="433" t="s">
        <v>38</v>
      </c>
      <c r="D22" s="433" t="s">
        <v>291</v>
      </c>
      <c r="E22" s="434"/>
      <c r="F22" s="435"/>
      <c r="G22" s="435">
        <f>SUM(G9:G21)</f>
        <v>0</v>
      </c>
    </row>
    <row r="23" spans="1:7" ht="22.5" customHeight="1">
      <c r="A23" s="413"/>
      <c r="B23" s="185"/>
      <c r="C23" s="186"/>
      <c r="D23" s="188"/>
      <c r="E23" s="188"/>
      <c r="F23" s="449"/>
      <c r="G23" s="414"/>
    </row>
    <row r="24" spans="1:7" ht="22.5" customHeight="1">
      <c r="A24" s="178"/>
      <c r="B24" s="178"/>
      <c r="C24" s="178"/>
      <c r="D24" s="178"/>
      <c r="E24" s="178"/>
      <c r="F24" s="178"/>
      <c r="G24" s="178"/>
    </row>
    <row r="25" spans="1:7" ht="22.5" customHeight="1">
      <c r="A25" s="413"/>
      <c r="B25" s="185"/>
      <c r="C25" s="186"/>
      <c r="D25" s="188"/>
      <c r="E25" s="188"/>
      <c r="F25" s="188"/>
      <c r="G25" s="414"/>
    </row>
    <row r="26" spans="1:7" ht="22.5" customHeight="1">
      <c r="A26" s="413"/>
      <c r="B26" s="185"/>
      <c r="C26" s="186"/>
      <c r="D26" s="188"/>
      <c r="E26" s="188"/>
      <c r="F26" s="188"/>
      <c r="G26" s="414"/>
    </row>
    <row r="27" spans="1:7" ht="22.5" customHeight="1">
      <c r="A27" s="413"/>
      <c r="B27" s="185"/>
      <c r="C27" s="186"/>
      <c r="D27" s="188"/>
      <c r="E27" s="188"/>
      <c r="F27" s="188"/>
      <c r="G27" s="414"/>
    </row>
    <row r="28" spans="1:7" ht="22.5" customHeight="1">
      <c r="A28" s="413"/>
      <c r="B28" s="185"/>
      <c r="C28" s="186"/>
      <c r="D28" s="188"/>
      <c r="E28" s="188"/>
      <c r="F28" s="188"/>
      <c r="G28" s="414"/>
    </row>
    <row r="29" spans="1:7" ht="22.5" customHeight="1">
      <c r="A29" s="413"/>
      <c r="B29" s="185"/>
      <c r="C29" s="186"/>
      <c r="D29" s="188"/>
      <c r="E29" s="188"/>
      <c r="F29" s="188"/>
      <c r="G29" s="414"/>
    </row>
    <row r="30" spans="1:7" ht="22.5" customHeight="1">
      <c r="A30" s="413"/>
      <c r="B30" s="185"/>
      <c r="C30" s="186"/>
      <c r="D30" s="188"/>
      <c r="E30" s="188"/>
      <c r="F30" s="188"/>
      <c r="G30" s="414"/>
    </row>
  </sheetData>
  <sheetProtection selectLockedCells="1" selectUnlockedCells="1"/>
  <mergeCells count="3">
    <mergeCell ref="A2:E2"/>
    <mergeCell ref="A3:C3"/>
    <mergeCell ref="A4:C4"/>
  </mergeCells>
  <printOptions/>
  <pageMargins left="0.39375" right="0.39375" top="0.7875" bottom="0.7875" header="0.5118055555555555" footer="0"/>
  <pageSetup fitToHeight="100" fitToWidth="1" horizontalDpi="300" verticalDpi="300" orientation="portrait" paperSize="9"/>
  <headerFooter alignWithMargins="0">
    <oddFooter>&amp;Lul Andělova&amp;C&amp;P z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Tatar Luboš (Praha 12)</cp:lastModifiedBy>
  <dcterms:modified xsi:type="dcterms:W3CDTF">2023-03-27T08:27:02Z</dcterms:modified>
  <cp:category/>
  <cp:version/>
  <cp:contentType/>
  <cp:contentStatus/>
</cp:coreProperties>
</file>