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Komunik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Vedlejší rozpočtové ...'!$C$116:$K$125</definedName>
    <definedName name="_xlnm.Print_Area" localSheetId="1">'00 - Vedlejší rozpočtové ...'!$C$4:$J$76,'00 - Vedlejší rozpočtové ...'!$C$82:$J$98,'00 - Vedlejší rozpočtové ...'!$C$104:$J$125</definedName>
    <definedName name="_xlnm.Print_Titles" localSheetId="1">'00 - Vedlejší rozpočtové ...'!$116:$116</definedName>
    <definedName name="_xlnm._FilterDatabase" localSheetId="2" hidden="1">'01 - Komunikace'!$C$122:$K$167</definedName>
    <definedName name="_xlnm.Print_Area" localSheetId="2">'01 - Komunikace'!$C$4:$J$76,'01 - Komunikace'!$C$82:$J$104,'01 - Komunikace'!$C$110:$J$167</definedName>
    <definedName name="_xlnm.Print_Titles" localSheetId="2">'01 - Komunikace'!$122:$122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91"/>
  <c r="J14"/>
  <c r="J12"/>
  <c r="J117"/>
  <c r="E7"/>
  <c r="E85"/>
  <c i="2" r="J37"/>
  <c r="J36"/>
  <c i="1" r="AY95"/>
  <c i="2" r="J35"/>
  <c i="1" r="AX95"/>
  <c i="2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89"/>
  <c r="E7"/>
  <c r="E85"/>
  <c i="1" r="L90"/>
  <c r="AM90"/>
  <c r="AM89"/>
  <c r="L89"/>
  <c r="AM87"/>
  <c r="L87"/>
  <c r="L85"/>
  <c r="L84"/>
  <c i="2" r="BK119"/>
  <c r="J124"/>
  <c r="J125"/>
  <c r="BK122"/>
  <c i="3" r="J150"/>
  <c r="J140"/>
  <c r="J159"/>
  <c r="J128"/>
  <c r="BK161"/>
  <c r="J152"/>
  <c r="BK157"/>
  <c r="BK150"/>
  <c r="J126"/>
  <c i="2" r="J120"/>
  <c r="J122"/>
  <c r="BK123"/>
  <c r="J119"/>
  <c i="3" r="J147"/>
  <c r="J138"/>
  <c r="J166"/>
  <c r="BK132"/>
  <c r="BK154"/>
  <c r="BK136"/>
  <c r="J134"/>
  <c r="J161"/>
  <c r="BK140"/>
  <c i="2" r="J123"/>
  <c i="1" r="AS94"/>
  <c i="2" r="BK120"/>
  <c i="3" r="J154"/>
  <c r="J136"/>
  <c r="BK138"/>
  <c r="BK166"/>
  <c r="BK147"/>
  <c r="BK128"/>
  <c r="BK164"/>
  <c r="BK152"/>
  <c r="J132"/>
  <c i="2" r="BK125"/>
  <c r="BK121"/>
  <c r="BK124"/>
  <c r="J121"/>
  <c i="3" r="J164"/>
  <c r="J144"/>
  <c r="BK134"/>
  <c r="J157"/>
  <c r="BK126"/>
  <c r="BK159"/>
  <c r="BK144"/>
  <c i="2" l="1" r="R118"/>
  <c r="R117"/>
  <c i="3" r="T125"/>
  <c r="BK149"/>
  <c r="J149"/>
  <c r="J101"/>
  <c r="T149"/>
  <c r="T156"/>
  <c r="BK163"/>
  <c r="J163"/>
  <c r="J103"/>
  <c i="2" r="T118"/>
  <c r="T117"/>
  <c i="3" r="R125"/>
  <c r="R124"/>
  <c r="R123"/>
  <c r="R149"/>
  <c r="R156"/>
  <c r="R163"/>
  <c i="2" r="BK118"/>
  <c r="J118"/>
  <c r="J97"/>
  <c i="3" r="BK125"/>
  <c r="J125"/>
  <c r="J98"/>
  <c r="P149"/>
  <c r="P156"/>
  <c r="T163"/>
  <c i="2" r="P118"/>
  <c r="P117"/>
  <c i="1" r="AU95"/>
  <c i="3" r="P125"/>
  <c r="P124"/>
  <c r="P123"/>
  <c i="1" r="AU96"/>
  <c i="3" r="BK156"/>
  <c r="J156"/>
  <c r="J102"/>
  <c r="P163"/>
  <c r="BK146"/>
  <c r="J146"/>
  <c r="J100"/>
  <c r="BK143"/>
  <c r="J143"/>
  <c r="J99"/>
  <c r="J89"/>
  <c r="F92"/>
  <c r="J119"/>
  <c r="BE132"/>
  <c r="BE134"/>
  <c r="BE136"/>
  <c r="BE154"/>
  <c r="BE166"/>
  <c r="E113"/>
  <c r="J120"/>
  <c r="BE126"/>
  <c r="BE138"/>
  <c r="F119"/>
  <c r="BE140"/>
  <c r="BE144"/>
  <c r="BE147"/>
  <c r="BE150"/>
  <c r="BE152"/>
  <c r="BE157"/>
  <c r="BE161"/>
  <c r="BE164"/>
  <c r="BE128"/>
  <c r="BE159"/>
  <c i="2" r="F91"/>
  <c r="J111"/>
  <c r="J92"/>
  <c r="BE119"/>
  <c r="BE122"/>
  <c r="BE124"/>
  <c r="J91"/>
  <c r="E107"/>
  <c r="F114"/>
  <c r="BE125"/>
  <c r="BE120"/>
  <c r="BE121"/>
  <c r="BE123"/>
  <c r="F34"/>
  <c i="1" r="BA95"/>
  <c i="3" r="F34"/>
  <c i="1" r="BA96"/>
  <c i="2" r="F37"/>
  <c i="1" r="BD95"/>
  <c i="2" r="F35"/>
  <c i="1" r="BB95"/>
  <c i="3" r="F35"/>
  <c i="1" r="BB96"/>
  <c i="2" r="J34"/>
  <c i="1" r="AW95"/>
  <c i="3" r="F36"/>
  <c i="1" r="BC96"/>
  <c i="3" r="F37"/>
  <c i="1" r="BD96"/>
  <c i="2" r="F36"/>
  <c i="1" r="BC95"/>
  <c i="3" r="J34"/>
  <c i="1" r="AW96"/>
  <c i="3" l="1" r="T124"/>
  <c r="T123"/>
  <c r="BK124"/>
  <c r="BK123"/>
  <c r="J123"/>
  <c r="J96"/>
  <c i="2" r="BK117"/>
  <c r="J117"/>
  <c r="J96"/>
  <c i="1" r="AU94"/>
  <c i="2" r="F33"/>
  <c i="1" r="AZ95"/>
  <c r="BC94"/>
  <c r="W32"/>
  <c i="3" r="J33"/>
  <c i="1" r="AV96"/>
  <c r="AT96"/>
  <c i="2" r="J33"/>
  <c i="1" r="AV95"/>
  <c r="AT95"/>
  <c r="BB94"/>
  <c r="AX94"/>
  <c r="BA94"/>
  <c r="W30"/>
  <c i="3" r="F33"/>
  <c i="1" r="AZ96"/>
  <c r="BD94"/>
  <c r="W33"/>
  <c i="3" l="1" r="J124"/>
  <c r="J97"/>
  <c i="2" r="J30"/>
  <c i="1" r="AG95"/>
  <c r="AY94"/>
  <c r="W31"/>
  <c i="3" r="J30"/>
  <c i="1" r="AG96"/>
  <c r="AZ94"/>
  <c r="W29"/>
  <c r="AW94"/>
  <c r="AK30"/>
  <c i="3" l="1" r="J39"/>
  <c i="2" r="J39"/>
  <c i="1" r="AN96"/>
  <c r="AN95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<sst xmlns="http://schemas.openxmlformats.org/spreadsheetml/2006/main">
  <si>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</si>
  <si>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</si>
  <si>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</si>
  <si>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</si>
  <si>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{f88a0e85-65c6-4328-9a71-f9f9dfa4a96a}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</si>
  <si>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</si>
  <si>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</si>
  <si>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</si>
  <si>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</si>
  <si>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</si>
  <si>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</si>
  <si>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</si>
  <si>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</si>
  <si>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</si>
  <si>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2256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</si>
  <si>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</si>
  <si>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</si>
  <si>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 Březinou - NN450 v Praze 12</t>
  </si>
  <si>
    <t>KSO:</t>
  </si>
  <si>
    <t>CC-CZ:</t>
  </si>
  <si>
    <t>Místo:</t>
  </si>
  <si>
    <t xml:space="preserve"> </t>
  </si>
  <si>
    <t>Datum:</t>
  </si>
  <si>
    <t>5. 6. 2022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</si>
  <si>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</si>
  <si>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</si>
  <si>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</si>
  <si>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</si>
  <si>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</si>
  <si>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</si>
  <si>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</si>
  <si>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</si>
  <si>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</si>
  <si>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</si>
  <si>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</si>
  <si>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</si>
  <si>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</si>
  <si>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</si>
  <si>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</si>
  <si>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</si>
  <si>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</si>
  <si>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</si>
  <si>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</si>
  <si>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</si>
  <si>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</si>
  <si>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</si>
  <si>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</si>
  <si>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</si>
  <si>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</si>
  <si>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</si>
  <si>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</si>
  <si>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</si>
  <si>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</si>
  <si>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</si>
  <si>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</si>
  <si>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</si>
  <si>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</si>
  <si>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</si>
  <si>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</si>
  <si>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</si>
  <si>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</si>
  <si>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</si>
  <si>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</si>
  <si>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</si>
  <si>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</si>
  <si>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</si>
  <si>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</si>
  <si>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</si>
  <si>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</si>
  <si>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</si>
  <si>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</si>
  <si>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</si>
  <si>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</si>
  <si>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</si>
  <si>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</si>
  <si>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</si>
  <si>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</si>
  <si>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</si>
  <si>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</si>
  <si>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</si>
  <si>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</si>
  <si>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</si>
  <si>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{7e60ac2c-358b-4b2f-85c9-3a8e3ba91792}</t>
  </si>
  <si>
    <t>2</t>
  </si>
  <si>
    <t>01</t>
  </si>
  <si>
    <t>Komunikace</t>
  </si>
  <si>
    <t>{173c8a6b-0172-4266-827d-19d565d23f94}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</si>
  <si>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</si>
  <si>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</si>
  <si>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</si>
  <si>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</si>
  <si>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</si>
  <si>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</si>
  <si>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</si>
  <si>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</si>
  <si>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</si>
  <si>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</si>
  <si>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</si>
  <si>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</si>
  <si>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</si>
  <si>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</si>
  <si>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</si>
  <si>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</si>
  <si>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</si>
  <si>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</si>
  <si>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</si>
  <si>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</si>
  <si>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</si>
  <si>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</si>
  <si>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</si>
  <si>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</si>
  <si>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</si>
  <si>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</si>
  <si>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</si>
  <si>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02720</t>
  </si>
  <si>
    <t>POMOC PRÁCE ZŘÍZ NEBO ZAJIŠŤ REGULACI A OCHRANU DOPRAVY</t>
  </si>
  <si>
    <t>KPL</t>
  </si>
  <si>
    <t>512</t>
  </si>
  <si>
    <t>1263044959</t>
  </si>
  <si>
    <t>02910</t>
  </si>
  <si>
    <t>OSTATNÍ POŽADAVKY - ZEMĚMĚŘIČSKÁ MĚŘENÍ_x000d_
Geodetické zaměření během stavby.</t>
  </si>
  <si>
    <t>-497608685</t>
  </si>
  <si>
    <t>3</t>
  </si>
  <si>
    <t>02910.1</t>
  </si>
  <si>
    <t xml:space="preserve">OSTATNÍ POŽADAVKY - VYTYČENÍ INŽ. SÍTÍ_x000d_
</t>
  </si>
  <si>
    <t>-1130401176</t>
  </si>
  <si>
    <t>029113</t>
  </si>
  <si>
    <t>OSTATNÍ POŽADAVKY - GEODETICKÉ ZAMĚŘENÍ - CELKY_x000d_
Geodetické zaměření po dokončení stavby.</t>
  </si>
  <si>
    <t>KUS</t>
  </si>
  <si>
    <t>-625659200</t>
  </si>
  <si>
    <t>5</t>
  </si>
  <si>
    <t>02944</t>
  </si>
  <si>
    <t>OSTAT POŽADAVKY - DOKUMENTACE SKUTEČ PROVEDENÍ V DIGIT FORMĚ</t>
  </si>
  <si>
    <t>-283590474</t>
  </si>
  <si>
    <t>6</t>
  </si>
  <si>
    <t>02950</t>
  </si>
  <si>
    <t>OSTATNÍ POŽADAVKY - POSUDKY, KONTROLY, REVIZNÍ ZPRÁVY_x000d_
Pasport před stavbou.</t>
  </si>
  <si>
    <t>-1218504487</t>
  </si>
  <si>
    <t>7</t>
  </si>
  <si>
    <t>03100</t>
  </si>
  <si>
    <t>ZAŘÍZENÍ STAVENIŠTĚ - ZŘÍZENÍ, PROVOZ, DEMONTÁŽ</t>
  </si>
  <si>
    <t>-1930279693</t>
  </si>
  <si>
    <t>01 -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</si>
  <si>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</si>
  <si>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</si>
  <si>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</si>
  <si>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</si>
  <si>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</si>
  <si>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</si>
  <si>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>HSV</t>
  </si>
  <si>
    <t>Práce a dodávky HSV</t>
  </si>
  <si>
    <t>Zemní práce</t>
  </si>
  <si>
    <t>122731</t>
  </si>
  <si>
    <t>ODKOPÁVKY A PROKOPÁVKY OBECNÉ TŘ. I, ODVOZ DO 1KM</t>
  </si>
  <si>
    <t>M3</t>
  </si>
  <si>
    <t>-1023577070</t>
  </si>
  <si>
    <t>VV</t>
  </si>
  <si>
    <t>"odkop za obrubou"(596+18+621)*0,1*0,25*(1/2)</t>
  </si>
  <si>
    <t>122738</t>
  </si>
  <si>
    <t>ODKOPÁVKY A PROKOPÁVKY OBECNÉ TŘ. I, ODVOZ DO 20KM</t>
  </si>
  <si>
    <t>1778522983</t>
  </si>
  <si>
    <t>"odkop na hl. 480 mm - hlavní trasa"1845*0,48</t>
  </si>
  <si>
    <t>"odkop na hl. 480 mm - výhybny"(17,5+17+19+18+16,5+37,5)*0,48</t>
  </si>
  <si>
    <t>"vsakovací žebro"42*0,5*0,6</t>
  </si>
  <si>
    <t>122738.1</t>
  </si>
  <si>
    <t>ODKOPÁVKY A PROKOPÁVKY OBECNÉ TŘ. I, ODVOZ DO 20KM_x000d_
Položka bude čerpána se souhlasem investora a TDI.</t>
  </si>
  <si>
    <t>-2074739940</t>
  </si>
  <si>
    <t>"sanace AZ tl. 300 mm, předpoklad 50 % - hlavní trasa"1845*0,3*0,5</t>
  </si>
  <si>
    <t>125731</t>
  </si>
  <si>
    <t>VYKOPÁVKY ZE ZEMNÍKŮ A SKLÁDEK TŘ. I, ODVOZ DO 1KM</t>
  </si>
  <si>
    <t>422783262</t>
  </si>
  <si>
    <t>"viz pol. 17120 - odkop z mezideponie"15,438</t>
  </si>
  <si>
    <t>17120</t>
  </si>
  <si>
    <t>ULOŽENÍ SYPANINY DO NÁSYPŮ A NA SKLÁDKY BEZ ZHUTNĚNÍ</t>
  </si>
  <si>
    <t>-1150213962</t>
  </si>
  <si>
    <t>"odkop za obrubou - uložení na mezideponii"15,438</t>
  </si>
  <si>
    <t>17421</t>
  </si>
  <si>
    <t>ZÁSYP JAM A RÝH ZEMINOU BEZ ZHUTNĚNÍ</t>
  </si>
  <si>
    <t>1058254261</t>
  </si>
  <si>
    <t>"odkop za obrubou - zpětný zásyp a urovnání terénu"15,438</t>
  </si>
  <si>
    <t>8</t>
  </si>
  <si>
    <t>18110</t>
  </si>
  <si>
    <t>ÚPRAVA PLÁNĚ SE ZHUTNĚNÍM V HORNINĚ TŘ. I</t>
  </si>
  <si>
    <t>M2</t>
  </si>
  <si>
    <t>-1539385069</t>
  </si>
  <si>
    <t>"hlavní trasa"1845</t>
  </si>
  <si>
    <t>"výhybny"(17,5+17+19+18+16,5+37,5)</t>
  </si>
  <si>
    <t>Zakládání</t>
  </si>
  <si>
    <t>9</t>
  </si>
  <si>
    <t>21452</t>
  </si>
  <si>
    <t>SANAČNÍ VRSTVY Z KAMENIVA DRCENÉHO_x000d_
Položka bude čerpána se souhlasem investora a TDI.</t>
  </si>
  <si>
    <t>1929726173</t>
  </si>
  <si>
    <t>Vodorovné konstrukce</t>
  </si>
  <si>
    <t>10</t>
  </si>
  <si>
    <t>45152</t>
  </si>
  <si>
    <t>PODKLADNÍ A VÝPLŇOVÉ VRSTVY Z KAMENIVA DRCENÉHO</t>
  </si>
  <si>
    <t>745694266</t>
  </si>
  <si>
    <t>"vsakovací žebro - ŠD 16/32"42*0,5*0,6</t>
  </si>
  <si>
    <t>Komunikace pozemní</t>
  </si>
  <si>
    <t>11</t>
  </si>
  <si>
    <t>56333</t>
  </si>
  <si>
    <t>VOZOVKOVÉ VRSTVY ZE ŠTĚRKODRTI TL. DO 150MM</t>
  </si>
  <si>
    <t>-167547070</t>
  </si>
  <si>
    <t>"ŠDB 0/32 tl. 150 mm"1845+(17,5+17+19+18+16,5+37,5)</t>
  </si>
  <si>
    <t>12</t>
  </si>
  <si>
    <t>56334</t>
  </si>
  <si>
    <t>VOZOVKOVÉ VRSTVY ZE ŠTĚRKODRTI TL. DO 200MM</t>
  </si>
  <si>
    <t>-323588432</t>
  </si>
  <si>
    <t>"ŠDB 0/45 tl. 200 mm"1845+(17,5+17+19+18+16,5+37,5)</t>
  </si>
  <si>
    <t>13</t>
  </si>
  <si>
    <t>582612</t>
  </si>
  <si>
    <t>KRYTY Z BETON DLAŽDIC SE ZÁMKEM ŠEDÝCH TL 80MM DO LOŽE Z KAM</t>
  </si>
  <si>
    <t>1527061444</t>
  </si>
  <si>
    <t>"vsakovací dlažba tl. 80 mm"1845+(17,5+17+19+18+16,5+37,5)</t>
  </si>
  <si>
    <t>Ostatní konstrukce a práce, bourání</t>
  </si>
  <si>
    <t>14</t>
  </si>
  <si>
    <t>917223</t>
  </si>
  <si>
    <t>SILNIČNÍ A CHODNÍKOVÉ OBRUBY Z BETONOVÝCH OBRUBNÍKŮ ŠÍŘ 100MM</t>
  </si>
  <si>
    <t>M</t>
  </si>
  <si>
    <t>1396547827</t>
  </si>
  <si>
    <t>"obruby šířky 100 mm"596+18+621</t>
  </si>
  <si>
    <t>16</t>
  </si>
  <si>
    <t>935711.1</t>
  </si>
  <si>
    <t>SVODNICE PRO PŘEVEDENÍ VODY OCELOVÁ DO ŠTĚRKOPÍSKU</t>
  </si>
  <si>
    <t>-621782532</t>
  </si>
  <si>
    <t>"odstranění stávajících dřevěných svodnic dl. 3,0 m"14*3</t>
  </si>
  <si>
    <t>17</t>
  </si>
  <si>
    <t>935712</t>
  </si>
  <si>
    <t>SVODNICE PRO PŘEVEDENÍ VODY OCELOVÁ DO BETONU</t>
  </si>
  <si>
    <t>962854449</t>
  </si>
  <si>
    <t>"osazení ocelových svodnic dl. 3,0 m"13*3</t>
  </si>
  <si>
    <t>19</t>
  </si>
  <si>
    <t>014122</t>
  </si>
  <si>
    <t>POPLATKY ZA SKLÁDKU TYP S-OO (OSTATNÍ ODPAD)</t>
  </si>
  <si>
    <t>T</t>
  </si>
  <si>
    <t>904167156</t>
  </si>
  <si>
    <t>"pol. 122783 - odkop"958,440*1,8</t>
  </si>
  <si>
    <t>20</t>
  </si>
  <si>
    <t>014122.1</t>
  </si>
  <si>
    <t>POPLATKY ZA SKLÁDKU TYP S-OO (OSTATNÍ ODPAD)_x000d_
Položka bude čerpána se souhlasem investora a TDI.</t>
  </si>
  <si>
    <t>1944247641</t>
  </si>
  <si>
    <t>"pol. 122783.1 - odkop"276,75*1,8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</si>
</sst>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2256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Pod Březinou - NN450 v 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5. 6. 2022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ROUND(SUM(AG95:AG96),2)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ROUND(SUM(AS95:AS96),2)</f>
        <v>0</v>
      </c>
      <c r="AT94" s="96">
        <f>ROUND(SUM(AV94:AW94),2)</f>
        <v>0</v>
      </c>
      <c r="AU94" s="97">
        <f>ROUND(SUM(AU95:AU96),5)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ROUND(SUM(AZ95:AZ96),2)</f>
        <v>0</v>
      </c>
      <c r="BA94" s="96">
        <f>ROUND(SUM(BA95:BA96),2)</f>
        <v>0</v>
      </c>
      <c r="BB94" s="96">
        <f>ROUND(SUM(BB95:BB96),2)</f>
        <v>0</v>
      </c>
      <c r="BC94" s="96">
        <f>ROUND(SUM(BC95:BC96),2)</f>
        <v>0</v>
      </c>
      <c r="BD94" s="98">
        <f>ROUND(SUM(BD95:BD96),2)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'00 - Vedlejší rozpočtové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'00 - Vedlejší rozpočtové ...'!P117</f>
        <v>0</v>
      </c>
      <c r="AV95" s="109">
        <f>'00 - Vedlejší rozpočtové ...'!J33</f>
        <v>0</v>
      </c>
      <c r="AW95" s="109">
        <f>'00 - Vedlejší rozpočtové ...'!J34</f>
        <v>0</v>
      </c>
      <c r="AX95" s="109">
        <f>'00 - Vedlejší rozpočtové ...'!J35</f>
        <v>0</v>
      </c>
      <c r="AY95" s="109">
        <f>'00 - Vedlejší rozpočtové ...'!J36</f>
        <v>0</v>
      </c>
      <c r="AZ95" s="109">
        <f>'00 - Vedlejší rozpočtové ...'!F33</f>
        <v>0</v>
      </c>
      <c r="BA95" s="109">
        <f>'00 - Vedlejší rozpočtové ...'!F34</f>
        <v>0</v>
      </c>
      <c r="BB95" s="109">
        <f>'00 - Vedlejší rozpočtové ...'!F35</f>
        <v>0</v>
      </c>
      <c r="BC95" s="109">
        <f>'00 - Vedlejší rozpočtové ...'!F36</f>
        <v>0</v>
      </c>
      <c r="BD95" s="111">
        <f>'00 - Vedlejší rozpočtové ...'!F37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85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'01 -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13">
        <v>0</v>
      </c>
      <c r="AT96" s="114">
        <f>ROUND(SUM(AV96:AW96),2)</f>
        <v>0</v>
      </c>
      <c r="AU96" s="115">
        <f>'01 - Komunikace'!P123</f>
        <v>0</v>
      </c>
      <c r="AV96" s="114">
        <f>'01 - Komunikace'!J33</f>
        <v>0</v>
      </c>
      <c r="AW96" s="114">
        <f>'01 - Komunikace'!J34</f>
        <v>0</v>
      </c>
      <c r="AX96" s="114">
        <f>'01 - Komunikace'!J35</f>
        <v>0</v>
      </c>
      <c r="AY96" s="114">
        <f>'01 - Komunikace'!J36</f>
        <v>0</v>
      </c>
      <c r="AZ96" s="114">
        <f>'01 - Komunikace'!F33</f>
        <v>0</v>
      </c>
      <c r="BA96" s="114">
        <f>'01 - Komunikace'!F34</f>
        <v>0</v>
      </c>
      <c r="BB96" s="114">
        <f>'01 - Komunikace'!F35</f>
        <v>0</v>
      </c>
      <c r="BC96" s="114">
        <f>'01 - Komunikace'!F36</f>
        <v>0</v>
      </c>
      <c r="BD96" s="116">
        <f>'01 - Komunikace'!F37</f>
        <v>0</v>
      </c>
      <c r="BE96" s="7"/>
      <c r="BT96" s="112" t="s">
        <v>81</v>
      </c>
      <c r="BV96" s="112" t="s">
        <v>75</v>
      </c>
      <c r="BW96" s="112" t="s">
        <v>86</v>
      </c>
      <c r="BX96" s="112" t="s">
        <v>4</v>
      </c>
      <c r="CL96" s="112" t="s">
        <v>1</v>
      </c>
      <c r="CM96" s="112" t="s">
        <v>83</v>
      </c>
    </row>
    <row r="97" s="2" customFormat="1" ht="30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edlejší rozpočtové ...'!C2" display="/"/>
    <hyperlink ref="A96" location="'01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87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Pod Březinou - NN450 v Praze 12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5. 6. 2022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ROUND((SUM(BE117:BE125)),  2)</f>
        <v>0</v>
      </c>
      <c r="G33" s="35"/>
      <c r="H33" s="35"/>
      <c r="I33" s="125">
        <v>0.20999999999999999</v>
      </c>
      <c r="J33" s="124">
        <f>ROUND(((SUM(BE117:BE125))*I33),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ROUND((SUM(BF117:BF125)),  2)</f>
        <v>0</v>
      </c>
      <c r="G34" s="35"/>
      <c r="H34" s="35"/>
      <c r="I34" s="125">
        <v>0.14999999999999999</v>
      </c>
      <c r="J34" s="124">
        <f>ROUND(((SUM(BF117:BF125))*I34),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ROUND((SUM(BG117:BG125)),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ROUND((SUM(BH117:BH125)),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Pod Březinou - NN450 v Praze 12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5. 6. 2022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91</v>
      </c>
      <c r="D94" s="126"/>
      <c r="E94" s="126"/>
      <c r="F94" s="126"/>
      <c r="G94" s="126"/>
      <c r="H94" s="126"/>
      <c r="I94" s="126"/>
      <c r="J94" s="135" t="s">
        <v>92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93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7"/>
      <c r="C97" s="9"/>
      <c r="D97" s="138" t="s">
        <v>95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96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Pod Březinou - NN450 v Praze 12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88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5. 6. 2022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1"/>
      <c r="B116" s="142"/>
      <c r="C116" s="143" t="s">
        <v>97</v>
      </c>
      <c r="D116" s="144" t="s">
        <v>58</v>
      </c>
      <c r="E116" s="144" t="s">
        <v>54</v>
      </c>
      <c r="F116" s="144" t="s">
        <v>55</v>
      </c>
      <c r="G116" s="144" t="s">
        <v>98</v>
      </c>
      <c r="H116" s="144" t="s">
        <v>99</v>
      </c>
      <c r="I116" s="144" t="s">
        <v>100</v>
      </c>
      <c r="J116" s="145" t="s">
        <v>92</v>
      </c>
      <c r="K116" s="146" t="s">
        <v>101</v>
      </c>
      <c r="L116" s="147"/>
      <c r="M116" s="83" t="s">
        <v>1</v>
      </c>
      <c r="N116" s="84" t="s">
        <v>37</v>
      </c>
      <c r="O116" s="84" t="s">
        <v>102</v>
      </c>
      <c r="P116" s="84" t="s">
        <v>103</v>
      </c>
      <c r="Q116" s="84" t="s">
        <v>104</v>
      </c>
      <c r="R116" s="84" t="s">
        <v>105</v>
      </c>
      <c r="S116" s="84" t="s">
        <v>106</v>
      </c>
      <c r="T116" s="85" t="s">
        <v>107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="2" customFormat="1" ht="22.8" customHeight="1">
      <c r="A117" s="35"/>
      <c r="B117" s="36"/>
      <c r="C117" s="90" t="s">
        <v>108</v>
      </c>
      <c r="D117" s="35"/>
      <c r="E117" s="35"/>
      <c r="F117" s="35"/>
      <c r="G117" s="35"/>
      <c r="H117" s="35"/>
      <c r="I117" s="35"/>
      <c r="J117" s="148">
        <f>BK117</f>
        <v>0</v>
      </c>
      <c r="K117" s="35"/>
      <c r="L117" s="36"/>
      <c r="M117" s="86"/>
      <c r="N117" s="70"/>
      <c r="O117" s="87"/>
      <c r="P117" s="149">
        <f>P118</f>
        <v>0</v>
      </c>
      <c r="Q117" s="87"/>
      <c r="R117" s="149">
        <f>R118</f>
        <v>0</v>
      </c>
      <c r="S117" s="87"/>
      <c r="T117" s="15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94</v>
      </c>
      <c r="BK117" s="151">
        <f>BK118</f>
        <v>0</v>
      </c>
    </row>
    <row r="118" s="11" customFormat="1" ht="25.92" customHeight="1">
      <c r="A118" s="11"/>
      <c r="B118" s="152"/>
      <c r="C118" s="11"/>
      <c r="D118" s="153" t="s">
        <v>72</v>
      </c>
      <c r="E118" s="154" t="s">
        <v>109</v>
      </c>
      <c r="F118" s="154" t="s">
        <v>110</v>
      </c>
      <c r="G118" s="11"/>
      <c r="H118" s="11"/>
      <c r="I118" s="155"/>
      <c r="J118" s="156">
        <f>BK118</f>
        <v>0</v>
      </c>
      <c r="K118" s="11"/>
      <c r="L118" s="152"/>
      <c r="M118" s="157"/>
      <c r="N118" s="158"/>
      <c r="O118" s="158"/>
      <c r="P118" s="159">
        <f>SUM(P119:P125)</f>
        <v>0</v>
      </c>
      <c r="Q118" s="158"/>
      <c r="R118" s="159">
        <f>SUM(R119:R125)</f>
        <v>0</v>
      </c>
      <c r="S118" s="158"/>
      <c r="T118" s="160">
        <f>SUM(T119:T125)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53" t="s">
        <v>111</v>
      </c>
      <c r="AT118" s="161" t="s">
        <v>72</v>
      </c>
      <c r="AU118" s="161" t="s">
        <v>73</v>
      </c>
      <c r="AY118" s="153" t="s">
        <v>112</v>
      </c>
      <c r="BK118" s="162">
        <f>SUM(BK119:BK125)</f>
        <v>0</v>
      </c>
    </row>
    <row r="119" s="2" customFormat="1" ht="24.15" customHeight="1">
      <c r="A119" s="35"/>
      <c r="B119" s="163"/>
      <c r="C119" s="164" t="s">
        <v>81</v>
      </c>
      <c r="D119" s="164" t="s">
        <v>113</v>
      </c>
      <c r="E119" s="165" t="s">
        <v>114</v>
      </c>
      <c r="F119" s="166" t="s">
        <v>115</v>
      </c>
      <c r="G119" s="167" t="s">
        <v>116</v>
      </c>
      <c r="H119" s="168">
        <v>1</v>
      </c>
      <c r="I119" s="169"/>
      <c r="J119" s="170">
        <f>ROUND(I119*H119,2)</f>
        <v>0</v>
      </c>
      <c r="K119" s="171"/>
      <c r="L119" s="36"/>
      <c r="M119" s="172" t="s">
        <v>1</v>
      </c>
      <c r="N119" s="173" t="s">
        <v>38</v>
      </c>
      <c r="O119" s="74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6" t="s">
        <v>117</v>
      </c>
      <c r="AT119" s="176" t="s">
        <v>113</v>
      </c>
      <c r="AU119" s="176" t="s">
        <v>81</v>
      </c>
      <c r="AY119" s="16" t="s">
        <v>112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6" t="s">
        <v>81</v>
      </c>
      <c r="BK119" s="177">
        <f>ROUND(I119*H119,2)</f>
        <v>0</v>
      </c>
      <c r="BL119" s="16" t="s">
        <v>117</v>
      </c>
      <c r="BM119" s="176" t="s">
        <v>118</v>
      </c>
    </row>
    <row r="120" s="2" customFormat="1" ht="24.15" customHeight="1">
      <c r="A120" s="35"/>
      <c r="B120" s="163"/>
      <c r="C120" s="164" t="s">
        <v>83</v>
      </c>
      <c r="D120" s="164" t="s">
        <v>113</v>
      </c>
      <c r="E120" s="165" t="s">
        <v>119</v>
      </c>
      <c r="F120" s="166" t="s">
        <v>120</v>
      </c>
      <c r="G120" s="167" t="s">
        <v>116</v>
      </c>
      <c r="H120" s="168">
        <v>1</v>
      </c>
      <c r="I120" s="169"/>
      <c r="J120" s="170">
        <f>ROUND(I120*H120,2)</f>
        <v>0</v>
      </c>
      <c r="K120" s="171"/>
      <c r="L120" s="36"/>
      <c r="M120" s="172" t="s">
        <v>1</v>
      </c>
      <c r="N120" s="173" t="s">
        <v>38</v>
      </c>
      <c r="O120" s="74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76" t="s">
        <v>117</v>
      </c>
      <c r="AT120" s="176" t="s">
        <v>113</v>
      </c>
      <c r="AU120" s="176" t="s">
        <v>81</v>
      </c>
      <c r="AY120" s="16" t="s">
        <v>112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6" t="s">
        <v>81</v>
      </c>
      <c r="BK120" s="177">
        <f>ROUND(I120*H120,2)</f>
        <v>0</v>
      </c>
      <c r="BL120" s="16" t="s">
        <v>117</v>
      </c>
      <c r="BM120" s="176" t="s">
        <v>121</v>
      </c>
    </row>
    <row r="121" s="2" customFormat="1" ht="24.9" customHeight="1">
      <c r="A121" s="35"/>
      <c r="B121" s="163"/>
      <c r="C121" s="164" t="s">
        <v>122</v>
      </c>
      <c r="D121" s="164" t="s">
        <v>113</v>
      </c>
      <c r="E121" s="165" t="s">
        <v>123</v>
      </c>
      <c r="F121" s="166" t="s">
        <v>124</v>
      </c>
      <c r="G121" s="167" t="s">
        <v>116</v>
      </c>
      <c r="H121" s="168">
        <v>1</v>
      </c>
      <c r="I121" s="169"/>
      <c r="J121" s="170">
        <f>ROUND(I121*H121,2)</f>
        <v>0</v>
      </c>
      <c r="K121" s="171"/>
      <c r="L121" s="36"/>
      <c r="M121" s="172" t="s">
        <v>1</v>
      </c>
      <c r="N121" s="173" t="s">
        <v>38</v>
      </c>
      <c r="O121" s="74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76" t="s">
        <v>117</v>
      </c>
      <c r="AT121" s="176" t="s">
        <v>113</v>
      </c>
      <c r="AU121" s="176" t="s">
        <v>81</v>
      </c>
      <c r="AY121" s="16" t="s">
        <v>112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6" t="s">
        <v>81</v>
      </c>
      <c r="BK121" s="177">
        <f>ROUND(I121*H121,2)</f>
        <v>0</v>
      </c>
      <c r="BL121" s="16" t="s">
        <v>117</v>
      </c>
      <c r="BM121" s="176" t="s">
        <v>125</v>
      </c>
    </row>
    <row r="122" s="2" customFormat="1" ht="37.8" customHeight="1">
      <c r="A122" s="35"/>
      <c r="B122" s="163"/>
      <c r="C122" s="164" t="s">
        <v>111</v>
      </c>
      <c r="D122" s="164" t="s">
        <v>113</v>
      </c>
      <c r="E122" s="165" t="s">
        <v>126</v>
      </c>
      <c r="F122" s="166" t="s">
        <v>127</v>
      </c>
      <c r="G122" s="167" t="s">
        <v>128</v>
      </c>
      <c r="H122" s="168">
        <v>1</v>
      </c>
      <c r="I122" s="169"/>
      <c r="J122" s="170">
        <f>ROUND(I122*H122,2)</f>
        <v>0</v>
      </c>
      <c r="K122" s="171"/>
      <c r="L122" s="36"/>
      <c r="M122" s="172" t="s">
        <v>1</v>
      </c>
      <c r="N122" s="173" t="s">
        <v>38</v>
      </c>
      <c r="O122" s="74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6" t="s">
        <v>117</v>
      </c>
      <c r="AT122" s="176" t="s">
        <v>113</v>
      </c>
      <c r="AU122" s="176" t="s">
        <v>81</v>
      </c>
      <c r="AY122" s="16" t="s">
        <v>112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6" t="s">
        <v>81</v>
      </c>
      <c r="BK122" s="177">
        <f>ROUND(I122*H122,2)</f>
        <v>0</v>
      </c>
      <c r="BL122" s="16" t="s">
        <v>117</v>
      </c>
      <c r="BM122" s="176" t="s">
        <v>129</v>
      </c>
    </row>
    <row r="123" s="2" customFormat="1" ht="24.15" customHeight="1">
      <c r="A123" s="35"/>
      <c r="B123" s="163"/>
      <c r="C123" s="164" t="s">
        <v>130</v>
      </c>
      <c r="D123" s="164" t="s">
        <v>113</v>
      </c>
      <c r="E123" s="165" t="s">
        <v>131</v>
      </c>
      <c r="F123" s="166" t="s">
        <v>132</v>
      </c>
      <c r="G123" s="167" t="s">
        <v>116</v>
      </c>
      <c r="H123" s="168">
        <v>1</v>
      </c>
      <c r="I123" s="169"/>
      <c r="J123" s="170">
        <f>ROUND(I123*H123,2)</f>
        <v>0</v>
      </c>
      <c r="K123" s="171"/>
      <c r="L123" s="36"/>
      <c r="M123" s="172" t="s">
        <v>1</v>
      </c>
      <c r="N123" s="173" t="s">
        <v>38</v>
      </c>
      <c r="O123" s="74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6" t="s">
        <v>117</v>
      </c>
      <c r="AT123" s="176" t="s">
        <v>113</v>
      </c>
      <c r="AU123" s="176" t="s">
        <v>81</v>
      </c>
      <c r="AY123" s="16" t="s">
        <v>112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6" t="s">
        <v>81</v>
      </c>
      <c r="BK123" s="177">
        <f>ROUND(I123*H123,2)</f>
        <v>0</v>
      </c>
      <c r="BL123" s="16" t="s">
        <v>117</v>
      </c>
      <c r="BM123" s="176" t="s">
        <v>133</v>
      </c>
    </row>
    <row r="124" s="2" customFormat="1" ht="37.8" customHeight="1">
      <c r="A124" s="35"/>
      <c r="B124" s="163"/>
      <c r="C124" s="164" t="s">
        <v>134</v>
      </c>
      <c r="D124" s="164" t="s">
        <v>113</v>
      </c>
      <c r="E124" s="165" t="s">
        <v>135</v>
      </c>
      <c r="F124" s="166" t="s">
        <v>136</v>
      </c>
      <c r="G124" s="167" t="s">
        <v>116</v>
      </c>
      <c r="H124" s="168">
        <v>1</v>
      </c>
      <c r="I124" s="169"/>
      <c r="J124" s="170">
        <f>ROUND(I124*H124,2)</f>
        <v>0</v>
      </c>
      <c r="K124" s="171"/>
      <c r="L124" s="36"/>
      <c r="M124" s="172" t="s">
        <v>1</v>
      </c>
      <c r="N124" s="173" t="s">
        <v>38</v>
      </c>
      <c r="O124" s="74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6" t="s">
        <v>117</v>
      </c>
      <c r="AT124" s="176" t="s">
        <v>113</v>
      </c>
      <c r="AU124" s="176" t="s">
        <v>81</v>
      </c>
      <c r="AY124" s="16" t="s">
        <v>112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81</v>
      </c>
      <c r="BK124" s="177">
        <f>ROUND(I124*H124,2)</f>
        <v>0</v>
      </c>
      <c r="BL124" s="16" t="s">
        <v>117</v>
      </c>
      <c r="BM124" s="176" t="s">
        <v>137</v>
      </c>
    </row>
    <row r="125" s="2" customFormat="1" ht="24.15" customHeight="1">
      <c r="A125" s="35"/>
      <c r="B125" s="163"/>
      <c r="C125" s="164" t="s">
        <v>138</v>
      </c>
      <c r="D125" s="164" t="s">
        <v>113</v>
      </c>
      <c r="E125" s="165" t="s">
        <v>139</v>
      </c>
      <c r="F125" s="166" t="s">
        <v>140</v>
      </c>
      <c r="G125" s="167" t="s">
        <v>116</v>
      </c>
      <c r="H125" s="168">
        <v>1</v>
      </c>
      <c r="I125" s="169"/>
      <c r="J125" s="170">
        <f>ROUND(I125*H125,2)</f>
        <v>0</v>
      </c>
      <c r="K125" s="171"/>
      <c r="L125" s="36"/>
      <c r="M125" s="178" t="s">
        <v>1</v>
      </c>
      <c r="N125" s="179" t="s">
        <v>38</v>
      </c>
      <c r="O125" s="180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6" t="s">
        <v>117</v>
      </c>
      <c r="AT125" s="176" t="s">
        <v>113</v>
      </c>
      <c r="AU125" s="176" t="s">
        <v>81</v>
      </c>
      <c r="AY125" s="16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81</v>
      </c>
      <c r="BK125" s="177">
        <f>ROUND(I125*H125,2)</f>
        <v>0</v>
      </c>
      <c r="BL125" s="16" t="s">
        <v>117</v>
      </c>
      <c r="BM125" s="176" t="s">
        <v>141</v>
      </c>
    </row>
    <row r="126" s="2" customFormat="1" ht="6.96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36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autoFilter ref="C116:K12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87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Pod Březinou - NN450 v Praze 12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142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5. 6. 2022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ROUND((SUM(BE123:BE167)),  2)</f>
        <v>0</v>
      </c>
      <c r="G33" s="35"/>
      <c r="H33" s="35"/>
      <c r="I33" s="125">
        <v>0.20999999999999999</v>
      </c>
      <c r="J33" s="124">
        <f>ROUND(((SUM(BE123:BE167))*I33),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ROUND((SUM(BF123:BF167)),  2)</f>
        <v>0</v>
      </c>
      <c r="G34" s="35"/>
      <c r="H34" s="35"/>
      <c r="I34" s="125">
        <v>0.14999999999999999</v>
      </c>
      <c r="J34" s="124">
        <f>ROUND(((SUM(BF123:BF167))*I34),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ROUND((SUM(BG123:BG167)),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ROUND((SUM(BH123:BH167)),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ROUND((SUM(BI123:BI167)),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Pod Březinou - NN450 v Praze 12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01 -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5. 6. 2022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91</v>
      </c>
      <c r="D94" s="126"/>
      <c r="E94" s="126"/>
      <c r="F94" s="126"/>
      <c r="G94" s="126"/>
      <c r="H94" s="126"/>
      <c r="I94" s="126"/>
      <c r="J94" s="135" t="s">
        <v>92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93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7"/>
      <c r="C97" s="9"/>
      <c r="D97" s="138" t="s">
        <v>143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183"/>
      <c r="C98" s="12"/>
      <c r="D98" s="184" t="s">
        <v>144</v>
      </c>
      <c r="E98" s="185"/>
      <c r="F98" s="185"/>
      <c r="G98" s="185"/>
      <c r="H98" s="185"/>
      <c r="I98" s="185"/>
      <c r="J98" s="186">
        <f>J125</f>
        <v>0</v>
      </c>
      <c r="K98" s="12"/>
      <c r="L98" s="18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183"/>
      <c r="C99" s="12"/>
      <c r="D99" s="184" t="s">
        <v>145</v>
      </c>
      <c r="E99" s="185"/>
      <c r="F99" s="185"/>
      <c r="G99" s="185"/>
      <c r="H99" s="185"/>
      <c r="I99" s="185"/>
      <c r="J99" s="186">
        <f>J143</f>
        <v>0</v>
      </c>
      <c r="K99" s="12"/>
      <c r="L99" s="18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183"/>
      <c r="C100" s="12"/>
      <c r="D100" s="184" t="s">
        <v>146</v>
      </c>
      <c r="E100" s="185"/>
      <c r="F100" s="185"/>
      <c r="G100" s="185"/>
      <c r="H100" s="185"/>
      <c r="I100" s="185"/>
      <c r="J100" s="186">
        <f>J146</f>
        <v>0</v>
      </c>
      <c r="K100" s="12"/>
      <c r="L100" s="18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3"/>
      <c r="C101" s="12"/>
      <c r="D101" s="184" t="s">
        <v>147</v>
      </c>
      <c r="E101" s="185"/>
      <c r="F101" s="185"/>
      <c r="G101" s="185"/>
      <c r="H101" s="185"/>
      <c r="I101" s="185"/>
      <c r="J101" s="186">
        <f>J149</f>
        <v>0</v>
      </c>
      <c r="K101" s="12"/>
      <c r="L101" s="18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183"/>
      <c r="C102" s="12"/>
      <c r="D102" s="184" t="s">
        <v>148</v>
      </c>
      <c r="E102" s="185"/>
      <c r="F102" s="185"/>
      <c r="G102" s="185"/>
      <c r="H102" s="185"/>
      <c r="I102" s="185"/>
      <c r="J102" s="186">
        <f>J156</f>
        <v>0</v>
      </c>
      <c r="K102" s="12"/>
      <c r="L102" s="18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37"/>
      <c r="C103" s="9"/>
      <c r="D103" s="138" t="s">
        <v>95</v>
      </c>
      <c r="E103" s="139"/>
      <c r="F103" s="139"/>
      <c r="G103" s="139"/>
      <c r="H103" s="139"/>
      <c r="I103" s="139"/>
      <c r="J103" s="140">
        <f>J163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18" t="str">
        <f>E7</f>
        <v>Pod Březinou - NN450 v Praze 12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88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4" t="str">
        <f>E9</f>
        <v>01 - Komunikace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 xml:space="preserve"> </v>
      </c>
      <c r="G117" s="35"/>
      <c r="H117" s="35"/>
      <c r="I117" s="29" t="s">
        <v>22</v>
      </c>
      <c r="J117" s="66" t="str">
        <f>IF(J12="","",J12)</f>
        <v>5. 6. 2022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5"/>
      <c r="E119" s="35"/>
      <c r="F119" s="24" t="str">
        <f>E15</f>
        <v xml:space="preserve"> </v>
      </c>
      <c r="G119" s="35"/>
      <c r="H119" s="35"/>
      <c r="I119" s="29" t="s">
        <v>29</v>
      </c>
      <c r="J119" s="33" t="str">
        <f>E21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5"/>
      <c r="E120" s="35"/>
      <c r="F120" s="24" t="str">
        <f>IF(E18="","",E18)</f>
        <v>Vyplň údaj</v>
      </c>
      <c r="G120" s="35"/>
      <c r="H120" s="35"/>
      <c r="I120" s="29" t="s">
        <v>31</v>
      </c>
      <c r="J120" s="33" t="str">
        <f>E24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41"/>
      <c r="B122" s="142"/>
      <c r="C122" s="143" t="s">
        <v>97</v>
      </c>
      <c r="D122" s="144" t="s">
        <v>58</v>
      </c>
      <c r="E122" s="144" t="s">
        <v>54</v>
      </c>
      <c r="F122" s="144" t="s">
        <v>55</v>
      </c>
      <c r="G122" s="144" t="s">
        <v>98</v>
      </c>
      <c r="H122" s="144" t="s">
        <v>99</v>
      </c>
      <c r="I122" s="144" t="s">
        <v>100</v>
      </c>
      <c r="J122" s="145" t="s">
        <v>92</v>
      </c>
      <c r="K122" s="146" t="s">
        <v>101</v>
      </c>
      <c r="L122" s="147"/>
      <c r="M122" s="83" t="s">
        <v>1</v>
      </c>
      <c r="N122" s="84" t="s">
        <v>37</v>
      </c>
      <c r="O122" s="84" t="s">
        <v>102</v>
      </c>
      <c r="P122" s="84" t="s">
        <v>103</v>
      </c>
      <c r="Q122" s="84" t="s">
        <v>104</v>
      </c>
      <c r="R122" s="84" t="s">
        <v>105</v>
      </c>
      <c r="S122" s="84" t="s">
        <v>106</v>
      </c>
      <c r="T122" s="85" t="s">
        <v>107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5"/>
      <c r="B123" s="36"/>
      <c r="C123" s="90" t="s">
        <v>108</v>
      </c>
      <c r="D123" s="35"/>
      <c r="E123" s="35"/>
      <c r="F123" s="35"/>
      <c r="G123" s="35"/>
      <c r="H123" s="35"/>
      <c r="I123" s="35"/>
      <c r="J123" s="148">
        <f>BK123</f>
        <v>0</v>
      </c>
      <c r="K123" s="35"/>
      <c r="L123" s="36"/>
      <c r="M123" s="86"/>
      <c r="N123" s="70"/>
      <c r="O123" s="87"/>
      <c r="P123" s="149">
        <f>P124+P163</f>
        <v>0</v>
      </c>
      <c r="Q123" s="87"/>
      <c r="R123" s="149">
        <f>R124+R163</f>
        <v>0</v>
      </c>
      <c r="S123" s="87"/>
      <c r="T123" s="150">
        <f>T124+T163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72</v>
      </c>
      <c r="AU123" s="16" t="s">
        <v>94</v>
      </c>
      <c r="BK123" s="151">
        <f>BK124+BK163</f>
        <v>0</v>
      </c>
    </row>
    <row r="124" s="11" customFormat="1" ht="25.92" customHeight="1">
      <c r="A124" s="11"/>
      <c r="B124" s="152"/>
      <c r="C124" s="11"/>
      <c r="D124" s="153" t="s">
        <v>72</v>
      </c>
      <c r="E124" s="154" t="s">
        <v>149</v>
      </c>
      <c r="F124" s="154" t="s">
        <v>150</v>
      </c>
      <c r="G124" s="11"/>
      <c r="H124" s="11"/>
      <c r="I124" s="155"/>
      <c r="J124" s="156">
        <f>BK124</f>
        <v>0</v>
      </c>
      <c r="K124" s="11"/>
      <c r="L124" s="152"/>
      <c r="M124" s="157"/>
      <c r="N124" s="158"/>
      <c r="O124" s="158"/>
      <c r="P124" s="159">
        <f>P125+P143+P146+P149+P156</f>
        <v>0</v>
      </c>
      <c r="Q124" s="158"/>
      <c r="R124" s="159">
        <f>R125+R143+R146+R149+R156</f>
        <v>0</v>
      </c>
      <c r="S124" s="158"/>
      <c r="T124" s="160">
        <f>T125+T143+T146+T149+T156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3" t="s">
        <v>81</v>
      </c>
      <c r="AT124" s="161" t="s">
        <v>72</v>
      </c>
      <c r="AU124" s="161" t="s">
        <v>73</v>
      </c>
      <c r="AY124" s="153" t="s">
        <v>112</v>
      </c>
      <c r="BK124" s="162">
        <f>BK125+BK143+BK146+BK149+BK156</f>
        <v>0</v>
      </c>
    </row>
    <row r="125" s="11" customFormat="1" ht="22.8" customHeight="1">
      <c r="A125" s="11"/>
      <c r="B125" s="152"/>
      <c r="C125" s="11"/>
      <c r="D125" s="153" t="s">
        <v>72</v>
      </c>
      <c r="E125" s="187" t="s">
        <v>81</v>
      </c>
      <c r="F125" s="187" t="s">
        <v>151</v>
      </c>
      <c r="G125" s="11"/>
      <c r="H125" s="11"/>
      <c r="I125" s="155"/>
      <c r="J125" s="188">
        <f>BK125</f>
        <v>0</v>
      </c>
      <c r="K125" s="11"/>
      <c r="L125" s="152"/>
      <c r="M125" s="157"/>
      <c r="N125" s="158"/>
      <c r="O125" s="158"/>
      <c r="P125" s="159">
        <f>SUM(P126:P142)</f>
        <v>0</v>
      </c>
      <c r="Q125" s="158"/>
      <c r="R125" s="159">
        <f>SUM(R126:R142)</f>
        <v>0</v>
      </c>
      <c r="S125" s="158"/>
      <c r="T125" s="160">
        <f>SUM(T126:T142)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3" t="s">
        <v>81</v>
      </c>
      <c r="AT125" s="161" t="s">
        <v>72</v>
      </c>
      <c r="AU125" s="161" t="s">
        <v>81</v>
      </c>
      <c r="AY125" s="153" t="s">
        <v>112</v>
      </c>
      <c r="BK125" s="162">
        <f>SUM(BK126:BK142)</f>
        <v>0</v>
      </c>
    </row>
    <row r="126" s="2" customFormat="1" ht="24.15" customHeight="1">
      <c r="A126" s="35"/>
      <c r="B126" s="163"/>
      <c r="C126" s="164" t="s">
        <v>83</v>
      </c>
      <c r="D126" s="164" t="s">
        <v>113</v>
      </c>
      <c r="E126" s="165" t="s">
        <v>152</v>
      </c>
      <c r="F126" s="166" t="s">
        <v>153</v>
      </c>
      <c r="G126" s="167" t="s">
        <v>154</v>
      </c>
      <c r="H126" s="168">
        <v>15.438000000000001</v>
      </c>
      <c r="I126" s="169"/>
      <c r="J126" s="170">
        <f>ROUND(I126*H126,2)</f>
        <v>0</v>
      </c>
      <c r="K126" s="171"/>
      <c r="L126" s="36"/>
      <c r="M126" s="172" t="s">
        <v>1</v>
      </c>
      <c r="N126" s="173" t="s">
        <v>38</v>
      </c>
      <c r="O126" s="74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6" t="s">
        <v>111</v>
      </c>
      <c r="AT126" s="176" t="s">
        <v>113</v>
      </c>
      <c r="AU126" s="176" t="s">
        <v>83</v>
      </c>
      <c r="AY126" s="16" t="s">
        <v>112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6" t="s">
        <v>81</v>
      </c>
      <c r="BK126" s="177">
        <f>ROUND(I126*H126,2)</f>
        <v>0</v>
      </c>
      <c r="BL126" s="16" t="s">
        <v>111</v>
      </c>
      <c r="BM126" s="176" t="s">
        <v>155</v>
      </c>
    </row>
    <row r="127" s="13" customFormat="1">
      <c r="A127" s="13"/>
      <c r="B127" s="189"/>
      <c r="C127" s="13"/>
      <c r="D127" s="190" t="s">
        <v>156</v>
      </c>
      <c r="E127" s="191" t="s">
        <v>1</v>
      </c>
      <c r="F127" s="192" t="s">
        <v>157</v>
      </c>
      <c r="G127" s="13"/>
      <c r="H127" s="193">
        <v>15.438000000000001</v>
      </c>
      <c r="I127" s="194"/>
      <c r="J127" s="13"/>
      <c r="K127" s="13"/>
      <c r="L127" s="189"/>
      <c r="M127" s="195"/>
      <c r="N127" s="196"/>
      <c r="O127" s="196"/>
      <c r="P127" s="196"/>
      <c r="Q127" s="196"/>
      <c r="R127" s="196"/>
      <c r="S127" s="196"/>
      <c r="T127" s="19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1" t="s">
        <v>156</v>
      </c>
      <c r="AU127" s="191" t="s">
        <v>83</v>
      </c>
      <c r="AV127" s="13" t="s">
        <v>83</v>
      </c>
      <c r="AW127" s="13" t="s">
        <v>30</v>
      </c>
      <c r="AX127" s="13" t="s">
        <v>81</v>
      </c>
      <c r="AY127" s="191" t="s">
        <v>112</v>
      </c>
    </row>
    <row r="128" s="2" customFormat="1" ht="24.15" customHeight="1">
      <c r="A128" s="35"/>
      <c r="B128" s="163"/>
      <c r="C128" s="164" t="s">
        <v>122</v>
      </c>
      <c r="D128" s="164" t="s">
        <v>113</v>
      </c>
      <c r="E128" s="165" t="s">
        <v>158</v>
      </c>
      <c r="F128" s="166" t="s">
        <v>159</v>
      </c>
      <c r="G128" s="167" t="s">
        <v>154</v>
      </c>
      <c r="H128" s="168">
        <v>958.44000000000005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111</v>
      </c>
      <c r="AT128" s="176" t="s">
        <v>113</v>
      </c>
      <c r="AU128" s="176" t="s">
        <v>83</v>
      </c>
      <c r="AY128" s="16" t="s">
        <v>112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81</v>
      </c>
      <c r="BK128" s="177">
        <f>ROUND(I128*H128,2)</f>
        <v>0</v>
      </c>
      <c r="BL128" s="16" t="s">
        <v>111</v>
      </c>
      <c r="BM128" s="176" t="s">
        <v>160</v>
      </c>
    </row>
    <row r="129" s="13" customFormat="1">
      <c r="A129" s="13"/>
      <c r="B129" s="189"/>
      <c r="C129" s="13"/>
      <c r="D129" s="190" t="s">
        <v>156</v>
      </c>
      <c r="E129" s="191" t="s">
        <v>1</v>
      </c>
      <c r="F129" s="192" t="s">
        <v>161</v>
      </c>
      <c r="G129" s="13"/>
      <c r="H129" s="193">
        <v>885.60000000000002</v>
      </c>
      <c r="I129" s="194"/>
      <c r="J129" s="13"/>
      <c r="K129" s="13"/>
      <c r="L129" s="189"/>
      <c r="M129" s="195"/>
      <c r="N129" s="196"/>
      <c r="O129" s="196"/>
      <c r="P129" s="196"/>
      <c r="Q129" s="196"/>
      <c r="R129" s="196"/>
      <c r="S129" s="196"/>
      <c r="T129" s="19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1" t="s">
        <v>156</v>
      </c>
      <c r="AU129" s="191" t="s">
        <v>83</v>
      </c>
      <c r="AV129" s="13" t="s">
        <v>83</v>
      </c>
      <c r="AW129" s="13" t="s">
        <v>30</v>
      </c>
      <c r="AX129" s="13" t="s">
        <v>73</v>
      </c>
      <c r="AY129" s="191" t="s">
        <v>112</v>
      </c>
    </row>
    <row r="130" s="13" customFormat="1">
      <c r="A130" s="13"/>
      <c r="B130" s="189"/>
      <c r="C130" s="13"/>
      <c r="D130" s="190" t="s">
        <v>156</v>
      </c>
      <c r="E130" s="191" t="s">
        <v>1</v>
      </c>
      <c r="F130" s="192" t="s">
        <v>162</v>
      </c>
      <c r="G130" s="13"/>
      <c r="H130" s="193">
        <v>60.240000000000002</v>
      </c>
      <c r="I130" s="194"/>
      <c r="J130" s="13"/>
      <c r="K130" s="13"/>
      <c r="L130" s="189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156</v>
      </c>
      <c r="AU130" s="191" t="s">
        <v>83</v>
      </c>
      <c r="AV130" s="13" t="s">
        <v>83</v>
      </c>
      <c r="AW130" s="13" t="s">
        <v>30</v>
      </c>
      <c r="AX130" s="13" t="s">
        <v>73</v>
      </c>
      <c r="AY130" s="191" t="s">
        <v>112</v>
      </c>
    </row>
    <row r="131" s="13" customFormat="1">
      <c r="A131" s="13"/>
      <c r="B131" s="189"/>
      <c r="C131" s="13"/>
      <c r="D131" s="190" t="s">
        <v>156</v>
      </c>
      <c r="E131" s="191" t="s">
        <v>1</v>
      </c>
      <c r="F131" s="192" t="s">
        <v>163</v>
      </c>
      <c r="G131" s="13"/>
      <c r="H131" s="193">
        <v>12.6</v>
      </c>
      <c r="I131" s="194"/>
      <c r="J131" s="13"/>
      <c r="K131" s="13"/>
      <c r="L131" s="189"/>
      <c r="M131" s="195"/>
      <c r="N131" s="196"/>
      <c r="O131" s="196"/>
      <c r="P131" s="196"/>
      <c r="Q131" s="196"/>
      <c r="R131" s="196"/>
      <c r="S131" s="196"/>
      <c r="T131" s="19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1" t="s">
        <v>156</v>
      </c>
      <c r="AU131" s="191" t="s">
        <v>83</v>
      </c>
      <c r="AV131" s="13" t="s">
        <v>83</v>
      </c>
      <c r="AW131" s="13" t="s">
        <v>30</v>
      </c>
      <c r="AX131" s="13" t="s">
        <v>73</v>
      </c>
      <c r="AY131" s="191" t="s">
        <v>112</v>
      </c>
    </row>
    <row r="132" s="2" customFormat="1" ht="44.25" customHeight="1">
      <c r="A132" s="35"/>
      <c r="B132" s="163"/>
      <c r="C132" s="164" t="s">
        <v>111</v>
      </c>
      <c r="D132" s="164" t="s">
        <v>113</v>
      </c>
      <c r="E132" s="165" t="s">
        <v>164</v>
      </c>
      <c r="F132" s="166" t="s">
        <v>165</v>
      </c>
      <c r="G132" s="167" t="s">
        <v>154</v>
      </c>
      <c r="H132" s="168">
        <v>276.75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111</v>
      </c>
      <c r="AT132" s="176" t="s">
        <v>113</v>
      </c>
      <c r="AU132" s="176" t="s">
        <v>83</v>
      </c>
      <c r="AY132" s="16" t="s">
        <v>112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81</v>
      </c>
      <c r="BK132" s="177">
        <f>ROUND(I132*H132,2)</f>
        <v>0</v>
      </c>
      <c r="BL132" s="16" t="s">
        <v>111</v>
      </c>
      <c r="BM132" s="176" t="s">
        <v>166</v>
      </c>
    </row>
    <row r="133" s="13" customFormat="1">
      <c r="A133" s="13"/>
      <c r="B133" s="189"/>
      <c r="C133" s="13"/>
      <c r="D133" s="190" t="s">
        <v>156</v>
      </c>
      <c r="E133" s="191" t="s">
        <v>1</v>
      </c>
      <c r="F133" s="192" t="s">
        <v>167</v>
      </c>
      <c r="G133" s="13"/>
      <c r="H133" s="193">
        <v>276.75</v>
      </c>
      <c r="I133" s="194"/>
      <c r="J133" s="13"/>
      <c r="K133" s="13"/>
      <c r="L133" s="189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156</v>
      </c>
      <c r="AU133" s="191" t="s">
        <v>83</v>
      </c>
      <c r="AV133" s="13" t="s">
        <v>83</v>
      </c>
      <c r="AW133" s="13" t="s">
        <v>30</v>
      </c>
      <c r="AX133" s="13" t="s">
        <v>73</v>
      </c>
      <c r="AY133" s="191" t="s">
        <v>112</v>
      </c>
    </row>
    <row r="134" s="2" customFormat="1" ht="24.15" customHeight="1">
      <c r="A134" s="35"/>
      <c r="B134" s="163"/>
      <c r="C134" s="164" t="s">
        <v>130</v>
      </c>
      <c r="D134" s="164" t="s">
        <v>113</v>
      </c>
      <c r="E134" s="165" t="s">
        <v>168</v>
      </c>
      <c r="F134" s="166" t="s">
        <v>169</v>
      </c>
      <c r="G134" s="167" t="s">
        <v>154</v>
      </c>
      <c r="H134" s="168">
        <v>15.438000000000001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38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111</v>
      </c>
      <c r="AT134" s="176" t="s">
        <v>113</v>
      </c>
      <c r="AU134" s="176" t="s">
        <v>83</v>
      </c>
      <c r="AY134" s="16" t="s">
        <v>112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81</v>
      </c>
      <c r="BK134" s="177">
        <f>ROUND(I134*H134,2)</f>
        <v>0</v>
      </c>
      <c r="BL134" s="16" t="s">
        <v>111</v>
      </c>
      <c r="BM134" s="176" t="s">
        <v>170</v>
      </c>
    </row>
    <row r="135" s="13" customFormat="1">
      <c r="A135" s="13"/>
      <c r="B135" s="189"/>
      <c r="C135" s="13"/>
      <c r="D135" s="190" t="s">
        <v>156</v>
      </c>
      <c r="E135" s="191" t="s">
        <v>1</v>
      </c>
      <c r="F135" s="192" t="s">
        <v>171</v>
      </c>
      <c r="G135" s="13"/>
      <c r="H135" s="193">
        <v>15.438000000000001</v>
      </c>
      <c r="I135" s="194"/>
      <c r="J135" s="13"/>
      <c r="K135" s="13"/>
      <c r="L135" s="189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156</v>
      </c>
      <c r="AU135" s="191" t="s">
        <v>83</v>
      </c>
      <c r="AV135" s="13" t="s">
        <v>83</v>
      </c>
      <c r="AW135" s="13" t="s">
        <v>30</v>
      </c>
      <c r="AX135" s="13" t="s">
        <v>81</v>
      </c>
      <c r="AY135" s="191" t="s">
        <v>112</v>
      </c>
    </row>
    <row r="136" s="2" customFormat="1" ht="24.15" customHeight="1">
      <c r="A136" s="35"/>
      <c r="B136" s="163"/>
      <c r="C136" s="164" t="s">
        <v>134</v>
      </c>
      <c r="D136" s="164" t="s">
        <v>113</v>
      </c>
      <c r="E136" s="165" t="s">
        <v>172</v>
      </c>
      <c r="F136" s="166" t="s">
        <v>173</v>
      </c>
      <c r="G136" s="167" t="s">
        <v>154</v>
      </c>
      <c r="H136" s="168">
        <v>15.438000000000001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111</v>
      </c>
      <c r="AT136" s="176" t="s">
        <v>113</v>
      </c>
      <c r="AU136" s="176" t="s">
        <v>83</v>
      </c>
      <c r="AY136" s="16" t="s">
        <v>112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81</v>
      </c>
      <c r="BK136" s="177">
        <f>ROUND(I136*H136,2)</f>
        <v>0</v>
      </c>
      <c r="BL136" s="16" t="s">
        <v>111</v>
      </c>
      <c r="BM136" s="176" t="s">
        <v>174</v>
      </c>
    </row>
    <row r="137" s="13" customFormat="1">
      <c r="A137" s="13"/>
      <c r="B137" s="189"/>
      <c r="C137" s="13"/>
      <c r="D137" s="190" t="s">
        <v>156</v>
      </c>
      <c r="E137" s="191" t="s">
        <v>1</v>
      </c>
      <c r="F137" s="192" t="s">
        <v>175</v>
      </c>
      <c r="G137" s="13"/>
      <c r="H137" s="193">
        <v>15.438000000000001</v>
      </c>
      <c r="I137" s="194"/>
      <c r="J137" s="13"/>
      <c r="K137" s="13"/>
      <c r="L137" s="189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156</v>
      </c>
      <c r="AU137" s="191" t="s">
        <v>83</v>
      </c>
      <c r="AV137" s="13" t="s">
        <v>83</v>
      </c>
      <c r="AW137" s="13" t="s">
        <v>30</v>
      </c>
      <c r="AX137" s="13" t="s">
        <v>81</v>
      </c>
      <c r="AY137" s="191" t="s">
        <v>112</v>
      </c>
    </row>
    <row r="138" s="2" customFormat="1" ht="16.5" customHeight="1">
      <c r="A138" s="35"/>
      <c r="B138" s="163"/>
      <c r="C138" s="164" t="s">
        <v>138</v>
      </c>
      <c r="D138" s="164" t="s">
        <v>113</v>
      </c>
      <c r="E138" s="165" t="s">
        <v>176</v>
      </c>
      <c r="F138" s="166" t="s">
        <v>177</v>
      </c>
      <c r="G138" s="167" t="s">
        <v>154</v>
      </c>
      <c r="H138" s="168">
        <v>15.438000000000001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111</v>
      </c>
      <c r="AT138" s="176" t="s">
        <v>113</v>
      </c>
      <c r="AU138" s="176" t="s">
        <v>83</v>
      </c>
      <c r="AY138" s="16" t="s">
        <v>112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111</v>
      </c>
      <c r="BM138" s="176" t="s">
        <v>178</v>
      </c>
    </row>
    <row r="139" s="13" customFormat="1">
      <c r="A139" s="13"/>
      <c r="B139" s="189"/>
      <c r="C139" s="13"/>
      <c r="D139" s="190" t="s">
        <v>156</v>
      </c>
      <c r="E139" s="191" t="s">
        <v>1</v>
      </c>
      <c r="F139" s="192" t="s">
        <v>179</v>
      </c>
      <c r="G139" s="13"/>
      <c r="H139" s="193">
        <v>15.438000000000001</v>
      </c>
      <c r="I139" s="194"/>
      <c r="J139" s="13"/>
      <c r="K139" s="13"/>
      <c r="L139" s="189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156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112</v>
      </c>
    </row>
    <row r="140" s="2" customFormat="1" ht="21.75" customHeight="1">
      <c r="A140" s="35"/>
      <c r="B140" s="163"/>
      <c r="C140" s="164" t="s">
        <v>180</v>
      </c>
      <c r="D140" s="164" t="s">
        <v>113</v>
      </c>
      <c r="E140" s="165" t="s">
        <v>181</v>
      </c>
      <c r="F140" s="166" t="s">
        <v>182</v>
      </c>
      <c r="G140" s="167" t="s">
        <v>183</v>
      </c>
      <c r="H140" s="168">
        <v>1970.5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111</v>
      </c>
      <c r="AT140" s="176" t="s">
        <v>113</v>
      </c>
      <c r="AU140" s="176" t="s">
        <v>83</v>
      </c>
      <c r="AY140" s="16" t="s">
        <v>112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81</v>
      </c>
      <c r="BK140" s="177">
        <f>ROUND(I140*H140,2)</f>
        <v>0</v>
      </c>
      <c r="BL140" s="16" t="s">
        <v>111</v>
      </c>
      <c r="BM140" s="176" t="s">
        <v>184</v>
      </c>
    </row>
    <row r="141" s="13" customFormat="1">
      <c r="A141" s="13"/>
      <c r="B141" s="189"/>
      <c r="C141" s="13"/>
      <c r="D141" s="190" t="s">
        <v>156</v>
      </c>
      <c r="E141" s="191" t="s">
        <v>1</v>
      </c>
      <c r="F141" s="192" t="s">
        <v>185</v>
      </c>
      <c r="G141" s="13"/>
      <c r="H141" s="193">
        <v>1845</v>
      </c>
      <c r="I141" s="194"/>
      <c r="J141" s="13"/>
      <c r="K141" s="13"/>
      <c r="L141" s="189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156</v>
      </c>
      <c r="AU141" s="191" t="s">
        <v>83</v>
      </c>
      <c r="AV141" s="13" t="s">
        <v>83</v>
      </c>
      <c r="AW141" s="13" t="s">
        <v>30</v>
      </c>
      <c r="AX141" s="13" t="s">
        <v>73</v>
      </c>
      <c r="AY141" s="191" t="s">
        <v>112</v>
      </c>
    </row>
    <row r="142" s="13" customFormat="1">
      <c r="A142" s="13"/>
      <c r="B142" s="189"/>
      <c r="C142" s="13"/>
      <c r="D142" s="190" t="s">
        <v>156</v>
      </c>
      <c r="E142" s="191" t="s">
        <v>1</v>
      </c>
      <c r="F142" s="192" t="s">
        <v>186</v>
      </c>
      <c r="G142" s="13"/>
      <c r="H142" s="193">
        <v>125.5</v>
      </c>
      <c r="I142" s="194"/>
      <c r="J142" s="13"/>
      <c r="K142" s="13"/>
      <c r="L142" s="189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156</v>
      </c>
      <c r="AU142" s="191" t="s">
        <v>83</v>
      </c>
      <c r="AV142" s="13" t="s">
        <v>83</v>
      </c>
      <c r="AW142" s="13" t="s">
        <v>30</v>
      </c>
      <c r="AX142" s="13" t="s">
        <v>73</v>
      </c>
      <c r="AY142" s="191" t="s">
        <v>112</v>
      </c>
    </row>
    <row r="143" s="11" customFormat="1" ht="22.8" customHeight="1">
      <c r="A143" s="11"/>
      <c r="B143" s="152"/>
      <c r="C143" s="11"/>
      <c r="D143" s="153" t="s">
        <v>72</v>
      </c>
      <c r="E143" s="187" t="s">
        <v>83</v>
      </c>
      <c r="F143" s="187" t="s">
        <v>187</v>
      </c>
      <c r="G143" s="11"/>
      <c r="H143" s="11"/>
      <c r="I143" s="155"/>
      <c r="J143" s="188">
        <f>BK143</f>
        <v>0</v>
      </c>
      <c r="K143" s="11"/>
      <c r="L143" s="152"/>
      <c r="M143" s="157"/>
      <c r="N143" s="158"/>
      <c r="O143" s="158"/>
      <c r="P143" s="159">
        <f>SUM(P144:P145)</f>
        <v>0</v>
      </c>
      <c r="Q143" s="158"/>
      <c r="R143" s="159">
        <f>SUM(R144:R145)</f>
        <v>0</v>
      </c>
      <c r="S143" s="158"/>
      <c r="T143" s="160">
        <f>SUM(T144:T145)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53" t="s">
        <v>81</v>
      </c>
      <c r="AT143" s="161" t="s">
        <v>72</v>
      </c>
      <c r="AU143" s="161" t="s">
        <v>81</v>
      </c>
      <c r="AY143" s="153" t="s">
        <v>112</v>
      </c>
      <c r="BK143" s="162">
        <f>SUM(BK144:BK145)</f>
        <v>0</v>
      </c>
    </row>
    <row r="144" s="2" customFormat="1" ht="33" customHeight="1">
      <c r="A144" s="35"/>
      <c r="B144" s="163"/>
      <c r="C144" s="164" t="s">
        <v>188</v>
      </c>
      <c r="D144" s="164" t="s">
        <v>113</v>
      </c>
      <c r="E144" s="165" t="s">
        <v>189</v>
      </c>
      <c r="F144" s="166" t="s">
        <v>190</v>
      </c>
      <c r="G144" s="167" t="s">
        <v>154</v>
      </c>
      <c r="H144" s="168">
        <v>276.75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111</v>
      </c>
      <c r="AT144" s="176" t="s">
        <v>113</v>
      </c>
      <c r="AU144" s="176" t="s">
        <v>83</v>
      </c>
      <c r="AY144" s="16" t="s">
        <v>112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81</v>
      </c>
      <c r="BK144" s="177">
        <f>ROUND(I144*H144,2)</f>
        <v>0</v>
      </c>
      <c r="BL144" s="16" t="s">
        <v>111</v>
      </c>
      <c r="BM144" s="176" t="s">
        <v>191</v>
      </c>
    </row>
    <row r="145" s="13" customFormat="1">
      <c r="A145" s="13"/>
      <c r="B145" s="189"/>
      <c r="C145" s="13"/>
      <c r="D145" s="190" t="s">
        <v>156</v>
      </c>
      <c r="E145" s="191" t="s">
        <v>1</v>
      </c>
      <c r="F145" s="192" t="s">
        <v>167</v>
      </c>
      <c r="G145" s="13"/>
      <c r="H145" s="193">
        <v>276.75</v>
      </c>
      <c r="I145" s="194"/>
      <c r="J145" s="13"/>
      <c r="K145" s="13"/>
      <c r="L145" s="189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156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112</v>
      </c>
    </row>
    <row r="146" s="11" customFormat="1" ht="22.8" customHeight="1">
      <c r="A146" s="11"/>
      <c r="B146" s="152"/>
      <c r="C146" s="11"/>
      <c r="D146" s="153" t="s">
        <v>72</v>
      </c>
      <c r="E146" s="187" t="s">
        <v>111</v>
      </c>
      <c r="F146" s="187" t="s">
        <v>192</v>
      </c>
      <c r="G146" s="11"/>
      <c r="H146" s="11"/>
      <c r="I146" s="155"/>
      <c r="J146" s="188">
        <f>BK146</f>
        <v>0</v>
      </c>
      <c r="K146" s="11"/>
      <c r="L146" s="152"/>
      <c r="M146" s="157"/>
      <c r="N146" s="158"/>
      <c r="O146" s="158"/>
      <c r="P146" s="159">
        <f>SUM(P147:P148)</f>
        <v>0</v>
      </c>
      <c r="Q146" s="158"/>
      <c r="R146" s="159">
        <f>SUM(R147:R148)</f>
        <v>0</v>
      </c>
      <c r="S146" s="158"/>
      <c r="T146" s="160">
        <f>SUM(T147:T148)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53" t="s">
        <v>81</v>
      </c>
      <c r="AT146" s="161" t="s">
        <v>72</v>
      </c>
      <c r="AU146" s="161" t="s">
        <v>81</v>
      </c>
      <c r="AY146" s="153" t="s">
        <v>112</v>
      </c>
      <c r="BK146" s="162">
        <f>SUM(BK147:BK148)</f>
        <v>0</v>
      </c>
    </row>
    <row r="147" s="2" customFormat="1" ht="24.15" customHeight="1">
      <c r="A147" s="35"/>
      <c r="B147" s="163"/>
      <c r="C147" s="164" t="s">
        <v>193</v>
      </c>
      <c r="D147" s="164" t="s">
        <v>113</v>
      </c>
      <c r="E147" s="165" t="s">
        <v>194</v>
      </c>
      <c r="F147" s="166" t="s">
        <v>195</v>
      </c>
      <c r="G147" s="167" t="s">
        <v>154</v>
      </c>
      <c r="H147" s="168">
        <v>12.6</v>
      </c>
      <c r="I147" s="169"/>
      <c r="J147" s="170">
        <f>ROUND(I147*H147,2)</f>
        <v>0</v>
      </c>
      <c r="K147" s="171"/>
      <c r="L147" s="36"/>
      <c r="M147" s="172" t="s">
        <v>1</v>
      </c>
      <c r="N147" s="173" t="s">
        <v>38</v>
      </c>
      <c r="O147" s="74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6" t="s">
        <v>111</v>
      </c>
      <c r="AT147" s="176" t="s">
        <v>113</v>
      </c>
      <c r="AU147" s="176" t="s">
        <v>83</v>
      </c>
      <c r="AY147" s="16" t="s">
        <v>112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81</v>
      </c>
      <c r="BK147" s="177">
        <f>ROUND(I147*H147,2)</f>
        <v>0</v>
      </c>
      <c r="BL147" s="16" t="s">
        <v>111</v>
      </c>
      <c r="BM147" s="176" t="s">
        <v>196</v>
      </c>
    </row>
    <row r="148" s="13" customFormat="1">
      <c r="A148" s="13"/>
      <c r="B148" s="189"/>
      <c r="C148" s="13"/>
      <c r="D148" s="190" t="s">
        <v>156</v>
      </c>
      <c r="E148" s="191" t="s">
        <v>1</v>
      </c>
      <c r="F148" s="192" t="s">
        <v>197</v>
      </c>
      <c r="G148" s="13"/>
      <c r="H148" s="193">
        <v>12.6</v>
      </c>
      <c r="I148" s="194"/>
      <c r="J148" s="13"/>
      <c r="K148" s="13"/>
      <c r="L148" s="189"/>
      <c r="M148" s="195"/>
      <c r="N148" s="196"/>
      <c r="O148" s="196"/>
      <c r="P148" s="196"/>
      <c r="Q148" s="196"/>
      <c r="R148" s="196"/>
      <c r="S148" s="196"/>
      <c r="T148" s="1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156</v>
      </c>
      <c r="AU148" s="191" t="s">
        <v>83</v>
      </c>
      <c r="AV148" s="13" t="s">
        <v>83</v>
      </c>
      <c r="AW148" s="13" t="s">
        <v>30</v>
      </c>
      <c r="AX148" s="13" t="s">
        <v>81</v>
      </c>
      <c r="AY148" s="191" t="s">
        <v>112</v>
      </c>
    </row>
    <row r="149" s="11" customFormat="1" ht="22.8" customHeight="1">
      <c r="A149" s="11"/>
      <c r="B149" s="152"/>
      <c r="C149" s="11"/>
      <c r="D149" s="153" t="s">
        <v>72</v>
      </c>
      <c r="E149" s="187" t="s">
        <v>130</v>
      </c>
      <c r="F149" s="187" t="s">
        <v>198</v>
      </c>
      <c r="G149" s="11"/>
      <c r="H149" s="11"/>
      <c r="I149" s="155"/>
      <c r="J149" s="188">
        <f>BK149</f>
        <v>0</v>
      </c>
      <c r="K149" s="11"/>
      <c r="L149" s="152"/>
      <c r="M149" s="157"/>
      <c r="N149" s="158"/>
      <c r="O149" s="158"/>
      <c r="P149" s="159">
        <f>SUM(P150:P155)</f>
        <v>0</v>
      </c>
      <c r="Q149" s="158"/>
      <c r="R149" s="159">
        <f>SUM(R150:R155)</f>
        <v>0</v>
      </c>
      <c r="S149" s="158"/>
      <c r="T149" s="160">
        <f>SUM(T150:T155)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53" t="s">
        <v>81</v>
      </c>
      <c r="AT149" s="161" t="s">
        <v>72</v>
      </c>
      <c r="AU149" s="161" t="s">
        <v>81</v>
      </c>
      <c r="AY149" s="153" t="s">
        <v>112</v>
      </c>
      <c r="BK149" s="162">
        <f>SUM(BK150:BK155)</f>
        <v>0</v>
      </c>
    </row>
    <row r="150" s="2" customFormat="1" ht="24.15" customHeight="1">
      <c r="A150" s="35"/>
      <c r="B150" s="163"/>
      <c r="C150" s="164" t="s">
        <v>199</v>
      </c>
      <c r="D150" s="164" t="s">
        <v>113</v>
      </c>
      <c r="E150" s="165" t="s">
        <v>200</v>
      </c>
      <c r="F150" s="166" t="s">
        <v>201</v>
      </c>
      <c r="G150" s="167" t="s">
        <v>183</v>
      </c>
      <c r="H150" s="168">
        <v>1970.5</v>
      </c>
      <c r="I150" s="169"/>
      <c r="J150" s="170">
        <f>ROUND(I150*H150,2)</f>
        <v>0</v>
      </c>
      <c r="K150" s="171"/>
      <c r="L150" s="36"/>
      <c r="M150" s="172" t="s">
        <v>1</v>
      </c>
      <c r="N150" s="173" t="s">
        <v>38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111</v>
      </c>
      <c r="AT150" s="176" t="s">
        <v>113</v>
      </c>
      <c r="AU150" s="176" t="s">
        <v>83</v>
      </c>
      <c r="AY150" s="16" t="s">
        <v>112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81</v>
      </c>
      <c r="BK150" s="177">
        <f>ROUND(I150*H150,2)</f>
        <v>0</v>
      </c>
      <c r="BL150" s="16" t="s">
        <v>111</v>
      </c>
      <c r="BM150" s="176" t="s">
        <v>202</v>
      </c>
    </row>
    <row r="151" s="13" customFormat="1">
      <c r="A151" s="13"/>
      <c r="B151" s="189"/>
      <c r="C151" s="13"/>
      <c r="D151" s="190" t="s">
        <v>156</v>
      </c>
      <c r="E151" s="191" t="s">
        <v>1</v>
      </c>
      <c r="F151" s="192" t="s">
        <v>203</v>
      </c>
      <c r="G151" s="13"/>
      <c r="H151" s="193">
        <v>1970.5</v>
      </c>
      <c r="I151" s="194"/>
      <c r="J151" s="13"/>
      <c r="K151" s="13"/>
      <c r="L151" s="189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156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112</v>
      </c>
    </row>
    <row r="152" s="2" customFormat="1" ht="24.15" customHeight="1">
      <c r="A152" s="35"/>
      <c r="B152" s="163"/>
      <c r="C152" s="164" t="s">
        <v>204</v>
      </c>
      <c r="D152" s="164" t="s">
        <v>113</v>
      </c>
      <c r="E152" s="165" t="s">
        <v>205</v>
      </c>
      <c r="F152" s="166" t="s">
        <v>206</v>
      </c>
      <c r="G152" s="167" t="s">
        <v>183</v>
      </c>
      <c r="H152" s="168">
        <v>1970.5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111</v>
      </c>
      <c r="AT152" s="176" t="s">
        <v>113</v>
      </c>
      <c r="AU152" s="176" t="s">
        <v>83</v>
      </c>
      <c r="AY152" s="16" t="s">
        <v>112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81</v>
      </c>
      <c r="BK152" s="177">
        <f>ROUND(I152*H152,2)</f>
        <v>0</v>
      </c>
      <c r="BL152" s="16" t="s">
        <v>111</v>
      </c>
      <c r="BM152" s="176" t="s">
        <v>207</v>
      </c>
    </row>
    <row r="153" s="13" customFormat="1">
      <c r="A153" s="13"/>
      <c r="B153" s="189"/>
      <c r="C153" s="13"/>
      <c r="D153" s="190" t="s">
        <v>156</v>
      </c>
      <c r="E153" s="191" t="s">
        <v>1</v>
      </c>
      <c r="F153" s="192" t="s">
        <v>208</v>
      </c>
      <c r="G153" s="13"/>
      <c r="H153" s="193">
        <v>1970.5</v>
      </c>
      <c r="I153" s="194"/>
      <c r="J153" s="13"/>
      <c r="K153" s="13"/>
      <c r="L153" s="189"/>
      <c r="M153" s="195"/>
      <c r="N153" s="196"/>
      <c r="O153" s="196"/>
      <c r="P153" s="196"/>
      <c r="Q153" s="196"/>
      <c r="R153" s="196"/>
      <c r="S153" s="196"/>
      <c r="T153" s="19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1" t="s">
        <v>156</v>
      </c>
      <c r="AU153" s="191" t="s">
        <v>83</v>
      </c>
      <c r="AV153" s="13" t="s">
        <v>83</v>
      </c>
      <c r="AW153" s="13" t="s">
        <v>30</v>
      </c>
      <c r="AX153" s="13" t="s">
        <v>81</v>
      </c>
      <c r="AY153" s="191" t="s">
        <v>112</v>
      </c>
    </row>
    <row r="154" s="2" customFormat="1" ht="24.15" customHeight="1">
      <c r="A154" s="35"/>
      <c r="B154" s="163"/>
      <c r="C154" s="164" t="s">
        <v>209</v>
      </c>
      <c r="D154" s="164" t="s">
        <v>113</v>
      </c>
      <c r="E154" s="165" t="s">
        <v>210</v>
      </c>
      <c r="F154" s="166" t="s">
        <v>211</v>
      </c>
      <c r="G154" s="167" t="s">
        <v>183</v>
      </c>
      <c r="H154" s="168">
        <v>1970.5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38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111</v>
      </c>
      <c r="AT154" s="176" t="s">
        <v>113</v>
      </c>
      <c r="AU154" s="176" t="s">
        <v>83</v>
      </c>
      <c r="AY154" s="16" t="s">
        <v>112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81</v>
      </c>
      <c r="BK154" s="177">
        <f>ROUND(I154*H154,2)</f>
        <v>0</v>
      </c>
      <c r="BL154" s="16" t="s">
        <v>111</v>
      </c>
      <c r="BM154" s="176" t="s">
        <v>212</v>
      </c>
    </row>
    <row r="155" s="13" customFormat="1">
      <c r="A155" s="13"/>
      <c r="B155" s="189"/>
      <c r="C155" s="13"/>
      <c r="D155" s="190" t="s">
        <v>156</v>
      </c>
      <c r="E155" s="191" t="s">
        <v>1</v>
      </c>
      <c r="F155" s="192" t="s">
        <v>213</v>
      </c>
      <c r="G155" s="13"/>
      <c r="H155" s="193">
        <v>1970.5</v>
      </c>
      <c r="I155" s="194"/>
      <c r="J155" s="13"/>
      <c r="K155" s="13"/>
      <c r="L155" s="189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156</v>
      </c>
      <c r="AU155" s="191" t="s">
        <v>83</v>
      </c>
      <c r="AV155" s="13" t="s">
        <v>83</v>
      </c>
      <c r="AW155" s="13" t="s">
        <v>30</v>
      </c>
      <c r="AX155" s="13" t="s">
        <v>81</v>
      </c>
      <c r="AY155" s="191" t="s">
        <v>112</v>
      </c>
    </row>
    <row r="156" s="11" customFormat="1" ht="22.8" customHeight="1">
      <c r="A156" s="11"/>
      <c r="B156" s="152"/>
      <c r="C156" s="11"/>
      <c r="D156" s="153" t="s">
        <v>72</v>
      </c>
      <c r="E156" s="187" t="s">
        <v>188</v>
      </c>
      <c r="F156" s="187" t="s">
        <v>214</v>
      </c>
      <c r="G156" s="11"/>
      <c r="H156" s="11"/>
      <c r="I156" s="155"/>
      <c r="J156" s="188">
        <f>BK156</f>
        <v>0</v>
      </c>
      <c r="K156" s="11"/>
      <c r="L156" s="152"/>
      <c r="M156" s="157"/>
      <c r="N156" s="158"/>
      <c r="O156" s="158"/>
      <c r="P156" s="159">
        <f>SUM(P157:P162)</f>
        <v>0</v>
      </c>
      <c r="Q156" s="158"/>
      <c r="R156" s="159">
        <f>SUM(R157:R162)</f>
        <v>0</v>
      </c>
      <c r="S156" s="158"/>
      <c r="T156" s="160">
        <f>SUM(T157:T162)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53" t="s">
        <v>81</v>
      </c>
      <c r="AT156" s="161" t="s">
        <v>72</v>
      </c>
      <c r="AU156" s="161" t="s">
        <v>81</v>
      </c>
      <c r="AY156" s="153" t="s">
        <v>112</v>
      </c>
      <c r="BK156" s="162">
        <f>SUM(BK157:BK162)</f>
        <v>0</v>
      </c>
    </row>
    <row r="157" s="2" customFormat="1" ht="24.15" customHeight="1">
      <c r="A157" s="35"/>
      <c r="B157" s="163"/>
      <c r="C157" s="164" t="s">
        <v>215</v>
      </c>
      <c r="D157" s="164" t="s">
        <v>113</v>
      </c>
      <c r="E157" s="165" t="s">
        <v>216</v>
      </c>
      <c r="F157" s="166" t="s">
        <v>217</v>
      </c>
      <c r="G157" s="167" t="s">
        <v>218</v>
      </c>
      <c r="H157" s="168">
        <v>1235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111</v>
      </c>
      <c r="AT157" s="176" t="s">
        <v>113</v>
      </c>
      <c r="AU157" s="176" t="s">
        <v>83</v>
      </c>
      <c r="AY157" s="16" t="s">
        <v>112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81</v>
      </c>
      <c r="BK157" s="177">
        <f>ROUND(I157*H157,2)</f>
        <v>0</v>
      </c>
      <c r="BL157" s="16" t="s">
        <v>111</v>
      </c>
      <c r="BM157" s="176" t="s">
        <v>219</v>
      </c>
    </row>
    <row r="158" s="13" customFormat="1">
      <c r="A158" s="13"/>
      <c r="B158" s="189"/>
      <c r="C158" s="13"/>
      <c r="D158" s="190" t="s">
        <v>156</v>
      </c>
      <c r="E158" s="191" t="s">
        <v>1</v>
      </c>
      <c r="F158" s="192" t="s">
        <v>220</v>
      </c>
      <c r="G158" s="13"/>
      <c r="H158" s="193">
        <v>1235</v>
      </c>
      <c r="I158" s="194"/>
      <c r="J158" s="13"/>
      <c r="K158" s="13"/>
      <c r="L158" s="189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156</v>
      </c>
      <c r="AU158" s="191" t="s">
        <v>83</v>
      </c>
      <c r="AV158" s="13" t="s">
        <v>83</v>
      </c>
      <c r="AW158" s="13" t="s">
        <v>30</v>
      </c>
      <c r="AX158" s="13" t="s">
        <v>81</v>
      </c>
      <c r="AY158" s="191" t="s">
        <v>112</v>
      </c>
    </row>
    <row r="159" s="2" customFormat="1" ht="24.15" customHeight="1">
      <c r="A159" s="35"/>
      <c r="B159" s="163"/>
      <c r="C159" s="164" t="s">
        <v>221</v>
      </c>
      <c r="D159" s="164" t="s">
        <v>113</v>
      </c>
      <c r="E159" s="165" t="s">
        <v>222</v>
      </c>
      <c r="F159" s="166" t="s">
        <v>223</v>
      </c>
      <c r="G159" s="167" t="s">
        <v>218</v>
      </c>
      <c r="H159" s="168">
        <v>42</v>
      </c>
      <c r="I159" s="169"/>
      <c r="J159" s="170">
        <f>ROUND(I159*H159,2)</f>
        <v>0</v>
      </c>
      <c r="K159" s="171"/>
      <c r="L159" s="36"/>
      <c r="M159" s="172" t="s">
        <v>1</v>
      </c>
      <c r="N159" s="173" t="s">
        <v>38</v>
      </c>
      <c r="O159" s="74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6" t="s">
        <v>111</v>
      </c>
      <c r="AT159" s="176" t="s">
        <v>113</v>
      </c>
      <c r="AU159" s="176" t="s">
        <v>83</v>
      </c>
      <c r="AY159" s="16" t="s">
        <v>112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81</v>
      </c>
      <c r="BK159" s="177">
        <f>ROUND(I159*H159,2)</f>
        <v>0</v>
      </c>
      <c r="BL159" s="16" t="s">
        <v>111</v>
      </c>
      <c r="BM159" s="176" t="s">
        <v>224</v>
      </c>
    </row>
    <row r="160" s="13" customFormat="1">
      <c r="A160" s="13"/>
      <c r="B160" s="189"/>
      <c r="C160" s="13"/>
      <c r="D160" s="190" t="s">
        <v>156</v>
      </c>
      <c r="E160" s="191" t="s">
        <v>1</v>
      </c>
      <c r="F160" s="192" t="s">
        <v>225</v>
      </c>
      <c r="G160" s="13"/>
      <c r="H160" s="193">
        <v>42</v>
      </c>
      <c r="I160" s="194"/>
      <c r="J160" s="13"/>
      <c r="K160" s="13"/>
      <c r="L160" s="189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156</v>
      </c>
      <c r="AU160" s="191" t="s">
        <v>83</v>
      </c>
      <c r="AV160" s="13" t="s">
        <v>83</v>
      </c>
      <c r="AW160" s="13" t="s">
        <v>30</v>
      </c>
      <c r="AX160" s="13" t="s">
        <v>81</v>
      </c>
      <c r="AY160" s="191" t="s">
        <v>112</v>
      </c>
    </row>
    <row r="161" s="2" customFormat="1" ht="24.15" customHeight="1">
      <c r="A161" s="35"/>
      <c r="B161" s="163"/>
      <c r="C161" s="164" t="s">
        <v>226</v>
      </c>
      <c r="D161" s="164" t="s">
        <v>113</v>
      </c>
      <c r="E161" s="165" t="s">
        <v>227</v>
      </c>
      <c r="F161" s="166" t="s">
        <v>228</v>
      </c>
      <c r="G161" s="167" t="s">
        <v>218</v>
      </c>
      <c r="H161" s="168">
        <v>39</v>
      </c>
      <c r="I161" s="169"/>
      <c r="J161" s="170">
        <f>ROUND(I161*H161,2)</f>
        <v>0</v>
      </c>
      <c r="K161" s="171"/>
      <c r="L161" s="36"/>
      <c r="M161" s="172" t="s">
        <v>1</v>
      </c>
      <c r="N161" s="173" t="s">
        <v>38</v>
      </c>
      <c r="O161" s="74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111</v>
      </c>
      <c r="AT161" s="176" t="s">
        <v>113</v>
      </c>
      <c r="AU161" s="176" t="s">
        <v>83</v>
      </c>
      <c r="AY161" s="16" t="s">
        <v>112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81</v>
      </c>
      <c r="BK161" s="177">
        <f>ROUND(I161*H161,2)</f>
        <v>0</v>
      </c>
      <c r="BL161" s="16" t="s">
        <v>111</v>
      </c>
      <c r="BM161" s="176" t="s">
        <v>229</v>
      </c>
    </row>
    <row r="162" s="13" customFormat="1">
      <c r="A162" s="13"/>
      <c r="B162" s="189"/>
      <c r="C162" s="13"/>
      <c r="D162" s="190" t="s">
        <v>156</v>
      </c>
      <c r="E162" s="191" t="s">
        <v>1</v>
      </c>
      <c r="F162" s="192" t="s">
        <v>230</v>
      </c>
      <c r="G162" s="13"/>
      <c r="H162" s="193">
        <v>39</v>
      </c>
      <c r="I162" s="194"/>
      <c r="J162" s="13"/>
      <c r="K162" s="13"/>
      <c r="L162" s="189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156</v>
      </c>
      <c r="AU162" s="191" t="s">
        <v>83</v>
      </c>
      <c r="AV162" s="13" t="s">
        <v>83</v>
      </c>
      <c r="AW162" s="13" t="s">
        <v>30</v>
      </c>
      <c r="AX162" s="13" t="s">
        <v>81</v>
      </c>
      <c r="AY162" s="191" t="s">
        <v>112</v>
      </c>
    </row>
    <row r="163" s="11" customFormat="1" ht="25.92" customHeight="1">
      <c r="A163" s="11"/>
      <c r="B163" s="152"/>
      <c r="C163" s="11"/>
      <c r="D163" s="153" t="s">
        <v>72</v>
      </c>
      <c r="E163" s="154" t="s">
        <v>109</v>
      </c>
      <c r="F163" s="154" t="s">
        <v>110</v>
      </c>
      <c r="G163" s="11"/>
      <c r="H163" s="11"/>
      <c r="I163" s="155"/>
      <c r="J163" s="156">
        <f>BK163</f>
        <v>0</v>
      </c>
      <c r="K163" s="11"/>
      <c r="L163" s="152"/>
      <c r="M163" s="157"/>
      <c r="N163" s="158"/>
      <c r="O163" s="158"/>
      <c r="P163" s="159">
        <f>SUM(P164:P167)</f>
        <v>0</v>
      </c>
      <c r="Q163" s="158"/>
      <c r="R163" s="159">
        <f>SUM(R164:R167)</f>
        <v>0</v>
      </c>
      <c r="S163" s="158"/>
      <c r="T163" s="160">
        <f>SUM(T164:T167)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153" t="s">
        <v>111</v>
      </c>
      <c r="AT163" s="161" t="s">
        <v>72</v>
      </c>
      <c r="AU163" s="161" t="s">
        <v>73</v>
      </c>
      <c r="AY163" s="153" t="s">
        <v>112</v>
      </c>
      <c r="BK163" s="162">
        <f>SUM(BK164:BK167)</f>
        <v>0</v>
      </c>
    </row>
    <row r="164" s="2" customFormat="1" ht="24.15" customHeight="1">
      <c r="A164" s="35"/>
      <c r="B164" s="163"/>
      <c r="C164" s="164" t="s">
        <v>231</v>
      </c>
      <c r="D164" s="164" t="s">
        <v>113</v>
      </c>
      <c r="E164" s="165" t="s">
        <v>232</v>
      </c>
      <c r="F164" s="166" t="s">
        <v>233</v>
      </c>
      <c r="G164" s="167" t="s">
        <v>234</v>
      </c>
      <c r="H164" s="168">
        <v>1725.192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38</v>
      </c>
      <c r="O164" s="74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117</v>
      </c>
      <c r="AT164" s="176" t="s">
        <v>113</v>
      </c>
      <c r="AU164" s="176" t="s">
        <v>81</v>
      </c>
      <c r="AY164" s="16" t="s">
        <v>112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81</v>
      </c>
      <c r="BK164" s="177">
        <f>ROUND(I164*H164,2)</f>
        <v>0</v>
      </c>
      <c r="BL164" s="16" t="s">
        <v>117</v>
      </c>
      <c r="BM164" s="176" t="s">
        <v>235</v>
      </c>
    </row>
    <row r="165" s="13" customFormat="1">
      <c r="A165" s="13"/>
      <c r="B165" s="189"/>
      <c r="C165" s="13"/>
      <c r="D165" s="190" t="s">
        <v>156</v>
      </c>
      <c r="E165" s="191" t="s">
        <v>1</v>
      </c>
      <c r="F165" s="192" t="s">
        <v>236</v>
      </c>
      <c r="G165" s="13"/>
      <c r="H165" s="193">
        <v>1725.192</v>
      </c>
      <c r="I165" s="194"/>
      <c r="J165" s="13"/>
      <c r="K165" s="13"/>
      <c r="L165" s="189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156</v>
      </c>
      <c r="AU165" s="191" t="s">
        <v>81</v>
      </c>
      <c r="AV165" s="13" t="s">
        <v>83</v>
      </c>
      <c r="AW165" s="13" t="s">
        <v>30</v>
      </c>
      <c r="AX165" s="13" t="s">
        <v>81</v>
      </c>
      <c r="AY165" s="191" t="s">
        <v>112</v>
      </c>
    </row>
    <row r="166" s="2" customFormat="1" ht="44.25" customHeight="1">
      <c r="A166" s="35"/>
      <c r="B166" s="163"/>
      <c r="C166" s="164" t="s">
        <v>237</v>
      </c>
      <c r="D166" s="164" t="s">
        <v>113</v>
      </c>
      <c r="E166" s="165" t="s">
        <v>238</v>
      </c>
      <c r="F166" s="166" t="s">
        <v>239</v>
      </c>
      <c r="G166" s="167" t="s">
        <v>234</v>
      </c>
      <c r="H166" s="168">
        <v>498.14999999999998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38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117</v>
      </c>
      <c r="AT166" s="176" t="s">
        <v>113</v>
      </c>
      <c r="AU166" s="176" t="s">
        <v>81</v>
      </c>
      <c r="AY166" s="16" t="s">
        <v>112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81</v>
      </c>
      <c r="BK166" s="177">
        <f>ROUND(I166*H166,2)</f>
        <v>0</v>
      </c>
      <c r="BL166" s="16" t="s">
        <v>117</v>
      </c>
      <c r="BM166" s="176" t="s">
        <v>240</v>
      </c>
    </row>
    <row r="167" s="13" customFormat="1">
      <c r="A167" s="13"/>
      <c r="B167" s="189"/>
      <c r="C167" s="13"/>
      <c r="D167" s="190" t="s">
        <v>156</v>
      </c>
      <c r="E167" s="191" t="s">
        <v>1</v>
      </c>
      <c r="F167" s="192" t="s">
        <v>241</v>
      </c>
      <c r="G167" s="13"/>
      <c r="H167" s="193">
        <v>498.14999999999998</v>
      </c>
      <c r="I167" s="194"/>
      <c r="J167" s="13"/>
      <c r="K167" s="13"/>
      <c r="L167" s="189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1" t="s">
        <v>156</v>
      </c>
      <c r="AU167" s="191" t="s">
        <v>81</v>
      </c>
      <c r="AV167" s="13" t="s">
        <v>83</v>
      </c>
      <c r="AW167" s="13" t="s">
        <v>30</v>
      </c>
      <c r="AX167" s="13" t="s">
        <v>81</v>
      </c>
      <c r="AY167" s="191" t="s">
        <v>112</v>
      </c>
    </row>
    <row r="168" s="2" customFormat="1" ht="6.96" customHeight="1">
      <c r="A168" s="35"/>
      <c r="B168" s="57"/>
      <c r="C168" s="58"/>
      <c r="D168" s="58"/>
      <c r="E168" s="58"/>
      <c r="F168" s="58"/>
      <c r="G168" s="58"/>
      <c r="H168" s="58"/>
      <c r="I168" s="58"/>
      <c r="J168" s="58"/>
      <c r="K168" s="58"/>
      <c r="L168" s="36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autoFilter ref="C122:K16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2022-06-15T19:36:07Z</dcterms:created>
  <dcterms:modified xsi:type="dcterms:W3CDTF">2022-06-15T19:36:08Z</dcterms:modified>
</cp:coreProperties>
</file>