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imun\OneDrive\Dokumenty\QSB\BD_MODRANSKA\09_VÝSTUPY\"/>
    </mc:Choice>
  </mc:AlternateContent>
  <bookViews>
    <workbookView xWindow="0" yWindow="0" windowWidth="0" windowHeight="0"/>
  </bookViews>
  <sheets>
    <sheet name="Rekapitulace stavby" sheetId="1" r:id="rId1"/>
    <sheet name="D.0 - Bourací práce" sheetId="2" r:id="rId2"/>
    <sheet name="D.1.1 - Archizektonicko-s..." sheetId="3" r:id="rId3"/>
    <sheet name="D.1.1.A - Venkovní archit..." sheetId="4" r:id="rId4"/>
    <sheet name="D.1.1.B - Výrobky a výpln..." sheetId="5" r:id="rId5"/>
    <sheet name="D 1.2 - Stavebně-konstruk..." sheetId="6" r:id="rId6"/>
    <sheet name="D.1.4.1 - Zdravotechnika" sheetId="7" r:id="rId7"/>
    <sheet name="D.1.4.2 - Zařízení pro vy..." sheetId="8" r:id="rId8"/>
    <sheet name="D.1.4.3 - Vzduchotechnika" sheetId="9" r:id="rId9"/>
    <sheet name="D.1.4.4 - Elektroinstalace" sheetId="10" r:id="rId10"/>
    <sheet name="D.1.4.5 - Měření a regulace" sheetId="11" r:id="rId11"/>
    <sheet name="D.1.4.6 - Fotovoltaická e..." sheetId="12" r:id="rId12"/>
    <sheet name="D.1.5 - Zpevněné plochy a..." sheetId="13" r:id="rId13"/>
    <sheet name="VRN - Vedlejší rozpočtové..." sheetId="14" r:id="rId14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'D.0 - Bourací práce'!$C$119:$K$156</definedName>
    <definedName name="_xlnm.Print_Area" localSheetId="1">'D.0 - Bourací práce'!$C$4:$J$76,'D.0 - Bourací práce'!$C$82:$J$101,'D.0 - Bourací práce'!$C$107:$J$156</definedName>
    <definedName name="_xlnm.Print_Titles" localSheetId="1">'D.0 - Bourací práce'!$119:$119</definedName>
    <definedName name="_xlnm._FilterDatabase" localSheetId="2" hidden="1">'D.1.1 - Archizektonicko-s...'!$C$136:$K$1051</definedName>
    <definedName name="_xlnm.Print_Area" localSheetId="2">'D.1.1 - Archizektonicko-s...'!$C$4:$J$76,'D.1.1 - Archizektonicko-s...'!$C$82:$J$118,'D.1.1 - Archizektonicko-s...'!$C$124:$J$1051</definedName>
    <definedName name="_xlnm.Print_Titles" localSheetId="2">'D.1.1 - Archizektonicko-s...'!$136:$136</definedName>
    <definedName name="_xlnm._FilterDatabase" localSheetId="3" hidden="1">'D.1.1.A - Venkovní archit...'!$C$121:$K$159</definedName>
    <definedName name="_xlnm.Print_Area" localSheetId="3">'D.1.1.A - Venkovní archit...'!$C$4:$J$76,'D.1.1.A - Venkovní archit...'!$C$82:$J$103,'D.1.1.A - Venkovní archit...'!$C$109:$J$159</definedName>
    <definedName name="_xlnm.Print_Titles" localSheetId="3">'D.1.1.A - Venkovní archit...'!$121:$121</definedName>
    <definedName name="_xlnm._FilterDatabase" localSheetId="4" hidden="1">'D.1.1.B - Výrobky a výpln...'!$C$122:$K$296</definedName>
    <definedName name="_xlnm.Print_Area" localSheetId="4">'D.1.1.B - Výrobky a výpln...'!$C$4:$J$76,'D.1.1.B - Výrobky a výpln...'!$C$82:$J$104,'D.1.1.B - Výrobky a výpln...'!$C$110:$J$296</definedName>
    <definedName name="_xlnm.Print_Titles" localSheetId="4">'D.1.1.B - Výrobky a výpln...'!$122:$122</definedName>
    <definedName name="_xlnm._FilterDatabase" localSheetId="5" hidden="1">'D 1.2 - Stavebně-konstruk...'!$C$123:$K$534</definedName>
    <definedName name="_xlnm.Print_Area" localSheetId="5">'D 1.2 - Stavebně-konstruk...'!$C$4:$J$76,'D 1.2 - Stavebně-konstruk...'!$C$82:$J$105,'D 1.2 - Stavebně-konstruk...'!$C$111:$J$534</definedName>
    <definedName name="_xlnm.Print_Titles" localSheetId="5">'D 1.2 - Stavebně-konstruk...'!$123:$123</definedName>
    <definedName name="_xlnm._FilterDatabase" localSheetId="6" hidden="1">'D.1.4.1 - Zdravotechnika'!$C$140:$K$321</definedName>
    <definedName name="_xlnm.Print_Area" localSheetId="6">'D.1.4.1 - Zdravotechnika'!$C$4:$J$76,'D.1.4.1 - Zdravotechnika'!$C$82:$J$122,'D.1.4.1 - Zdravotechnika'!$C$128:$J$321</definedName>
    <definedName name="_xlnm.Print_Titles" localSheetId="6">'D.1.4.1 - Zdravotechnika'!$140:$140</definedName>
    <definedName name="_xlnm._FilterDatabase" localSheetId="7" hidden="1">'D.1.4.2 - Zařízení pro vy...'!$C$121:$K$241</definedName>
    <definedName name="_xlnm.Print_Area" localSheetId="7">'D.1.4.2 - Zařízení pro vy...'!$C$4:$J$76,'D.1.4.2 - Zařízení pro vy...'!$C$82:$J$103,'D.1.4.2 - Zařízení pro vy...'!$C$109:$J$241</definedName>
    <definedName name="_xlnm.Print_Titles" localSheetId="7">'D.1.4.2 - Zařízení pro vy...'!$121:$121</definedName>
    <definedName name="_xlnm._FilterDatabase" localSheetId="8" hidden="1">'D.1.4.3 - Vzduchotechnika'!$C$117:$K$194</definedName>
    <definedName name="_xlnm.Print_Area" localSheetId="8">'D.1.4.3 - Vzduchotechnika'!$C$4:$J$76,'D.1.4.3 - Vzduchotechnika'!$C$82:$J$99,'D.1.4.3 - Vzduchotechnika'!$C$105:$J$194</definedName>
    <definedName name="_xlnm.Print_Titles" localSheetId="8">'D.1.4.3 - Vzduchotechnika'!$117:$117</definedName>
    <definedName name="_xlnm._FilterDatabase" localSheetId="9" hidden="1">'D.1.4.4 - Elektroinstalace'!$C$138:$K$427</definedName>
    <definedName name="_xlnm.Print_Area" localSheetId="9">'D.1.4.4 - Elektroinstalace'!$C$4:$J$76,'D.1.4.4 - Elektroinstalace'!$C$82:$J$120,'D.1.4.4 - Elektroinstalace'!$C$126:$J$427</definedName>
    <definedName name="_xlnm.Print_Titles" localSheetId="9">'D.1.4.4 - Elektroinstalace'!$138:$138</definedName>
    <definedName name="_xlnm._FilterDatabase" localSheetId="10" hidden="1">'D.1.4.5 - Měření a regulace'!$C$122:$K$201</definedName>
    <definedName name="_xlnm.Print_Area" localSheetId="10">'D.1.4.5 - Měření a regulace'!$C$4:$J$76,'D.1.4.5 - Měření a regulace'!$C$82:$J$104,'D.1.4.5 - Měření a regulace'!$C$110:$J$201</definedName>
    <definedName name="_xlnm.Print_Titles" localSheetId="10">'D.1.4.5 - Měření a regulace'!$122:$122</definedName>
    <definedName name="_xlnm._FilterDatabase" localSheetId="11" hidden="1">'D.1.4.6 - Fotovoltaická e...'!$C$117:$K$121</definedName>
    <definedName name="_xlnm.Print_Area" localSheetId="11">'D.1.4.6 - Fotovoltaická e...'!$C$4:$J$76,'D.1.4.6 - Fotovoltaická e...'!$C$82:$J$99,'D.1.4.6 - Fotovoltaická e...'!$C$105:$J$121</definedName>
    <definedName name="_xlnm.Print_Titles" localSheetId="11">'D.1.4.6 - Fotovoltaická e...'!$117:$117</definedName>
    <definedName name="_xlnm._FilterDatabase" localSheetId="12" hidden="1">'D.1.5 - Zpevněné plochy a...'!$C$123:$K$305</definedName>
    <definedName name="_xlnm.Print_Area" localSheetId="12">'D.1.5 - Zpevněné plochy a...'!$C$4:$J$76,'D.1.5 - Zpevněné plochy a...'!$C$82:$J$105,'D.1.5 - Zpevněné plochy a...'!$C$111:$J$305</definedName>
    <definedName name="_xlnm.Print_Titles" localSheetId="12">'D.1.5 - Zpevněné plochy a...'!$123:$123</definedName>
    <definedName name="_xlnm._FilterDatabase" localSheetId="13" hidden="1">'VRN - Vedlejší rozpočtové...'!$C$119:$K$134</definedName>
    <definedName name="_xlnm.Print_Area" localSheetId="13">'VRN - Vedlejší rozpočtové...'!$C$4:$J$76,'VRN - Vedlejší rozpočtové...'!$C$82:$J$101,'VRN - Vedlejší rozpočtové...'!$C$107:$J$134</definedName>
    <definedName name="_xlnm.Print_Titles" localSheetId="13">'VRN - Vedlejší rozpočtové...'!$119:$119</definedName>
  </definedNames>
  <calcPr/>
</workbook>
</file>

<file path=xl/calcChain.xml><?xml version="1.0" encoding="utf-8"?>
<calcChain xmlns="http://schemas.openxmlformats.org/spreadsheetml/2006/main">
  <c i="14" l="1" r="J37"/>
  <c r="J36"/>
  <c i="1" r="AY107"/>
  <c i="14" r="J35"/>
  <c i="1" r="AX107"/>
  <c i="14" r="BI134"/>
  <c r="BH134"/>
  <c r="BG134"/>
  <c r="BE134"/>
  <c r="T134"/>
  <c r="T133"/>
  <c r="R134"/>
  <c r="R133"/>
  <c r="P134"/>
  <c r="P133"/>
  <c r="BI131"/>
  <c r="BH131"/>
  <c r="BG131"/>
  <c r="BE131"/>
  <c r="T131"/>
  <c r="T130"/>
  <c r="R131"/>
  <c r="R130"/>
  <c r="P131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F114"/>
  <c r="E112"/>
  <c r="J92"/>
  <c r="F89"/>
  <c r="E87"/>
  <c r="J21"/>
  <c r="E21"/>
  <c r="J116"/>
  <c r="J20"/>
  <c r="J18"/>
  <c r="E18"/>
  <c r="F117"/>
  <c r="J17"/>
  <c r="J15"/>
  <c r="E15"/>
  <c r="F91"/>
  <c r="J14"/>
  <c r="J12"/>
  <c r="J114"/>
  <c r="E7"/>
  <c r="E110"/>
  <c i="13" r="J37"/>
  <c r="J36"/>
  <c i="1" r="AY106"/>
  <c i="13" r="J35"/>
  <c i="1" r="AX106"/>
  <c i="13"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298"/>
  <c r="BH298"/>
  <c r="BG298"/>
  <c r="BE298"/>
  <c r="T298"/>
  <c r="R298"/>
  <c r="P298"/>
  <c r="BI295"/>
  <c r="BH295"/>
  <c r="BG295"/>
  <c r="BE295"/>
  <c r="T295"/>
  <c r="T294"/>
  <c r="R295"/>
  <c r="R294"/>
  <c r="P295"/>
  <c r="P294"/>
  <c r="BI291"/>
  <c r="BH291"/>
  <c r="BG291"/>
  <c r="BE291"/>
  <c r="T291"/>
  <c r="R291"/>
  <c r="P291"/>
  <c r="BI288"/>
  <c r="BH288"/>
  <c r="BG288"/>
  <c r="BE288"/>
  <c r="T288"/>
  <c r="R288"/>
  <c r="P288"/>
  <c r="BI287"/>
  <c r="BH287"/>
  <c r="BG287"/>
  <c r="BE287"/>
  <c r="T287"/>
  <c r="R287"/>
  <c r="P287"/>
  <c r="BI284"/>
  <c r="BH284"/>
  <c r="BG284"/>
  <c r="BE284"/>
  <c r="T284"/>
  <c r="R284"/>
  <c r="P284"/>
  <c r="BI283"/>
  <c r="BH283"/>
  <c r="BG283"/>
  <c r="BE283"/>
  <c r="T283"/>
  <c r="R283"/>
  <c r="P283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2"/>
  <c r="BH262"/>
  <c r="BG262"/>
  <c r="BE262"/>
  <c r="T262"/>
  <c r="R262"/>
  <c r="P262"/>
  <c r="BI259"/>
  <c r="BH259"/>
  <c r="BG259"/>
  <c r="BE259"/>
  <c r="T259"/>
  <c r="R259"/>
  <c r="P259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3"/>
  <c r="BH243"/>
  <c r="BG243"/>
  <c r="BE243"/>
  <c r="T243"/>
  <c r="R243"/>
  <c r="P243"/>
  <c r="BI239"/>
  <c r="BH239"/>
  <c r="BG239"/>
  <c r="BE239"/>
  <c r="T239"/>
  <c r="R239"/>
  <c r="P239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5"/>
  <c r="BH225"/>
  <c r="BG225"/>
  <c r="BE225"/>
  <c r="T225"/>
  <c r="R225"/>
  <c r="P225"/>
  <c r="BI221"/>
  <c r="BH221"/>
  <c r="BG221"/>
  <c r="BE221"/>
  <c r="T221"/>
  <c r="R221"/>
  <c r="P221"/>
  <c r="BI217"/>
  <c r="BH217"/>
  <c r="BG217"/>
  <c r="BE217"/>
  <c r="T217"/>
  <c r="R217"/>
  <c r="P217"/>
  <c r="BI212"/>
  <c r="BH212"/>
  <c r="BG212"/>
  <c r="BE212"/>
  <c r="T212"/>
  <c r="R212"/>
  <c r="P212"/>
  <c r="BI211"/>
  <c r="BH211"/>
  <c r="BG211"/>
  <c r="BE211"/>
  <c r="T211"/>
  <c r="R211"/>
  <c r="P211"/>
  <c r="BI207"/>
  <c r="BH207"/>
  <c r="BG207"/>
  <c r="BE207"/>
  <c r="T207"/>
  <c r="R207"/>
  <c r="P207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R198"/>
  <c r="P198"/>
  <c r="BI190"/>
  <c r="BH190"/>
  <c r="BG190"/>
  <c r="BE190"/>
  <c r="T190"/>
  <c r="R190"/>
  <c r="P190"/>
  <c r="BI183"/>
  <c r="BH183"/>
  <c r="BG183"/>
  <c r="BE183"/>
  <c r="T183"/>
  <c r="R183"/>
  <c r="P183"/>
  <c r="BI179"/>
  <c r="BH179"/>
  <c r="BG179"/>
  <c r="BE179"/>
  <c r="T179"/>
  <c r="R179"/>
  <c r="P179"/>
  <c r="BI173"/>
  <c r="BH173"/>
  <c r="BG173"/>
  <c r="BE173"/>
  <c r="T173"/>
  <c r="R173"/>
  <c r="P173"/>
  <c r="BI169"/>
  <c r="BH169"/>
  <c r="BG169"/>
  <c r="BE169"/>
  <c r="T169"/>
  <c r="R169"/>
  <c r="P169"/>
  <c r="BI163"/>
  <c r="BH163"/>
  <c r="BG163"/>
  <c r="BE163"/>
  <c r="T163"/>
  <c r="R163"/>
  <c r="P163"/>
  <c r="BI156"/>
  <c r="BH156"/>
  <c r="BG156"/>
  <c r="BE156"/>
  <c r="T156"/>
  <c r="R156"/>
  <c r="P156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2"/>
  <c r="BH142"/>
  <c r="BG142"/>
  <c r="BE142"/>
  <c r="T142"/>
  <c r="R142"/>
  <c r="P142"/>
  <c r="BI138"/>
  <c r="BH138"/>
  <c r="BG138"/>
  <c r="BE138"/>
  <c r="T138"/>
  <c r="R138"/>
  <c r="P138"/>
  <c r="BI137"/>
  <c r="BH137"/>
  <c r="BG137"/>
  <c r="BE137"/>
  <c r="T137"/>
  <c r="R137"/>
  <c r="P137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91"/>
  <c r="J14"/>
  <c r="J12"/>
  <c r="J118"/>
  <c r="E7"/>
  <c r="E85"/>
  <c i="12" r="J37"/>
  <c r="J36"/>
  <c i="1" r="AY105"/>
  <c i="12" r="J35"/>
  <c i="1" r="AX105"/>
  <c i="12" r="BI121"/>
  <c r="BH121"/>
  <c r="BG121"/>
  <c r="BE121"/>
  <c r="T121"/>
  <c r="T120"/>
  <c r="T119"/>
  <c r="T118"/>
  <c r="R121"/>
  <c r="R120"/>
  <c r="R119"/>
  <c r="R118"/>
  <c r="P121"/>
  <c r="P120"/>
  <c r="P119"/>
  <c r="P118"/>
  <c i="1" r="AU105"/>
  <c i="12" r="J115"/>
  <c r="F112"/>
  <c r="E110"/>
  <c r="J92"/>
  <c r="F89"/>
  <c r="E87"/>
  <c r="J21"/>
  <c r="E21"/>
  <c r="J114"/>
  <c r="J20"/>
  <c r="J18"/>
  <c r="E18"/>
  <c r="F115"/>
  <c r="J17"/>
  <c r="J15"/>
  <c r="E15"/>
  <c r="F91"/>
  <c r="J14"/>
  <c r="J12"/>
  <c r="J112"/>
  <c r="E7"/>
  <c r="E108"/>
  <c i="1" r="AX104"/>
  <c i="11" r="J37"/>
  <c r="J36"/>
  <c i="1" r="AY104"/>
  <c i="11" r="J35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89"/>
  <c r="E7"/>
  <c r="E85"/>
  <c i="10" r="J37"/>
  <c r="J36"/>
  <c i="1" r="AY103"/>
  <c i="10" r="J35"/>
  <c i="1" r="AX103"/>
  <c i="10"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T420"/>
  <c r="R421"/>
  <c r="R420"/>
  <c r="P421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3"/>
  <c r="E131"/>
  <c r="F89"/>
  <c r="E87"/>
  <c r="J24"/>
  <c r="E24"/>
  <c r="J136"/>
  <c r="J23"/>
  <c r="J21"/>
  <c r="E21"/>
  <c r="J135"/>
  <c r="J20"/>
  <c r="J18"/>
  <c r="E18"/>
  <c r="F92"/>
  <c r="J17"/>
  <c r="J15"/>
  <c r="E15"/>
  <c r="F91"/>
  <c r="J14"/>
  <c r="J12"/>
  <c r="J133"/>
  <c r="E7"/>
  <c r="E85"/>
  <c i="9" r="J37"/>
  <c r="J36"/>
  <c i="1" r="AY102"/>
  <c i="9" r="J35"/>
  <c i="1" r="AX102"/>
  <c i="9"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112"/>
  <c r="E7"/>
  <c r="E108"/>
  <c i="1" r="AY101"/>
  <c i="8" r="J37"/>
  <c r="J36"/>
  <c r="J35"/>
  <c i="1" r="AX101"/>
  <c i="8"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16"/>
  <c r="E7"/>
  <c r="E85"/>
  <c i="7" r="J37"/>
  <c r="J36"/>
  <c i="1" r="AY100"/>
  <c i="7" r="J35"/>
  <c i="1" r="AX100"/>
  <c i="7"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F135"/>
  <c r="E133"/>
  <c r="F89"/>
  <c r="E87"/>
  <c r="J24"/>
  <c r="E24"/>
  <c r="J138"/>
  <c r="J23"/>
  <c r="J21"/>
  <c r="E21"/>
  <c r="J137"/>
  <c r="J20"/>
  <c r="J18"/>
  <c r="E18"/>
  <c r="F138"/>
  <c r="J17"/>
  <c r="J15"/>
  <c r="E15"/>
  <c r="F91"/>
  <c r="J14"/>
  <c r="J12"/>
  <c r="J135"/>
  <c r="E7"/>
  <c r="E85"/>
  <c i="6" r="J37"/>
  <c r="J36"/>
  <c i="1" r="AY99"/>
  <c i="6" r="J35"/>
  <c i="1" r="AX99"/>
  <c i="6" r="BI534"/>
  <c r="BH534"/>
  <c r="BG534"/>
  <c r="BE534"/>
  <c r="T534"/>
  <c r="T533"/>
  <c r="R534"/>
  <c r="R533"/>
  <c r="P534"/>
  <c r="P533"/>
  <c r="BI532"/>
  <c r="BH532"/>
  <c r="BG532"/>
  <c r="BE532"/>
  <c r="T532"/>
  <c r="R532"/>
  <c r="P532"/>
  <c r="BI529"/>
  <c r="BH529"/>
  <c r="BG529"/>
  <c r="BE529"/>
  <c r="T529"/>
  <c r="R529"/>
  <c r="P529"/>
  <c r="BI528"/>
  <c r="BH528"/>
  <c r="BG528"/>
  <c r="BE528"/>
  <c r="T528"/>
  <c r="R528"/>
  <c r="P528"/>
  <c r="BI526"/>
  <c r="BH526"/>
  <c r="BG526"/>
  <c r="BE526"/>
  <c r="T526"/>
  <c r="R526"/>
  <c r="P526"/>
  <c r="BI525"/>
  <c r="BH525"/>
  <c r="BG525"/>
  <c r="BE525"/>
  <c r="T525"/>
  <c r="R525"/>
  <c r="P525"/>
  <c r="BI524"/>
  <c r="BH524"/>
  <c r="BG524"/>
  <c r="BE524"/>
  <c r="T524"/>
  <c r="R524"/>
  <c r="P524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4"/>
  <c r="BH514"/>
  <c r="BG514"/>
  <c r="BE514"/>
  <c r="T514"/>
  <c r="R514"/>
  <c r="P514"/>
  <c r="BI509"/>
  <c r="BH509"/>
  <c r="BG509"/>
  <c r="BE509"/>
  <c r="T509"/>
  <c r="R509"/>
  <c r="P509"/>
  <c r="BI505"/>
  <c r="BH505"/>
  <c r="BG505"/>
  <c r="BE505"/>
  <c r="T505"/>
  <c r="R505"/>
  <c r="P505"/>
  <c r="BI501"/>
  <c r="BH501"/>
  <c r="BG501"/>
  <c r="BE501"/>
  <c r="T501"/>
  <c r="R501"/>
  <c r="P501"/>
  <c r="BI497"/>
  <c r="BH497"/>
  <c r="BG497"/>
  <c r="BE497"/>
  <c r="T497"/>
  <c r="R497"/>
  <c r="P497"/>
  <c r="BI493"/>
  <c r="BH493"/>
  <c r="BG493"/>
  <c r="BE493"/>
  <c r="T493"/>
  <c r="R493"/>
  <c r="P493"/>
  <c r="BI489"/>
  <c r="BH489"/>
  <c r="BG489"/>
  <c r="BE489"/>
  <c r="T489"/>
  <c r="R489"/>
  <c r="P489"/>
  <c r="BI485"/>
  <c r="BH485"/>
  <c r="BG485"/>
  <c r="BE485"/>
  <c r="T485"/>
  <c r="R485"/>
  <c r="P485"/>
  <c r="BI481"/>
  <c r="BH481"/>
  <c r="BG481"/>
  <c r="BE481"/>
  <c r="T481"/>
  <c r="R481"/>
  <c r="P481"/>
  <c r="BI477"/>
  <c r="BH477"/>
  <c r="BG477"/>
  <c r="BE477"/>
  <c r="T477"/>
  <c r="R477"/>
  <c r="P477"/>
  <c r="BI471"/>
  <c r="BH471"/>
  <c r="BG471"/>
  <c r="BE471"/>
  <c r="T471"/>
  <c r="R471"/>
  <c r="P471"/>
  <c r="BI466"/>
  <c r="BH466"/>
  <c r="BG466"/>
  <c r="BE466"/>
  <c r="T466"/>
  <c r="R466"/>
  <c r="P466"/>
  <c r="BI460"/>
  <c r="BH460"/>
  <c r="BG460"/>
  <c r="BE460"/>
  <c r="T460"/>
  <c r="R460"/>
  <c r="P460"/>
  <c r="BI457"/>
  <c r="BH457"/>
  <c r="BG457"/>
  <c r="BE457"/>
  <c r="T457"/>
  <c r="R457"/>
  <c r="P457"/>
  <c r="BI456"/>
  <c r="BH456"/>
  <c r="BG456"/>
  <c r="BE456"/>
  <c r="T456"/>
  <c r="R456"/>
  <c r="P456"/>
  <c r="BI453"/>
  <c r="BH453"/>
  <c r="BG453"/>
  <c r="BE453"/>
  <c r="T453"/>
  <c r="R453"/>
  <c r="P453"/>
  <c r="BI452"/>
  <c r="BH452"/>
  <c r="BG452"/>
  <c r="BE452"/>
  <c r="T452"/>
  <c r="R452"/>
  <c r="P452"/>
  <c r="BI449"/>
  <c r="BH449"/>
  <c r="BG449"/>
  <c r="BE449"/>
  <c r="T449"/>
  <c r="R449"/>
  <c r="P449"/>
  <c r="BI446"/>
  <c r="BH446"/>
  <c r="BG446"/>
  <c r="BE446"/>
  <c r="T446"/>
  <c r="R446"/>
  <c r="P446"/>
  <c r="BI445"/>
  <c r="BH445"/>
  <c r="BG445"/>
  <c r="BE445"/>
  <c r="T445"/>
  <c r="R445"/>
  <c r="P445"/>
  <c r="BI428"/>
  <c r="BH428"/>
  <c r="BG428"/>
  <c r="BE428"/>
  <c r="T428"/>
  <c r="R428"/>
  <c r="P428"/>
  <c r="BI427"/>
  <c r="BH427"/>
  <c r="BG427"/>
  <c r="BE427"/>
  <c r="T427"/>
  <c r="R427"/>
  <c r="P427"/>
  <c r="BI401"/>
  <c r="BH401"/>
  <c r="BG401"/>
  <c r="BE401"/>
  <c r="T401"/>
  <c r="R401"/>
  <c r="P401"/>
  <c r="BI397"/>
  <c r="BH397"/>
  <c r="BG397"/>
  <c r="BE397"/>
  <c r="T397"/>
  <c r="R397"/>
  <c r="P397"/>
  <c r="BI394"/>
  <c r="BH394"/>
  <c r="BG394"/>
  <c r="BE394"/>
  <c r="T394"/>
  <c r="R394"/>
  <c r="P394"/>
  <c r="BI366"/>
  <c r="BH366"/>
  <c r="BG366"/>
  <c r="BE366"/>
  <c r="T366"/>
  <c r="R366"/>
  <c r="P366"/>
  <c r="BI364"/>
  <c r="BH364"/>
  <c r="BG364"/>
  <c r="BE364"/>
  <c r="T364"/>
  <c r="R364"/>
  <c r="P364"/>
  <c r="BI359"/>
  <c r="BH359"/>
  <c r="BG359"/>
  <c r="BE359"/>
  <c r="T359"/>
  <c r="R359"/>
  <c r="P359"/>
  <c r="BI356"/>
  <c r="BH356"/>
  <c r="BG356"/>
  <c r="BE356"/>
  <c r="T356"/>
  <c r="R356"/>
  <c r="P356"/>
  <c r="BI351"/>
  <c r="BH351"/>
  <c r="BG351"/>
  <c r="BE351"/>
  <c r="T351"/>
  <c r="R351"/>
  <c r="P351"/>
  <c r="BI350"/>
  <c r="BH350"/>
  <c r="BG350"/>
  <c r="BE350"/>
  <c r="T350"/>
  <c r="R350"/>
  <c r="P350"/>
  <c r="BI318"/>
  <c r="BH318"/>
  <c r="BG318"/>
  <c r="BE318"/>
  <c r="T318"/>
  <c r="R318"/>
  <c r="P318"/>
  <c r="BI315"/>
  <c r="BH315"/>
  <c r="BG315"/>
  <c r="BE315"/>
  <c r="T315"/>
  <c r="R315"/>
  <c r="P315"/>
  <c r="BI314"/>
  <c r="BH314"/>
  <c r="BG314"/>
  <c r="BE314"/>
  <c r="T314"/>
  <c r="R314"/>
  <c r="P314"/>
  <c r="BI310"/>
  <c r="BH310"/>
  <c r="BG310"/>
  <c r="BE310"/>
  <c r="T310"/>
  <c r="R310"/>
  <c r="P310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1"/>
  <c r="BH281"/>
  <c r="BG281"/>
  <c r="BE281"/>
  <c r="T281"/>
  <c r="R281"/>
  <c r="P281"/>
  <c r="BI278"/>
  <c r="BH278"/>
  <c r="BG278"/>
  <c r="BE278"/>
  <c r="T278"/>
  <c r="R278"/>
  <c r="P278"/>
  <c r="BI275"/>
  <c r="BH275"/>
  <c r="BG275"/>
  <c r="BE275"/>
  <c r="T275"/>
  <c r="R275"/>
  <c r="P275"/>
  <c r="BI274"/>
  <c r="BH274"/>
  <c r="BG274"/>
  <c r="BE274"/>
  <c r="T274"/>
  <c r="R274"/>
  <c r="P274"/>
  <c r="BI270"/>
  <c r="BH270"/>
  <c r="BG270"/>
  <c r="BE270"/>
  <c r="T270"/>
  <c r="R270"/>
  <c r="P270"/>
  <c r="BI267"/>
  <c r="BH267"/>
  <c r="BG267"/>
  <c r="BE267"/>
  <c r="T267"/>
  <c r="R267"/>
  <c r="P267"/>
  <c r="BI263"/>
  <c r="BH263"/>
  <c r="BG263"/>
  <c r="BE263"/>
  <c r="T263"/>
  <c r="R263"/>
  <c r="P263"/>
  <c r="BI257"/>
  <c r="BH257"/>
  <c r="BG257"/>
  <c r="BE257"/>
  <c r="T257"/>
  <c r="R257"/>
  <c r="P257"/>
  <c r="BI251"/>
  <c r="BH251"/>
  <c r="BG251"/>
  <c r="BE251"/>
  <c r="T251"/>
  <c r="R251"/>
  <c r="P251"/>
  <c r="BI248"/>
  <c r="BH248"/>
  <c r="BG248"/>
  <c r="BE248"/>
  <c r="T248"/>
  <c r="R248"/>
  <c r="P248"/>
  <c r="BI242"/>
  <c r="BH242"/>
  <c r="BG242"/>
  <c r="BE242"/>
  <c r="T242"/>
  <c r="R242"/>
  <c r="P242"/>
  <c r="BI232"/>
  <c r="BH232"/>
  <c r="BG232"/>
  <c r="BE232"/>
  <c r="T232"/>
  <c r="R232"/>
  <c r="P232"/>
  <c r="BI220"/>
  <c r="BH220"/>
  <c r="BG220"/>
  <c r="BE220"/>
  <c r="T220"/>
  <c r="R220"/>
  <c r="P220"/>
  <c r="BI210"/>
  <c r="BH210"/>
  <c r="BG210"/>
  <c r="BE210"/>
  <c r="T210"/>
  <c r="R210"/>
  <c r="P210"/>
  <c r="BI198"/>
  <c r="BH198"/>
  <c r="BG198"/>
  <c r="BE198"/>
  <c r="T198"/>
  <c r="R198"/>
  <c r="P198"/>
  <c r="BI196"/>
  <c r="BH196"/>
  <c r="BG196"/>
  <c r="BE196"/>
  <c r="T196"/>
  <c r="R196"/>
  <c r="P196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1"/>
  <c r="BH181"/>
  <c r="BG181"/>
  <c r="BE181"/>
  <c r="T181"/>
  <c r="R181"/>
  <c r="P181"/>
  <c r="BI178"/>
  <c r="BH178"/>
  <c r="BG178"/>
  <c r="BE178"/>
  <c r="T178"/>
  <c r="R178"/>
  <c r="P178"/>
  <c r="BI173"/>
  <c r="BH173"/>
  <c r="BG173"/>
  <c r="BE173"/>
  <c r="T173"/>
  <c r="R173"/>
  <c r="P173"/>
  <c r="BI172"/>
  <c r="BH172"/>
  <c r="BG172"/>
  <c r="BE172"/>
  <c r="T172"/>
  <c r="R172"/>
  <c r="P172"/>
  <c r="BI168"/>
  <c r="BH168"/>
  <c r="BG168"/>
  <c r="BE168"/>
  <c r="T168"/>
  <c r="R168"/>
  <c r="P168"/>
  <c r="BI165"/>
  <c r="BH165"/>
  <c r="BG165"/>
  <c r="BE165"/>
  <c r="T165"/>
  <c r="R165"/>
  <c r="P165"/>
  <c r="BI161"/>
  <c r="BH161"/>
  <c r="BG161"/>
  <c r="BE161"/>
  <c r="T161"/>
  <c r="R161"/>
  <c r="P161"/>
  <c r="BI158"/>
  <c r="BH158"/>
  <c r="BG158"/>
  <c r="BE158"/>
  <c r="T158"/>
  <c r="R158"/>
  <c r="P158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1"/>
  <c r="BH141"/>
  <c r="BG141"/>
  <c r="BE141"/>
  <c r="T141"/>
  <c r="R141"/>
  <c r="P141"/>
  <c r="BI137"/>
  <c r="BH137"/>
  <c r="BG137"/>
  <c r="BE137"/>
  <c r="T137"/>
  <c r="R137"/>
  <c r="P137"/>
  <c r="BI135"/>
  <c r="BH135"/>
  <c r="BG135"/>
  <c r="BE135"/>
  <c r="T135"/>
  <c r="R135"/>
  <c r="P135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120"/>
  <c r="J14"/>
  <c r="J12"/>
  <c r="J118"/>
  <c r="E7"/>
  <c r="E85"/>
  <c i="5" r="J124"/>
  <c r="J37"/>
  <c r="J36"/>
  <c i="1" r="AY98"/>
  <c i="5" r="J35"/>
  <c i="1" r="AX98"/>
  <c i="5" r="BI295"/>
  <c r="BH295"/>
  <c r="BG295"/>
  <c r="BE295"/>
  <c r="T295"/>
  <c r="R295"/>
  <c r="P295"/>
  <c r="BI293"/>
  <c r="BH293"/>
  <c r="BG293"/>
  <c r="BE293"/>
  <c r="T293"/>
  <c r="R293"/>
  <c r="P293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3"/>
  <c r="BH253"/>
  <c r="BG253"/>
  <c r="BE253"/>
  <c r="T253"/>
  <c r="R253"/>
  <c r="P253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J97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119"/>
  <c r="J14"/>
  <c r="J12"/>
  <c r="J117"/>
  <c r="E7"/>
  <c r="E85"/>
  <c i="4" r="J37"/>
  <c r="J36"/>
  <c i="1" r="AY97"/>
  <c i="4" r="J35"/>
  <c i="1" r="AX97"/>
  <c i="4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8"/>
  <c r="BH138"/>
  <c r="BG138"/>
  <c r="BE138"/>
  <c r="T138"/>
  <c r="R138"/>
  <c r="P138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J119"/>
  <c r="F116"/>
  <c r="E114"/>
  <c r="J92"/>
  <c r="F89"/>
  <c r="E87"/>
  <c r="J21"/>
  <c r="E21"/>
  <c r="J118"/>
  <c r="J20"/>
  <c r="J18"/>
  <c r="E18"/>
  <c r="F92"/>
  <c r="J17"/>
  <c r="J15"/>
  <c r="E15"/>
  <c r="F91"/>
  <c r="J14"/>
  <c r="J12"/>
  <c r="J116"/>
  <c r="E7"/>
  <c r="E85"/>
  <c i="3" r="J37"/>
  <c r="J36"/>
  <c i="1" r="AY96"/>
  <c i="3" r="J35"/>
  <c i="1" r="AX96"/>
  <c i="3" r="BI1050"/>
  <c r="BH1050"/>
  <c r="BG1050"/>
  <c r="BE1050"/>
  <c r="T1050"/>
  <c r="T1049"/>
  <c r="T1048"/>
  <c r="R1050"/>
  <c r="R1049"/>
  <c r="R1048"/>
  <c r="P1050"/>
  <c r="P1049"/>
  <c r="P1048"/>
  <c r="BI1042"/>
  <c r="BH1042"/>
  <c r="BG1042"/>
  <c r="BE1042"/>
  <c r="T1042"/>
  <c r="R1042"/>
  <c r="P1042"/>
  <c r="BI1038"/>
  <c r="BH1038"/>
  <c r="BG1038"/>
  <c r="BE1038"/>
  <c r="T1038"/>
  <c r="R1038"/>
  <c r="P1038"/>
  <c r="BI1030"/>
  <c r="BH1030"/>
  <c r="BG1030"/>
  <c r="BE1030"/>
  <c r="T1030"/>
  <c r="R1030"/>
  <c r="P1030"/>
  <c r="BI1028"/>
  <c r="BH1028"/>
  <c r="BG1028"/>
  <c r="BE1028"/>
  <c r="T1028"/>
  <c r="R1028"/>
  <c r="P1028"/>
  <c r="BI1020"/>
  <c r="BH1020"/>
  <c r="BG1020"/>
  <c r="BE1020"/>
  <c r="T1020"/>
  <c r="R1020"/>
  <c r="P1020"/>
  <c r="BI1018"/>
  <c r="BH1018"/>
  <c r="BG1018"/>
  <c r="BE1018"/>
  <c r="T1018"/>
  <c r="R1018"/>
  <c r="P1018"/>
  <c r="BI1016"/>
  <c r="BH1016"/>
  <c r="BG1016"/>
  <c r="BE1016"/>
  <c r="T1016"/>
  <c r="R1016"/>
  <c r="P1016"/>
  <c r="BI1014"/>
  <c r="BH1014"/>
  <c r="BG1014"/>
  <c r="BE1014"/>
  <c r="T1014"/>
  <c r="R1014"/>
  <c r="P1014"/>
  <c r="BI1012"/>
  <c r="BH1012"/>
  <c r="BG1012"/>
  <c r="BE1012"/>
  <c r="T1012"/>
  <c r="R1012"/>
  <c r="P1012"/>
  <c r="BI1010"/>
  <c r="BH1010"/>
  <c r="BG1010"/>
  <c r="BE1010"/>
  <c r="T1010"/>
  <c r="R1010"/>
  <c r="P1010"/>
  <c r="BI1009"/>
  <c r="BH1009"/>
  <c r="BG1009"/>
  <c r="BE1009"/>
  <c r="T1009"/>
  <c r="R1009"/>
  <c r="P1009"/>
  <c r="BI1008"/>
  <c r="BH1008"/>
  <c r="BG1008"/>
  <c r="BE1008"/>
  <c r="T1008"/>
  <c r="R1008"/>
  <c r="P1008"/>
  <c r="BI1007"/>
  <c r="BH1007"/>
  <c r="BG1007"/>
  <c r="BE1007"/>
  <c r="T1007"/>
  <c r="R1007"/>
  <c r="P1007"/>
  <c r="BI1001"/>
  <c r="BH1001"/>
  <c r="BG1001"/>
  <c r="BE1001"/>
  <c r="T1001"/>
  <c r="R1001"/>
  <c r="P1001"/>
  <c r="BI999"/>
  <c r="BH999"/>
  <c r="BG999"/>
  <c r="BE999"/>
  <c r="T999"/>
  <c r="R999"/>
  <c r="P999"/>
  <c r="BI991"/>
  <c r="BH991"/>
  <c r="BG991"/>
  <c r="BE991"/>
  <c r="T991"/>
  <c r="R991"/>
  <c r="P991"/>
  <c r="BI989"/>
  <c r="BH989"/>
  <c r="BG989"/>
  <c r="BE989"/>
  <c r="T989"/>
  <c r="R989"/>
  <c r="P989"/>
  <c r="BI986"/>
  <c r="BH986"/>
  <c r="BG986"/>
  <c r="BE986"/>
  <c r="T986"/>
  <c r="R986"/>
  <c r="P986"/>
  <c r="BI972"/>
  <c r="BH972"/>
  <c r="BG972"/>
  <c r="BE972"/>
  <c r="T972"/>
  <c r="R972"/>
  <c r="P972"/>
  <c r="BI971"/>
  <c r="BH971"/>
  <c r="BG971"/>
  <c r="BE971"/>
  <c r="T971"/>
  <c r="R971"/>
  <c r="P971"/>
  <c r="BI968"/>
  <c r="BH968"/>
  <c r="BG968"/>
  <c r="BE968"/>
  <c r="T968"/>
  <c r="R968"/>
  <c r="P968"/>
  <c r="BI967"/>
  <c r="BH967"/>
  <c r="BG967"/>
  <c r="BE967"/>
  <c r="T967"/>
  <c r="R967"/>
  <c r="P967"/>
  <c r="BI966"/>
  <c r="BH966"/>
  <c r="BG966"/>
  <c r="BE966"/>
  <c r="T966"/>
  <c r="R966"/>
  <c r="P966"/>
  <c r="BI965"/>
  <c r="BH965"/>
  <c r="BG965"/>
  <c r="BE965"/>
  <c r="T965"/>
  <c r="R965"/>
  <c r="P965"/>
  <c r="BI963"/>
  <c r="BH963"/>
  <c r="BG963"/>
  <c r="BE963"/>
  <c r="T963"/>
  <c r="R963"/>
  <c r="P963"/>
  <c r="BI945"/>
  <c r="BH945"/>
  <c r="BG945"/>
  <c r="BE945"/>
  <c r="T945"/>
  <c r="R945"/>
  <c r="P945"/>
  <c r="BI942"/>
  <c r="BH942"/>
  <c r="BG942"/>
  <c r="BE942"/>
  <c r="T942"/>
  <c r="R942"/>
  <c r="P942"/>
  <c r="BI929"/>
  <c r="BH929"/>
  <c r="BG929"/>
  <c r="BE929"/>
  <c r="T929"/>
  <c r="R929"/>
  <c r="P929"/>
  <c r="BI921"/>
  <c r="BH921"/>
  <c r="BG921"/>
  <c r="BE921"/>
  <c r="T921"/>
  <c r="R921"/>
  <c r="P921"/>
  <c r="BI917"/>
  <c r="BH917"/>
  <c r="BG917"/>
  <c r="BE917"/>
  <c r="T917"/>
  <c r="R917"/>
  <c r="P917"/>
  <c r="BI912"/>
  <c r="BH912"/>
  <c r="BG912"/>
  <c r="BE912"/>
  <c r="T912"/>
  <c r="R912"/>
  <c r="P912"/>
  <c r="BI906"/>
  <c r="BH906"/>
  <c r="BG906"/>
  <c r="BE906"/>
  <c r="T906"/>
  <c r="R906"/>
  <c r="P906"/>
  <c r="BI900"/>
  <c r="BH900"/>
  <c r="BG900"/>
  <c r="BE900"/>
  <c r="T900"/>
  <c r="R900"/>
  <c r="P900"/>
  <c r="BI896"/>
  <c r="BH896"/>
  <c r="BG896"/>
  <c r="BE896"/>
  <c r="T896"/>
  <c r="R896"/>
  <c r="P896"/>
  <c r="BI890"/>
  <c r="BH890"/>
  <c r="BG890"/>
  <c r="BE890"/>
  <c r="T890"/>
  <c r="R890"/>
  <c r="P890"/>
  <c r="BI886"/>
  <c r="BH886"/>
  <c r="BG886"/>
  <c r="BE886"/>
  <c r="T886"/>
  <c r="R886"/>
  <c r="P886"/>
  <c r="BI862"/>
  <c r="BH862"/>
  <c r="BG862"/>
  <c r="BE862"/>
  <c r="T862"/>
  <c r="R862"/>
  <c r="P862"/>
  <c r="BI838"/>
  <c r="BH838"/>
  <c r="BG838"/>
  <c r="BE838"/>
  <c r="T838"/>
  <c r="R838"/>
  <c r="P838"/>
  <c r="BI836"/>
  <c r="BH836"/>
  <c r="BG836"/>
  <c r="BE836"/>
  <c r="T836"/>
  <c r="R836"/>
  <c r="P836"/>
  <c r="BI833"/>
  <c r="BH833"/>
  <c r="BG833"/>
  <c r="BE833"/>
  <c r="T833"/>
  <c r="R833"/>
  <c r="P833"/>
  <c r="BI827"/>
  <c r="BH827"/>
  <c r="BG827"/>
  <c r="BE827"/>
  <c r="T827"/>
  <c r="R827"/>
  <c r="P827"/>
  <c r="BI823"/>
  <c r="BH823"/>
  <c r="BG823"/>
  <c r="BE823"/>
  <c r="T823"/>
  <c r="R823"/>
  <c r="P823"/>
  <c r="BI816"/>
  <c r="BH816"/>
  <c r="BG816"/>
  <c r="BE816"/>
  <c r="T816"/>
  <c r="R816"/>
  <c r="P816"/>
  <c r="BI809"/>
  <c r="BH809"/>
  <c r="BG809"/>
  <c r="BE809"/>
  <c r="T809"/>
  <c r="R809"/>
  <c r="P809"/>
  <c r="BI805"/>
  <c r="BH805"/>
  <c r="BG805"/>
  <c r="BE805"/>
  <c r="T805"/>
  <c r="R805"/>
  <c r="P805"/>
  <c r="BI798"/>
  <c r="BH798"/>
  <c r="BG798"/>
  <c r="BE798"/>
  <c r="T798"/>
  <c r="R798"/>
  <c r="P798"/>
  <c r="BI792"/>
  <c r="BH792"/>
  <c r="BG792"/>
  <c r="BE792"/>
  <c r="T792"/>
  <c r="R792"/>
  <c r="P792"/>
  <c r="BI790"/>
  <c r="BH790"/>
  <c r="BG790"/>
  <c r="BE790"/>
  <c r="T790"/>
  <c r="R790"/>
  <c r="P790"/>
  <c r="BI786"/>
  <c r="BH786"/>
  <c r="BG786"/>
  <c r="BE786"/>
  <c r="T786"/>
  <c r="R786"/>
  <c r="P786"/>
  <c r="BI784"/>
  <c r="BH784"/>
  <c r="BG784"/>
  <c r="BE784"/>
  <c r="T784"/>
  <c r="R784"/>
  <c r="P784"/>
  <c r="BI782"/>
  <c r="BH782"/>
  <c r="BG782"/>
  <c r="BE782"/>
  <c r="T782"/>
  <c r="R782"/>
  <c r="P782"/>
  <c r="BI780"/>
  <c r="BH780"/>
  <c r="BG780"/>
  <c r="BE780"/>
  <c r="T780"/>
  <c r="R780"/>
  <c r="P780"/>
  <c r="BI773"/>
  <c r="BH773"/>
  <c r="BG773"/>
  <c r="BE773"/>
  <c r="T773"/>
  <c r="R773"/>
  <c r="P773"/>
  <c r="BI771"/>
  <c r="BH771"/>
  <c r="BG771"/>
  <c r="BE771"/>
  <c r="T771"/>
  <c r="R771"/>
  <c r="P771"/>
  <c r="BI767"/>
  <c r="BH767"/>
  <c r="BG767"/>
  <c r="BE767"/>
  <c r="T767"/>
  <c r="R767"/>
  <c r="P767"/>
  <c r="BI765"/>
  <c r="BH765"/>
  <c r="BG765"/>
  <c r="BE765"/>
  <c r="T765"/>
  <c r="R765"/>
  <c r="P765"/>
  <c r="BI758"/>
  <c r="BH758"/>
  <c r="BG758"/>
  <c r="BE758"/>
  <c r="T758"/>
  <c r="R758"/>
  <c r="P758"/>
  <c r="BI755"/>
  <c r="BH755"/>
  <c r="BG755"/>
  <c r="BE755"/>
  <c r="T755"/>
  <c r="R755"/>
  <c r="P755"/>
  <c r="BI752"/>
  <c r="BH752"/>
  <c r="BG752"/>
  <c r="BE752"/>
  <c r="T752"/>
  <c r="R752"/>
  <c r="P752"/>
  <c r="BI750"/>
  <c r="BH750"/>
  <c r="BG750"/>
  <c r="BE750"/>
  <c r="T750"/>
  <c r="R750"/>
  <c r="P750"/>
  <c r="BI749"/>
  <c r="BH749"/>
  <c r="BG749"/>
  <c r="BE749"/>
  <c r="T749"/>
  <c r="R749"/>
  <c r="P749"/>
  <c r="BI748"/>
  <c r="BH748"/>
  <c r="BG748"/>
  <c r="BE748"/>
  <c r="T748"/>
  <c r="R748"/>
  <c r="P748"/>
  <c r="BI740"/>
  <c r="BH740"/>
  <c r="BG740"/>
  <c r="BE740"/>
  <c r="T740"/>
  <c r="R740"/>
  <c r="P740"/>
  <c r="BI739"/>
  <c r="BH739"/>
  <c r="BG739"/>
  <c r="BE739"/>
  <c r="T739"/>
  <c r="R739"/>
  <c r="P739"/>
  <c r="BI711"/>
  <c r="BH711"/>
  <c r="BG711"/>
  <c r="BE711"/>
  <c r="T711"/>
  <c r="R711"/>
  <c r="P711"/>
  <c r="BI709"/>
  <c r="BH709"/>
  <c r="BG709"/>
  <c r="BE709"/>
  <c r="T709"/>
  <c r="R709"/>
  <c r="P709"/>
  <c r="BI708"/>
  <c r="BH708"/>
  <c r="BG708"/>
  <c r="BE708"/>
  <c r="T708"/>
  <c r="R708"/>
  <c r="P708"/>
  <c r="BI701"/>
  <c r="BH701"/>
  <c r="BG701"/>
  <c r="BE701"/>
  <c r="T701"/>
  <c r="R701"/>
  <c r="P701"/>
  <c r="BI699"/>
  <c r="BH699"/>
  <c r="BG699"/>
  <c r="BE699"/>
  <c r="T699"/>
  <c r="R699"/>
  <c r="P699"/>
  <c r="BI695"/>
  <c r="BH695"/>
  <c r="BG695"/>
  <c r="BE695"/>
  <c r="T695"/>
  <c r="R695"/>
  <c r="P695"/>
  <c r="BI693"/>
  <c r="BH693"/>
  <c r="BG693"/>
  <c r="BE693"/>
  <c r="T693"/>
  <c r="R693"/>
  <c r="P693"/>
  <c r="BI689"/>
  <c r="BH689"/>
  <c r="BG689"/>
  <c r="BE689"/>
  <c r="T689"/>
  <c r="R689"/>
  <c r="P689"/>
  <c r="BI686"/>
  <c r="BH686"/>
  <c r="BG686"/>
  <c r="BE686"/>
  <c r="T686"/>
  <c r="R686"/>
  <c r="P686"/>
  <c r="BI682"/>
  <c r="BH682"/>
  <c r="BG682"/>
  <c r="BE682"/>
  <c r="T682"/>
  <c r="R682"/>
  <c r="P682"/>
  <c r="BI680"/>
  <c r="BH680"/>
  <c r="BG680"/>
  <c r="BE680"/>
  <c r="T680"/>
  <c r="R680"/>
  <c r="P680"/>
  <c r="BI673"/>
  <c r="BH673"/>
  <c r="BG673"/>
  <c r="BE673"/>
  <c r="T673"/>
  <c r="R673"/>
  <c r="P673"/>
  <c r="BI669"/>
  <c r="BH669"/>
  <c r="BG669"/>
  <c r="BE669"/>
  <c r="T669"/>
  <c r="R669"/>
  <c r="P669"/>
  <c r="BI663"/>
  <c r="BH663"/>
  <c r="BG663"/>
  <c r="BE663"/>
  <c r="T663"/>
  <c r="R663"/>
  <c r="P663"/>
  <c r="BI661"/>
  <c r="BH661"/>
  <c r="BG661"/>
  <c r="BE661"/>
  <c r="T661"/>
  <c r="R661"/>
  <c r="P661"/>
  <c r="BI654"/>
  <c r="BH654"/>
  <c r="BG654"/>
  <c r="BE654"/>
  <c r="T654"/>
  <c r="R654"/>
  <c r="P654"/>
  <c r="BI652"/>
  <c r="BH652"/>
  <c r="BG652"/>
  <c r="BE652"/>
  <c r="T652"/>
  <c r="R652"/>
  <c r="P652"/>
  <c r="BI645"/>
  <c r="BH645"/>
  <c r="BG645"/>
  <c r="BE645"/>
  <c r="T645"/>
  <c r="R645"/>
  <c r="P645"/>
  <c r="BI643"/>
  <c r="BH643"/>
  <c r="BG643"/>
  <c r="BE643"/>
  <c r="T643"/>
  <c r="R643"/>
  <c r="P643"/>
  <c r="BI641"/>
  <c r="BH641"/>
  <c r="BG641"/>
  <c r="BE641"/>
  <c r="T641"/>
  <c r="R641"/>
  <c r="P641"/>
  <c r="BI639"/>
  <c r="BH639"/>
  <c r="BG639"/>
  <c r="BE639"/>
  <c r="T639"/>
  <c r="R639"/>
  <c r="P639"/>
  <c r="BI632"/>
  <c r="BH632"/>
  <c r="BG632"/>
  <c r="BE632"/>
  <c r="T632"/>
  <c r="R632"/>
  <c r="P632"/>
  <c r="BI630"/>
  <c r="BH630"/>
  <c r="BG630"/>
  <c r="BE630"/>
  <c r="T630"/>
  <c r="R630"/>
  <c r="P630"/>
  <c r="BI623"/>
  <c r="BH623"/>
  <c r="BG623"/>
  <c r="BE623"/>
  <c r="T623"/>
  <c r="R623"/>
  <c r="P623"/>
  <c r="BI620"/>
  <c r="BH620"/>
  <c r="BG620"/>
  <c r="BE620"/>
  <c r="T620"/>
  <c r="R620"/>
  <c r="P620"/>
  <c r="BI613"/>
  <c r="BH613"/>
  <c r="BG613"/>
  <c r="BE613"/>
  <c r="T613"/>
  <c r="R613"/>
  <c r="P613"/>
  <c r="BI611"/>
  <c r="BH611"/>
  <c r="BG611"/>
  <c r="BE611"/>
  <c r="T611"/>
  <c r="R611"/>
  <c r="P611"/>
  <c r="BI609"/>
  <c r="BH609"/>
  <c r="BG609"/>
  <c r="BE609"/>
  <c r="T609"/>
  <c r="R609"/>
  <c r="P609"/>
  <c r="BI607"/>
  <c r="BH607"/>
  <c r="BG607"/>
  <c r="BE607"/>
  <c r="T607"/>
  <c r="R607"/>
  <c r="P607"/>
  <c r="BI605"/>
  <c r="BH605"/>
  <c r="BG605"/>
  <c r="BE605"/>
  <c r="T605"/>
  <c r="R605"/>
  <c r="P605"/>
  <c r="BI603"/>
  <c r="BH603"/>
  <c r="BG603"/>
  <c r="BE603"/>
  <c r="T603"/>
  <c r="R603"/>
  <c r="P603"/>
  <c r="BI601"/>
  <c r="BH601"/>
  <c r="BG601"/>
  <c r="BE601"/>
  <c r="T601"/>
  <c r="R601"/>
  <c r="P601"/>
  <c r="BI599"/>
  <c r="BH599"/>
  <c r="BG599"/>
  <c r="BE599"/>
  <c r="T599"/>
  <c r="R599"/>
  <c r="P599"/>
  <c r="BI597"/>
  <c r="BH597"/>
  <c r="BG597"/>
  <c r="BE597"/>
  <c r="T597"/>
  <c r="R597"/>
  <c r="P597"/>
  <c r="BI594"/>
  <c r="BH594"/>
  <c r="BG594"/>
  <c r="BE594"/>
  <c r="T594"/>
  <c r="R594"/>
  <c r="P594"/>
  <c r="BI592"/>
  <c r="BH592"/>
  <c r="BG592"/>
  <c r="BE592"/>
  <c r="T592"/>
  <c r="R592"/>
  <c r="P592"/>
  <c r="BI589"/>
  <c r="BH589"/>
  <c r="BG589"/>
  <c r="BE589"/>
  <c r="T589"/>
  <c r="R589"/>
  <c r="P589"/>
  <c r="BI587"/>
  <c r="BH587"/>
  <c r="BG587"/>
  <c r="BE587"/>
  <c r="T587"/>
  <c r="R587"/>
  <c r="P587"/>
  <c r="BI584"/>
  <c r="BH584"/>
  <c r="BG584"/>
  <c r="BE584"/>
  <c r="T584"/>
  <c r="T583"/>
  <c r="R584"/>
  <c r="R583"/>
  <c r="P584"/>
  <c r="P583"/>
  <c r="BI582"/>
  <c r="BH582"/>
  <c r="BG582"/>
  <c r="BE582"/>
  <c r="T582"/>
  <c r="R582"/>
  <c r="P582"/>
  <c r="BI581"/>
  <c r="BH581"/>
  <c r="BG581"/>
  <c r="BE581"/>
  <c r="T581"/>
  <c r="R581"/>
  <c r="P581"/>
  <c r="BI577"/>
  <c r="BH577"/>
  <c r="BG577"/>
  <c r="BE577"/>
  <c r="T577"/>
  <c r="R577"/>
  <c r="P577"/>
  <c r="BI576"/>
  <c r="BH576"/>
  <c r="BG576"/>
  <c r="BE576"/>
  <c r="T576"/>
  <c r="R576"/>
  <c r="P576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65"/>
  <c r="BH565"/>
  <c r="BG565"/>
  <c r="BE565"/>
  <c r="T565"/>
  <c r="R565"/>
  <c r="P565"/>
  <c r="BI563"/>
  <c r="BH563"/>
  <c r="BG563"/>
  <c r="BE563"/>
  <c r="T563"/>
  <c r="R563"/>
  <c r="P563"/>
  <c r="BI556"/>
  <c r="BH556"/>
  <c r="BG556"/>
  <c r="BE556"/>
  <c r="T556"/>
  <c r="R556"/>
  <c r="P556"/>
  <c r="BI549"/>
  <c r="BH549"/>
  <c r="BG549"/>
  <c r="BE549"/>
  <c r="T549"/>
  <c r="R549"/>
  <c r="P549"/>
  <c r="BI548"/>
  <c r="BH548"/>
  <c r="BG548"/>
  <c r="BE548"/>
  <c r="T548"/>
  <c r="R548"/>
  <c r="P548"/>
  <c r="BI546"/>
  <c r="BH546"/>
  <c r="BG546"/>
  <c r="BE546"/>
  <c r="T546"/>
  <c r="R546"/>
  <c r="P546"/>
  <c r="BI545"/>
  <c r="BH545"/>
  <c r="BG545"/>
  <c r="BE545"/>
  <c r="T545"/>
  <c r="R545"/>
  <c r="P545"/>
  <c r="BI544"/>
  <c r="BH544"/>
  <c r="BG544"/>
  <c r="BE544"/>
  <c r="T544"/>
  <c r="R544"/>
  <c r="P544"/>
  <c r="BI543"/>
  <c r="BH543"/>
  <c r="BG543"/>
  <c r="BE543"/>
  <c r="T543"/>
  <c r="R543"/>
  <c r="P543"/>
  <c r="BI541"/>
  <c r="BH541"/>
  <c r="BG541"/>
  <c r="BE541"/>
  <c r="T541"/>
  <c r="R541"/>
  <c r="P541"/>
  <c r="BI535"/>
  <c r="BH535"/>
  <c r="BG535"/>
  <c r="BE535"/>
  <c r="T535"/>
  <c r="R535"/>
  <c r="P535"/>
  <c r="BI530"/>
  <c r="BH530"/>
  <c r="BG530"/>
  <c r="BE530"/>
  <c r="T530"/>
  <c r="R530"/>
  <c r="P530"/>
  <c r="BI524"/>
  <c r="BH524"/>
  <c r="BG524"/>
  <c r="BE524"/>
  <c r="T524"/>
  <c r="R524"/>
  <c r="P524"/>
  <c r="BI499"/>
  <c r="BH499"/>
  <c r="BG499"/>
  <c r="BE499"/>
  <c r="T499"/>
  <c r="R499"/>
  <c r="P499"/>
  <c r="BI471"/>
  <c r="BH471"/>
  <c r="BG471"/>
  <c r="BE471"/>
  <c r="T471"/>
  <c r="R471"/>
  <c r="P471"/>
  <c r="BI458"/>
  <c r="BH458"/>
  <c r="BG458"/>
  <c r="BE458"/>
  <c r="T458"/>
  <c r="R458"/>
  <c r="P458"/>
  <c r="BI445"/>
  <c r="BH445"/>
  <c r="BG445"/>
  <c r="BE445"/>
  <c r="T445"/>
  <c r="R445"/>
  <c r="P445"/>
  <c r="BI431"/>
  <c r="BH431"/>
  <c r="BG431"/>
  <c r="BE431"/>
  <c r="T431"/>
  <c r="R431"/>
  <c r="P431"/>
  <c r="BI417"/>
  <c r="BH417"/>
  <c r="BG417"/>
  <c r="BE417"/>
  <c r="T417"/>
  <c r="R417"/>
  <c r="P417"/>
  <c r="BI389"/>
  <c r="BH389"/>
  <c r="BG389"/>
  <c r="BE389"/>
  <c r="T389"/>
  <c r="R389"/>
  <c r="P389"/>
  <c r="BI383"/>
  <c r="BH383"/>
  <c r="BG383"/>
  <c r="BE383"/>
  <c r="T383"/>
  <c r="R383"/>
  <c r="P383"/>
  <c r="BI361"/>
  <c r="BH361"/>
  <c r="BG361"/>
  <c r="BE361"/>
  <c r="T361"/>
  <c r="R361"/>
  <c r="P361"/>
  <c r="BI360"/>
  <c r="BH360"/>
  <c r="BG360"/>
  <c r="BE360"/>
  <c r="T360"/>
  <c r="R360"/>
  <c r="P360"/>
  <c r="BI344"/>
  <c r="BH344"/>
  <c r="BG344"/>
  <c r="BE344"/>
  <c r="T344"/>
  <c r="R344"/>
  <c r="P344"/>
  <c r="BI343"/>
  <c r="BH343"/>
  <c r="BG343"/>
  <c r="BE343"/>
  <c r="T343"/>
  <c r="R343"/>
  <c r="P343"/>
  <c r="BI341"/>
  <c r="BH341"/>
  <c r="BG341"/>
  <c r="BE341"/>
  <c r="T341"/>
  <c r="R341"/>
  <c r="P341"/>
  <c r="BI339"/>
  <c r="BH339"/>
  <c r="BG339"/>
  <c r="BE339"/>
  <c r="T339"/>
  <c r="R339"/>
  <c r="P339"/>
  <c r="BI337"/>
  <c r="BH337"/>
  <c r="BG337"/>
  <c r="BE337"/>
  <c r="T337"/>
  <c r="R337"/>
  <c r="P337"/>
  <c r="BI335"/>
  <c r="BH335"/>
  <c r="BG335"/>
  <c r="BE335"/>
  <c r="T335"/>
  <c r="R335"/>
  <c r="P335"/>
  <c r="BI333"/>
  <c r="BH333"/>
  <c r="BG333"/>
  <c r="BE333"/>
  <c r="T333"/>
  <c r="R333"/>
  <c r="P333"/>
  <c r="BI330"/>
  <c r="BH330"/>
  <c r="BG330"/>
  <c r="BE330"/>
  <c r="T330"/>
  <c r="R330"/>
  <c r="P330"/>
  <c r="BI326"/>
  <c r="BH326"/>
  <c r="BG326"/>
  <c r="BE326"/>
  <c r="T326"/>
  <c r="R326"/>
  <c r="P326"/>
  <c r="BI324"/>
  <c r="BH324"/>
  <c r="BG324"/>
  <c r="BE324"/>
  <c r="T324"/>
  <c r="R324"/>
  <c r="P324"/>
  <c r="BI318"/>
  <c r="BH318"/>
  <c r="BG318"/>
  <c r="BE318"/>
  <c r="T318"/>
  <c r="R318"/>
  <c r="P318"/>
  <c r="BI316"/>
  <c r="BH316"/>
  <c r="BG316"/>
  <c r="BE316"/>
  <c r="T316"/>
  <c r="R316"/>
  <c r="P316"/>
  <c r="BI314"/>
  <c r="BH314"/>
  <c r="BG314"/>
  <c r="BE314"/>
  <c r="T314"/>
  <c r="R314"/>
  <c r="P314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2"/>
  <c r="BH302"/>
  <c r="BG302"/>
  <c r="BE302"/>
  <c r="T302"/>
  <c r="R302"/>
  <c r="P302"/>
  <c r="BI286"/>
  <c r="BH286"/>
  <c r="BG286"/>
  <c r="BE286"/>
  <c r="T286"/>
  <c r="R286"/>
  <c r="P286"/>
  <c r="BI284"/>
  <c r="BH284"/>
  <c r="BG284"/>
  <c r="BE284"/>
  <c r="T284"/>
  <c r="R284"/>
  <c r="P284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45"/>
  <c r="BH245"/>
  <c r="BG245"/>
  <c r="BE245"/>
  <c r="T245"/>
  <c r="R245"/>
  <c r="P245"/>
  <c r="BI238"/>
  <c r="BH238"/>
  <c r="BG238"/>
  <c r="BE238"/>
  <c r="T238"/>
  <c r="R238"/>
  <c r="P238"/>
  <c r="BI234"/>
  <c r="BH234"/>
  <c r="BG234"/>
  <c r="BE234"/>
  <c r="T234"/>
  <c r="R234"/>
  <c r="P234"/>
  <c r="BI226"/>
  <c r="BH226"/>
  <c r="BG226"/>
  <c r="BE226"/>
  <c r="T226"/>
  <c r="R226"/>
  <c r="P226"/>
  <c r="BI219"/>
  <c r="BH219"/>
  <c r="BG219"/>
  <c r="BE219"/>
  <c r="T219"/>
  <c r="R219"/>
  <c r="P219"/>
  <c r="BI167"/>
  <c r="BH167"/>
  <c r="BG167"/>
  <c r="BE167"/>
  <c r="T167"/>
  <c r="R167"/>
  <c r="P167"/>
  <c r="BI160"/>
  <c r="BH160"/>
  <c r="BG160"/>
  <c r="BE160"/>
  <c r="T160"/>
  <c r="R160"/>
  <c r="P160"/>
  <c r="BI157"/>
  <c r="BH157"/>
  <c r="BG157"/>
  <c r="BE157"/>
  <c r="T157"/>
  <c r="R157"/>
  <c r="P157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J134"/>
  <c r="F131"/>
  <c r="E129"/>
  <c r="J92"/>
  <c r="F89"/>
  <c r="E87"/>
  <c r="J21"/>
  <c r="E21"/>
  <c r="J133"/>
  <c r="J20"/>
  <c r="J18"/>
  <c r="E18"/>
  <c r="F134"/>
  <c r="J17"/>
  <c r="J15"/>
  <c r="E15"/>
  <c r="F91"/>
  <c r="J14"/>
  <c r="J12"/>
  <c r="J89"/>
  <c r="E7"/>
  <c r="E85"/>
  <c i="2" r="J37"/>
  <c r="J36"/>
  <c i="1" r="AY95"/>
  <c i="2" r="J35"/>
  <c i="1" r="AX95"/>
  <c i="2"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J117"/>
  <c r="F114"/>
  <c r="E112"/>
  <c r="J92"/>
  <c r="F89"/>
  <c r="E87"/>
  <c r="J21"/>
  <c r="E21"/>
  <c r="J116"/>
  <c r="J20"/>
  <c r="J18"/>
  <c r="E18"/>
  <c r="F92"/>
  <c r="J17"/>
  <c r="J15"/>
  <c r="E15"/>
  <c r="F91"/>
  <c r="J14"/>
  <c r="J12"/>
  <c r="J114"/>
  <c r="E7"/>
  <c r="E110"/>
  <c i="1" r="L90"/>
  <c r="AM90"/>
  <c r="AM89"/>
  <c r="L89"/>
  <c r="AM87"/>
  <c r="L87"/>
  <c r="L85"/>
  <c r="L84"/>
  <c i="14" r="J134"/>
  <c r="J123"/>
  <c i="13" r="J303"/>
  <c r="J280"/>
  <c r="BK279"/>
  <c r="BK274"/>
  <c r="J271"/>
  <c r="J262"/>
  <c r="J258"/>
  <c r="BK254"/>
  <c r="J249"/>
  <c r="BK248"/>
  <c r="BK239"/>
  <c r="J232"/>
  <c r="J231"/>
  <c r="BK202"/>
  <c r="BK173"/>
  <c r="J153"/>
  <c r="BK133"/>
  <c r="BK128"/>
  <c i="12" r="BK121"/>
  <c i="11" r="J194"/>
  <c r="BK193"/>
  <c r="BK189"/>
  <c r="J186"/>
  <c r="BK184"/>
  <c r="BK168"/>
  <c r="J165"/>
  <c r="J160"/>
  <c r="BK154"/>
  <c r="BK151"/>
  <c r="BK141"/>
  <c r="J140"/>
  <c r="J138"/>
  <c r="BK132"/>
  <c i="10" r="BK426"/>
  <c r="BK424"/>
  <c r="BK423"/>
  <c r="BK421"/>
  <c r="J416"/>
  <c r="BK412"/>
  <c r="BK404"/>
  <c r="BK398"/>
  <c r="J396"/>
  <c r="BK388"/>
  <c r="BK386"/>
  <c r="J384"/>
  <c r="BK380"/>
  <c r="J377"/>
  <c r="BK376"/>
  <c r="BK368"/>
  <c r="J367"/>
  <c r="BK365"/>
  <c r="J357"/>
  <c r="J354"/>
  <c r="BK352"/>
  <c r="J346"/>
  <c r="J345"/>
  <c r="J344"/>
  <c r="BK342"/>
  <c r="BK339"/>
  <c r="BK334"/>
  <c r="J333"/>
  <c r="J330"/>
  <c r="BK327"/>
  <c r="J326"/>
  <c r="J325"/>
  <c r="BK317"/>
  <c r="J314"/>
  <c r="J311"/>
  <c r="J310"/>
  <c r="J307"/>
  <c r="J306"/>
  <c r="BK286"/>
  <c r="BK282"/>
  <c r="J278"/>
  <c r="J272"/>
  <c r="BK269"/>
  <c r="BK259"/>
  <c r="BK257"/>
  <c r="BK253"/>
  <c r="BK247"/>
  <c r="BK246"/>
  <c r="BK240"/>
  <c r="BK234"/>
  <c r="J232"/>
  <c r="J225"/>
  <c r="BK224"/>
  <c r="BK219"/>
  <c r="J210"/>
  <c r="BK205"/>
  <c r="BK200"/>
  <c r="BK190"/>
  <c r="J183"/>
  <c r="BK178"/>
  <c r="BK176"/>
  <c r="BK175"/>
  <c r="BK171"/>
  <c r="J168"/>
  <c r="J159"/>
  <c r="J146"/>
  <c r="BK143"/>
  <c i="9" r="BK194"/>
  <c r="J175"/>
  <c r="J153"/>
  <c r="BK151"/>
  <c r="J150"/>
  <c r="J149"/>
  <c r="J147"/>
  <c r="BK146"/>
  <c r="J136"/>
  <c r="J132"/>
  <c r="J129"/>
  <c r="BK125"/>
  <c i="8" r="J238"/>
  <c r="BK236"/>
  <c r="J232"/>
  <c r="J229"/>
  <c r="J228"/>
  <c r="BK224"/>
  <c r="J222"/>
  <c r="BK214"/>
  <c r="J209"/>
  <c r="J200"/>
  <c r="J188"/>
  <c r="J185"/>
  <c r="BK182"/>
  <c r="J180"/>
  <c r="J175"/>
  <c r="BK167"/>
  <c r="BK165"/>
  <c r="J163"/>
  <c r="BK151"/>
  <c r="BK150"/>
  <c r="BK148"/>
  <c r="BK143"/>
  <c r="J131"/>
  <c r="J130"/>
  <c r="BK124"/>
  <c i="7" r="J309"/>
  <c r="BK308"/>
  <c r="J303"/>
  <c r="BK298"/>
  <c r="J295"/>
  <c r="J285"/>
  <c r="BK284"/>
  <c r="BK283"/>
  <c r="BK282"/>
  <c r="J281"/>
  <c r="BK278"/>
  <c r="J273"/>
  <c r="BK262"/>
  <c r="J258"/>
  <c r="J256"/>
  <c r="J248"/>
  <c r="BK241"/>
  <c r="J240"/>
  <c r="J224"/>
  <c r="BK219"/>
  <c r="J218"/>
  <c r="BK216"/>
  <c r="J213"/>
  <c r="J211"/>
  <c r="BK209"/>
  <c r="J205"/>
  <c r="J198"/>
  <c r="J191"/>
  <c r="J189"/>
  <c r="J188"/>
  <c r="J186"/>
  <c r="BK180"/>
  <c r="BK178"/>
  <c r="BK174"/>
  <c r="BK170"/>
  <c r="BK167"/>
  <c r="J155"/>
  <c i="6" r="BK514"/>
  <c r="J497"/>
  <c r="BK485"/>
  <c r="BK190"/>
  <c r="J172"/>
  <c r="BK147"/>
  <c i="5" r="BK286"/>
  <c r="J284"/>
  <c r="BK249"/>
  <c r="J243"/>
  <c r="J241"/>
  <c r="J233"/>
  <c r="J225"/>
  <c r="BK221"/>
  <c r="BK200"/>
  <c r="J196"/>
  <c r="J170"/>
  <c r="J154"/>
  <c r="BK149"/>
  <c r="BK143"/>
  <c r="J141"/>
  <c i="4" r="J155"/>
  <c r="BK152"/>
  <c r="BK130"/>
  <c r="BK127"/>
  <c i="3" r="BK1042"/>
  <c r="BK1020"/>
  <c r="J999"/>
  <c r="J991"/>
  <c r="BK968"/>
  <c r="BK963"/>
  <c r="J942"/>
  <c r="BK921"/>
  <c r="J917"/>
  <c r="J900"/>
  <c r="BK890"/>
  <c r="BK833"/>
  <c r="BK823"/>
  <c r="J780"/>
  <c r="J758"/>
  <c r="BK752"/>
  <c r="BK749"/>
  <c r="BK711"/>
  <c r="J709"/>
  <c r="BK699"/>
  <c r="J686"/>
  <c r="BK645"/>
  <c r="BK643"/>
  <c r="BK641"/>
  <c r="J639"/>
  <c r="BK623"/>
  <c r="BK613"/>
  <c r="BK607"/>
  <c r="J581"/>
  <c r="J576"/>
  <c r="BK572"/>
  <c r="J548"/>
  <c r="BK541"/>
  <c r="J530"/>
  <c r="BK458"/>
  <c r="BK417"/>
  <c r="J343"/>
  <c r="BK341"/>
  <c r="BK339"/>
  <c r="J337"/>
  <c r="BK333"/>
  <c r="BK286"/>
  <c r="J284"/>
  <c r="J254"/>
  <c r="J226"/>
  <c r="BK160"/>
  <c r="J154"/>
  <c r="J151"/>
  <c r="J146"/>
  <c r="BK145"/>
  <c r="J140"/>
  <c i="2" r="J154"/>
  <c r="J150"/>
  <c r="BK128"/>
  <c r="J126"/>
  <c i="14" r="BK127"/>
  <c r="J125"/>
  <c r="BK124"/>
  <c i="13" r="J304"/>
  <c r="J270"/>
  <c r="BK269"/>
  <c r="BK267"/>
  <c r="BK258"/>
  <c r="BK255"/>
  <c r="J254"/>
  <c r="J248"/>
  <c r="BK230"/>
  <c r="J225"/>
  <c r="BK217"/>
  <c r="J179"/>
  <c r="J169"/>
  <c r="J149"/>
  <c r="J137"/>
  <c i="12" r="J121"/>
  <c i="11" r="BK195"/>
  <c r="BK185"/>
  <c r="BK181"/>
  <c r="BK174"/>
  <c r="BK173"/>
  <c r="BK169"/>
  <c r="BK167"/>
  <c r="BK164"/>
  <c r="J159"/>
  <c r="J158"/>
  <c r="BK157"/>
  <c r="J154"/>
  <c r="J148"/>
  <c r="J145"/>
  <c r="BK140"/>
  <c r="J137"/>
  <c r="BK135"/>
  <c r="J130"/>
  <c r="BK125"/>
  <c i="10" r="J423"/>
  <c r="J419"/>
  <c r="J415"/>
  <c r="J412"/>
  <c r="BK410"/>
  <c r="BK406"/>
  <c r="BK405"/>
  <c r="J401"/>
  <c r="BK400"/>
  <c r="J398"/>
  <c r="J397"/>
  <c r="J392"/>
  <c r="BK387"/>
  <c r="BK385"/>
  <c r="BK383"/>
  <c r="J381"/>
  <c r="J379"/>
  <c r="BK378"/>
  <c r="J374"/>
  <c r="J371"/>
  <c r="J343"/>
  <c r="BK341"/>
  <c r="BK336"/>
  <c r="J334"/>
  <c r="BK329"/>
  <c r="BK328"/>
  <c r="BK326"/>
  <c r="BK324"/>
  <c r="J312"/>
  <c r="BK305"/>
  <c r="J302"/>
  <c r="BK298"/>
  <c r="BK296"/>
  <c r="BK295"/>
  <c r="BK293"/>
  <c r="BK292"/>
  <c r="BK289"/>
  <c r="J285"/>
  <c r="BK284"/>
  <c r="BK279"/>
  <c r="J274"/>
  <c r="J268"/>
  <c r="J264"/>
  <c r="J260"/>
  <c r="J258"/>
  <c r="BK254"/>
  <c r="BK250"/>
  <c r="BK249"/>
  <c r="J243"/>
  <c r="BK241"/>
  <c r="BK236"/>
  <c r="J234"/>
  <c r="J233"/>
  <c r="BK230"/>
  <c r="J228"/>
  <c r="BK225"/>
  <c r="BK215"/>
  <c r="BK212"/>
  <c r="BK209"/>
  <c r="J207"/>
  <c r="BK204"/>
  <c r="BK199"/>
  <c r="J196"/>
  <c r="J190"/>
  <c r="BK189"/>
  <c r="BK181"/>
  <c r="BK180"/>
  <c r="J175"/>
  <c r="BK169"/>
  <c r="BK165"/>
  <c r="BK164"/>
  <c r="BK161"/>
  <c r="J158"/>
  <c r="J154"/>
  <c r="J149"/>
  <c r="BK146"/>
  <c r="J144"/>
  <c r="BK142"/>
  <c i="9" r="J191"/>
  <c r="BK187"/>
  <c r="BK182"/>
  <c r="BK143"/>
  <c r="BK139"/>
  <c r="J137"/>
  <c i="8" r="BK234"/>
  <c r="BK232"/>
  <c r="BK230"/>
  <c r="BK229"/>
  <c r="BK226"/>
  <c r="BK223"/>
  <c r="J217"/>
  <c r="J210"/>
  <c r="J208"/>
  <c r="J196"/>
  <c r="BK192"/>
  <c r="BK188"/>
  <c r="BK187"/>
  <c r="J176"/>
  <c r="J174"/>
  <c r="J173"/>
  <c r="BK170"/>
  <c r="J167"/>
  <c r="J165"/>
  <c r="BK161"/>
  <c r="J148"/>
  <c r="J143"/>
  <c r="BK129"/>
  <c r="BK127"/>
  <c r="J124"/>
  <c i="7" r="BK314"/>
  <c r="BK311"/>
  <c r="J307"/>
  <c r="J293"/>
  <c r="BK291"/>
  <c r="J290"/>
  <c r="J284"/>
  <c r="BK281"/>
  <c r="BK279"/>
  <c r="J278"/>
  <c r="BK275"/>
  <c r="J274"/>
  <c r="J266"/>
  <c r="J260"/>
  <c r="J247"/>
  <c r="J246"/>
  <c r="J244"/>
  <c r="J243"/>
  <c r="BK242"/>
  <c r="BK234"/>
  <c r="J230"/>
  <c r="J208"/>
  <c r="BK207"/>
  <c r="BK203"/>
  <c r="J202"/>
  <c r="BK198"/>
  <c r="BK196"/>
  <c r="J192"/>
  <c r="BK187"/>
  <c r="BK183"/>
  <c r="J179"/>
  <c r="J177"/>
  <c r="J164"/>
  <c r="BK151"/>
  <c r="BK147"/>
  <c r="BK145"/>
  <c i="6" r="J523"/>
  <c r="J514"/>
  <c r="J501"/>
  <c r="J489"/>
  <c r="J471"/>
  <c r="BK452"/>
  <c r="J446"/>
  <c r="J401"/>
  <c r="J397"/>
  <c r="J394"/>
  <c r="BK366"/>
  <c r="BK275"/>
  <c r="BK251"/>
  <c r="J248"/>
  <c r="BK232"/>
  <c r="J220"/>
  <c r="BK198"/>
  <c r="BK196"/>
  <c r="BK187"/>
  <c r="BK186"/>
  <c r="BK161"/>
  <c r="J144"/>
  <c r="BK141"/>
  <c r="J137"/>
  <c i="5" r="J278"/>
  <c r="J272"/>
  <c r="J268"/>
  <c r="BK260"/>
  <c r="J249"/>
  <c r="BK229"/>
  <c r="BK213"/>
  <c r="J208"/>
  <c r="BK206"/>
  <c r="BK192"/>
  <c r="BK182"/>
  <c r="J176"/>
  <c r="J172"/>
  <c r="BK166"/>
  <c r="BK164"/>
  <c r="J137"/>
  <c r="J128"/>
  <c i="4" r="BK159"/>
  <c r="BK149"/>
  <c r="J147"/>
  <c r="J143"/>
  <c r="BK132"/>
  <c r="J129"/>
  <c i="3" r="BK1050"/>
  <c r="J1038"/>
  <c r="J1018"/>
  <c r="BK1016"/>
  <c r="BK1012"/>
  <c r="BK966"/>
  <c r="BK965"/>
  <c r="J921"/>
  <c r="BK917"/>
  <c r="J906"/>
  <c r="BK838"/>
  <c r="J836"/>
  <c r="J827"/>
  <c r="J792"/>
  <c r="BK780"/>
  <c r="BK758"/>
  <c r="BK755"/>
  <c r="BK748"/>
  <c r="BK701"/>
  <c r="J699"/>
  <c r="J673"/>
  <c r="J663"/>
  <c r="J654"/>
  <c r="J620"/>
  <c r="BK611"/>
  <c r="BK605"/>
  <c r="J599"/>
  <c r="J597"/>
  <c r="BK587"/>
  <c r="BK575"/>
  <c r="BK573"/>
  <c r="BK545"/>
  <c r="J543"/>
  <c r="J541"/>
  <c r="J524"/>
  <c r="J445"/>
  <c r="J431"/>
  <c r="J344"/>
  <c r="J339"/>
  <c r="J318"/>
  <c r="BK307"/>
  <c r="J258"/>
  <c r="J256"/>
  <c r="J252"/>
  <c r="J245"/>
  <c r="BK167"/>
  <c r="J160"/>
  <c r="J157"/>
  <c r="BK143"/>
  <c i="2" r="BK153"/>
  <c r="BK146"/>
  <c r="BK134"/>
  <c r="J128"/>
  <c r="BK126"/>
  <c i="14" r="BK125"/>
  <c i="13" r="BK295"/>
  <c r="BK288"/>
  <c r="J287"/>
  <c r="BK284"/>
  <c r="J283"/>
  <c r="BK277"/>
  <c r="J274"/>
  <c r="J273"/>
  <c r="BK272"/>
  <c r="BK268"/>
  <c r="J239"/>
  <c r="BK233"/>
  <c r="J229"/>
  <c r="BK221"/>
  <c r="BK201"/>
  <c r="BK190"/>
  <c r="BK150"/>
  <c r="BK149"/>
  <c r="BK138"/>
  <c r="J127"/>
  <c i="11" r="J195"/>
  <c r="BK194"/>
  <c r="BK183"/>
  <c r="BK178"/>
  <c r="BK177"/>
  <c r="J156"/>
  <c r="BK150"/>
  <c r="J149"/>
  <c r="J146"/>
  <c r="J144"/>
  <c r="J143"/>
  <c r="BK139"/>
  <c r="BK137"/>
  <c r="J135"/>
  <c r="J129"/>
  <c r="BK128"/>
  <c r="BK126"/>
  <c r="J125"/>
  <c i="10" r="J426"/>
  <c r="BK425"/>
  <c r="BK413"/>
  <c r="J410"/>
  <c r="J407"/>
  <c r="J406"/>
  <c r="BK391"/>
  <c r="J388"/>
  <c r="BK351"/>
  <c r="BK350"/>
  <c r="BK347"/>
  <c r="BK343"/>
  <c r="J342"/>
  <c r="BK330"/>
  <c r="BK325"/>
  <c r="BK322"/>
  <c r="BK321"/>
  <c r="BK314"/>
  <c r="BK311"/>
  <c r="BK310"/>
  <c r="BK307"/>
  <c r="J298"/>
  <c r="J296"/>
  <c r="J294"/>
  <c r="J291"/>
  <c r="J286"/>
  <c r="BK283"/>
  <c r="J279"/>
  <c r="BK276"/>
  <c r="BK270"/>
  <c r="BK267"/>
  <c r="J254"/>
  <c r="J252"/>
  <c r="J248"/>
  <c r="J247"/>
  <c r="J246"/>
  <c r="J245"/>
  <c r="BK232"/>
  <c r="BK229"/>
  <c r="BK227"/>
  <c r="J226"/>
  <c r="J215"/>
  <c r="J212"/>
  <c r="J211"/>
  <c r="BK210"/>
  <c r="J209"/>
  <c r="BK201"/>
  <c r="BK196"/>
  <c r="BK193"/>
  <c r="J192"/>
  <c r="J189"/>
  <c r="BK183"/>
  <c r="BK177"/>
  <c r="BK174"/>
  <c r="BK166"/>
  <c r="J163"/>
  <c r="BK162"/>
  <c r="J160"/>
  <c r="BK158"/>
  <c r="J148"/>
  <c i="9" r="BK192"/>
  <c r="BK190"/>
  <c r="J182"/>
  <c r="BK180"/>
  <c r="BK179"/>
  <c r="J176"/>
  <c r="BK174"/>
  <c r="BK170"/>
  <c r="BK165"/>
  <c r="J163"/>
  <c r="J159"/>
  <c r="BK156"/>
  <c r="BK155"/>
  <c r="J154"/>
  <c r="J151"/>
  <c r="BK148"/>
  <c r="BK147"/>
  <c r="J145"/>
  <c r="J144"/>
  <c r="J143"/>
  <c r="J142"/>
  <c r="J141"/>
  <c r="J134"/>
  <c r="BK132"/>
  <c r="BK129"/>
  <c r="J122"/>
  <c r="J121"/>
  <c i="8" r="J234"/>
  <c r="J230"/>
  <c r="BK220"/>
  <c r="BK207"/>
  <c r="J203"/>
  <c r="BK200"/>
  <c r="BK194"/>
  <c r="J184"/>
  <c r="BK180"/>
  <c r="J179"/>
  <c r="J178"/>
  <c r="BK175"/>
  <c r="BK168"/>
  <c r="J162"/>
  <c r="BK140"/>
  <c r="BK138"/>
  <c r="J134"/>
  <c r="BK130"/>
  <c i="7" r="J317"/>
  <c r="BK307"/>
  <c r="BK306"/>
  <c r="J300"/>
  <c r="J291"/>
  <c r="J272"/>
  <c r="BK271"/>
  <c r="BK266"/>
  <c r="BK258"/>
  <c r="J257"/>
  <c r="BK246"/>
  <c r="BK237"/>
  <c r="J233"/>
  <c r="J220"/>
  <c r="BK217"/>
  <c r="J214"/>
  <c r="BK211"/>
  <c r="J207"/>
  <c r="BK205"/>
  <c r="BK195"/>
  <c r="BK189"/>
  <c r="J184"/>
  <c r="J183"/>
  <c r="J174"/>
  <c r="BK168"/>
  <c r="BK163"/>
  <c r="J159"/>
  <c r="BK152"/>
  <c r="BK149"/>
  <c r="J146"/>
  <c i="6" r="BK534"/>
  <c r="J534"/>
  <c r="BK532"/>
  <c r="J532"/>
  <c r="BK529"/>
  <c r="J529"/>
  <c r="BK528"/>
  <c r="J528"/>
  <c r="J526"/>
  <c r="BK525"/>
  <c r="J509"/>
  <c r="BK497"/>
  <c r="BK493"/>
  <c r="J456"/>
  <c r="J452"/>
  <c r="BK449"/>
  <c r="BK445"/>
  <c r="J428"/>
  <c r="J314"/>
  <c r="J310"/>
  <c r="BK274"/>
  <c r="BK270"/>
  <c r="BK257"/>
  <c r="BK193"/>
  <c r="J190"/>
  <c r="J187"/>
  <c r="J186"/>
  <c r="J168"/>
  <c r="BK144"/>
  <c r="J141"/>
  <c r="BK128"/>
  <c i="5" r="J293"/>
  <c r="J282"/>
  <c r="BK274"/>
  <c r="BK270"/>
  <c r="J266"/>
  <c r="BK264"/>
  <c r="J262"/>
  <c r="J260"/>
  <c r="J256"/>
  <c r="J239"/>
  <c r="J229"/>
  <c r="J227"/>
  <c r="J223"/>
  <c r="J211"/>
  <c r="BK208"/>
  <c r="BK198"/>
  <c r="BK194"/>
  <c r="J184"/>
  <c r="BK180"/>
  <c r="J152"/>
  <c r="BK139"/>
  <c r="BK126"/>
  <c i="4" r="J149"/>
  <c r="J132"/>
  <c r="J130"/>
  <c r="BK129"/>
  <c r="J127"/>
  <c i="3" r="J1042"/>
  <c r="BK1028"/>
  <c r="J1009"/>
  <c r="BK1008"/>
  <c r="J1001"/>
  <c r="J972"/>
  <c r="J968"/>
  <c r="J945"/>
  <c r="BK929"/>
  <c r="BK912"/>
  <c r="J886"/>
  <c r="BK862"/>
  <c r="BK836"/>
  <c r="J816"/>
  <c r="BK809"/>
  <c r="BK792"/>
  <c r="J790"/>
  <c r="BK786"/>
  <c r="J782"/>
  <c r="J771"/>
  <c r="J767"/>
  <c r="J750"/>
  <c r="J739"/>
  <c r="BK709"/>
  <c r="J695"/>
  <c r="J682"/>
  <c r="BK663"/>
  <c r="J641"/>
  <c r="J630"/>
  <c r="J609"/>
  <c r="J603"/>
  <c r="BK601"/>
  <c r="J594"/>
  <c r="J592"/>
  <c r="J589"/>
  <c r="J563"/>
  <c r="BK543"/>
  <c r="J535"/>
  <c r="BK524"/>
  <c r="J417"/>
  <c r="BK389"/>
  <c r="BK360"/>
  <c r="BK316"/>
  <c r="BK311"/>
  <c r="J307"/>
  <c r="J266"/>
  <c r="BK226"/>
  <c r="BK148"/>
  <c r="BK146"/>
  <c r="J142"/>
  <c i="2" r="BK150"/>
  <c r="J144"/>
  <c r="BK143"/>
  <c r="BK140"/>
  <c r="BK138"/>
  <c r="BK129"/>
  <c i="14" r="J128"/>
  <c i="13" r="BK303"/>
  <c r="J291"/>
  <c r="BK283"/>
  <c r="BK259"/>
  <c r="J233"/>
  <c r="J217"/>
  <c r="J212"/>
  <c r="BK211"/>
  <c r="J207"/>
  <c r="J203"/>
  <c r="J202"/>
  <c r="BK142"/>
  <c i="11" r="BK163"/>
  <c r="BK153"/>
  <c r="J150"/>
  <c r="BK143"/>
  <c r="J141"/>
  <c r="BK138"/>
  <c r="J136"/>
  <c r="BK134"/>
  <c r="J132"/>
  <c i="10" r="BK427"/>
  <c r="J421"/>
  <c r="J411"/>
  <c r="BK409"/>
  <c r="J404"/>
  <c r="J403"/>
  <c r="J402"/>
  <c r="J399"/>
  <c r="J393"/>
  <c r="J390"/>
  <c r="BK389"/>
  <c r="BK384"/>
  <c r="BK382"/>
  <c r="BK381"/>
  <c r="BK373"/>
  <c r="J369"/>
  <c r="BK366"/>
  <c r="BK363"/>
  <c r="BK362"/>
  <c r="BK353"/>
  <c r="BK349"/>
  <c r="BK345"/>
  <c r="J338"/>
  <c r="BK335"/>
  <c r="BK333"/>
  <c r="J331"/>
  <c r="J328"/>
  <c r="BK318"/>
  <c r="BK309"/>
  <c r="J300"/>
  <c r="J293"/>
  <c r="BK288"/>
  <c r="BK278"/>
  <c r="BK277"/>
  <c r="BK274"/>
  <c r="BK266"/>
  <c r="BK263"/>
  <c r="J262"/>
  <c r="J257"/>
  <c r="J251"/>
  <c r="J250"/>
  <c r="BK248"/>
  <c r="BK242"/>
  <c r="J236"/>
  <c r="BK235"/>
  <c r="BK221"/>
  <c r="BK220"/>
  <c r="BK214"/>
  <c r="BK211"/>
  <c r="J208"/>
  <c r="BK202"/>
  <c r="J200"/>
  <c r="BK194"/>
  <c r="BK179"/>
  <c r="BK173"/>
  <c r="J172"/>
  <c r="BK168"/>
  <c r="BK167"/>
  <c r="J164"/>
  <c r="J162"/>
  <c r="BK160"/>
  <c r="BK157"/>
  <c r="J156"/>
  <c r="J152"/>
  <c r="J151"/>
  <c r="BK150"/>
  <c r="BK148"/>
  <c i="9" r="BK193"/>
  <c r="BK191"/>
  <c r="BK183"/>
  <c r="J179"/>
  <c r="BK178"/>
  <c r="J170"/>
  <c r="BK169"/>
  <c r="J168"/>
  <c r="BK162"/>
  <c r="BK160"/>
  <c r="BK149"/>
  <c r="BK142"/>
  <c r="BK138"/>
  <c r="BK136"/>
  <c r="J135"/>
  <c r="J128"/>
  <c r="J127"/>
  <c r="BK124"/>
  <c i="8" r="BK240"/>
  <c r="BK239"/>
  <c r="J235"/>
  <c r="J223"/>
  <c r="BK222"/>
  <c r="BK219"/>
  <c r="J218"/>
  <c r="J215"/>
  <c r="J213"/>
  <c r="J207"/>
  <c r="J205"/>
  <c r="BK202"/>
  <c r="J198"/>
  <c r="BK195"/>
  <c r="J192"/>
  <c r="BK189"/>
  <c r="J187"/>
  <c r="BK176"/>
  <c r="BK174"/>
  <c r="BK172"/>
  <c r="BK171"/>
  <c r="BK154"/>
  <c r="BK147"/>
  <c r="J146"/>
  <c r="J139"/>
  <c r="J138"/>
  <c r="BK135"/>
  <c r="BK134"/>
  <c i="7" r="J314"/>
  <c r="J313"/>
  <c r="J311"/>
  <c r="J310"/>
  <c r="BK305"/>
  <c r="BK300"/>
  <c r="J299"/>
  <c r="BK295"/>
  <c r="BK294"/>
  <c r="BK274"/>
  <c r="BK269"/>
  <c r="BK267"/>
  <c r="J264"/>
  <c r="J254"/>
  <c r="J252"/>
  <c r="J250"/>
  <c r="J249"/>
  <c r="J234"/>
  <c r="J229"/>
  <c r="J225"/>
  <c r="J221"/>
  <c r="J219"/>
  <c r="BK215"/>
  <c r="BK210"/>
  <c r="BK197"/>
  <c r="J195"/>
  <c r="BK184"/>
  <c r="J181"/>
  <c r="BK166"/>
  <c r="J149"/>
  <c r="J148"/>
  <c i="6" r="J525"/>
  <c r="BK524"/>
  <c r="BK505"/>
  <c r="J493"/>
  <c r="J485"/>
  <c r="J466"/>
  <c r="J460"/>
  <c r="BK427"/>
  <c r="BK359"/>
  <c r="BK356"/>
  <c r="BK350"/>
  <c r="J318"/>
  <c r="J275"/>
  <c r="J274"/>
  <c r="J263"/>
  <c r="J251"/>
  <c r="J196"/>
  <c r="BK181"/>
  <c r="J178"/>
  <c r="BK173"/>
  <c r="BK158"/>
  <c r="J158"/>
  <c r="BK154"/>
  <c r="J154"/>
  <c r="BK151"/>
  <c r="J151"/>
  <c r="BK148"/>
  <c r="BK135"/>
  <c i="5" r="BK295"/>
  <c r="J295"/>
  <c r="BK293"/>
  <c r="BK284"/>
  <c r="BK276"/>
  <c r="J274"/>
  <c r="BK268"/>
  <c r="J245"/>
  <c r="BK243"/>
  <c r="BK239"/>
  <c r="BK227"/>
  <c r="J198"/>
  <c r="BK188"/>
  <c r="BK186"/>
  <c r="J174"/>
  <c r="BK168"/>
  <c r="J164"/>
  <c r="BK158"/>
  <c r="BK154"/>
  <c r="J147"/>
  <c r="J135"/>
  <c r="BK133"/>
  <c i="4" r="J159"/>
  <c r="J157"/>
  <c r="BK147"/>
  <c r="J141"/>
  <c i="3" r="BK1030"/>
  <c r="BK1018"/>
  <c r="J1014"/>
  <c r="J1010"/>
  <c r="BK986"/>
  <c r="J971"/>
  <c r="BK945"/>
  <c r="BK896"/>
  <c r="J890"/>
  <c r="BK886"/>
  <c r="J838"/>
  <c r="J833"/>
  <c r="J823"/>
  <c r="J786"/>
  <c r="BK750"/>
  <c r="BK740"/>
  <c r="J708"/>
  <c r="J701"/>
  <c r="BK693"/>
  <c r="J689"/>
  <c r="BK682"/>
  <c r="BK669"/>
  <c r="BK661"/>
  <c r="J652"/>
  <c r="J601"/>
  <c r="J587"/>
  <c r="J584"/>
  <c r="J577"/>
  <c r="BK576"/>
  <c r="J572"/>
  <c r="BK549"/>
  <c r="J546"/>
  <c r="J545"/>
  <c r="J544"/>
  <c r="J458"/>
  <c r="BK431"/>
  <c r="J383"/>
  <c r="J361"/>
  <c r="J360"/>
  <c r="BK335"/>
  <c r="J333"/>
  <c r="J314"/>
  <c r="J302"/>
  <c r="BK284"/>
  <c r="J263"/>
  <c r="BK254"/>
  <c r="J219"/>
  <c r="J152"/>
  <c r="BK151"/>
  <c r="J143"/>
  <c i="2" r="BK156"/>
  <c r="BK148"/>
  <c r="BK142"/>
  <c i="14" r="J127"/>
  <c i="13" r="BK305"/>
  <c r="J305"/>
  <c r="BK304"/>
  <c r="BK298"/>
  <c r="J268"/>
  <c r="J255"/>
  <c r="BK251"/>
  <c r="J250"/>
  <c r="BK225"/>
  <c r="BK212"/>
  <c r="J201"/>
  <c r="J190"/>
  <c r="J183"/>
  <c r="J163"/>
  <c r="J138"/>
  <c r="J133"/>
  <c r="BK127"/>
  <c i="11" r="J201"/>
  <c r="J200"/>
  <c r="J193"/>
  <c r="J191"/>
  <c r="BK190"/>
  <c r="J189"/>
  <c r="J187"/>
  <c r="J185"/>
  <c r="J177"/>
  <c r="BK175"/>
  <c r="BK172"/>
  <c r="J171"/>
  <c r="J167"/>
  <c r="J164"/>
  <c r="J162"/>
  <c r="J161"/>
  <c r="BK159"/>
  <c r="BK155"/>
  <c r="J152"/>
  <c r="BK136"/>
  <c r="J131"/>
  <c r="BK130"/>
  <c i="10" r="J425"/>
  <c r="BK419"/>
  <c r="J418"/>
  <c r="BK416"/>
  <c r="BK414"/>
  <c r="BK411"/>
  <c r="J409"/>
  <c r="J408"/>
  <c r="J400"/>
  <c r="BK396"/>
  <c r="BK393"/>
  <c r="J391"/>
  <c r="J389"/>
  <c r="J382"/>
  <c r="J378"/>
  <c r="BK375"/>
  <c r="BK371"/>
  <c r="BK361"/>
  <c r="BK357"/>
  <c r="BK356"/>
  <c r="J341"/>
  <c r="J337"/>
  <c r="BK323"/>
  <c r="BK320"/>
  <c r="J304"/>
  <c r="J301"/>
  <c r="BK300"/>
  <c r="J295"/>
  <c r="J284"/>
  <c r="J281"/>
  <c r="BK275"/>
  <c r="J270"/>
  <c r="BK268"/>
  <c r="BK265"/>
  <c r="J253"/>
  <c r="BK243"/>
  <c r="BK238"/>
  <c r="J237"/>
  <c r="J229"/>
  <c r="BK228"/>
  <c r="J227"/>
  <c r="BK226"/>
  <c r="J222"/>
  <c r="J221"/>
  <c r="J220"/>
  <c r="J217"/>
  <c r="J214"/>
  <c r="BK208"/>
  <c r="J204"/>
  <c r="J199"/>
  <c r="BK195"/>
  <c r="BK192"/>
  <c r="J188"/>
  <c r="J186"/>
  <c r="J184"/>
  <c r="J177"/>
  <c r="BK163"/>
  <c r="BK156"/>
  <c r="BK153"/>
  <c r="BK152"/>
  <c r="BK147"/>
  <c r="J143"/>
  <c i="9" r="J193"/>
  <c r="J192"/>
  <c r="BK188"/>
  <c r="J187"/>
  <c r="J185"/>
  <c r="BK184"/>
  <c r="J171"/>
  <c r="J167"/>
  <c r="J166"/>
  <c r="BK158"/>
  <c r="BK152"/>
  <c r="BK150"/>
  <c r="J140"/>
  <c r="BK128"/>
  <c r="J126"/>
  <c i="8" r="BK241"/>
  <c r="J241"/>
  <c r="J240"/>
  <c r="J226"/>
  <c r="J221"/>
  <c r="BK213"/>
  <c r="BK210"/>
  <c r="BK209"/>
  <c r="J206"/>
  <c r="BK205"/>
  <c r="BK204"/>
  <c r="BK201"/>
  <c r="BK199"/>
  <c r="BK197"/>
  <c r="J190"/>
  <c r="J189"/>
  <c r="J183"/>
  <c r="BK178"/>
  <c r="J151"/>
  <c r="J150"/>
  <c r="BK146"/>
  <c r="BK136"/>
  <c r="J135"/>
  <c r="J133"/>
  <c r="BK131"/>
  <c i="7" r="J316"/>
  <c r="BK309"/>
  <c r="J302"/>
  <c r="J298"/>
  <c r="BK290"/>
  <c r="J289"/>
  <c r="J279"/>
  <c r="BK276"/>
  <c r="BK273"/>
  <c r="J269"/>
  <c r="J265"/>
  <c r="BK263"/>
  <c r="J262"/>
  <c r="BK255"/>
  <c r="J253"/>
  <c r="J251"/>
  <c r="BK249"/>
  <c r="BK248"/>
  <c r="BK247"/>
  <c r="BK244"/>
  <c r="J239"/>
  <c r="J236"/>
  <c r="J235"/>
  <c r="J232"/>
  <c r="J231"/>
  <c r="J228"/>
  <c r="BK225"/>
  <c r="BK220"/>
  <c r="J204"/>
  <c r="J201"/>
  <c r="BK200"/>
  <c r="J196"/>
  <c r="BK179"/>
  <c r="J178"/>
  <c r="BK177"/>
  <c r="J169"/>
  <c r="J161"/>
  <c r="J160"/>
  <c r="BK159"/>
  <c r="BK155"/>
  <c i="6" r="J524"/>
  <c r="BK523"/>
  <c r="BK520"/>
  <c r="BK477"/>
  <c r="BK471"/>
  <c r="BK457"/>
  <c r="BK453"/>
  <c r="J449"/>
  <c r="BK394"/>
  <c r="BK364"/>
  <c r="BK318"/>
  <c r="BK314"/>
  <c r="J286"/>
  <c r="BK284"/>
  <c r="BK281"/>
  <c r="BK278"/>
  <c r="BK263"/>
  <c r="J242"/>
  <c r="BK178"/>
  <c r="BK172"/>
  <c r="BK168"/>
  <c r="BK165"/>
  <c r="J161"/>
  <c r="BK132"/>
  <c i="5" r="J288"/>
  <c r="J276"/>
  <c r="BK272"/>
  <c r="J264"/>
  <c r="BK258"/>
  <c r="BK256"/>
  <c r="BK247"/>
  <c r="J237"/>
  <c r="BK225"/>
  <c r="BK223"/>
  <c r="J204"/>
  <c r="J194"/>
  <c r="J190"/>
  <c r="J186"/>
  <c r="BK176"/>
  <c r="BK172"/>
  <c r="J168"/>
  <c r="BK162"/>
  <c r="J160"/>
  <c r="BK152"/>
  <c r="J145"/>
  <c r="J130"/>
  <c i="4" r="J152"/>
  <c r="J138"/>
  <c r="BK133"/>
  <c i="3" r="J809"/>
  <c r="BK784"/>
  <c r="BK771"/>
  <c r="BK767"/>
  <c r="BK765"/>
  <c r="J755"/>
  <c r="BK739"/>
  <c r="J711"/>
  <c r="J693"/>
  <c r="J680"/>
  <c r="J669"/>
  <c r="J661"/>
  <c r="BK652"/>
  <c r="J645"/>
  <c r="BK639"/>
  <c r="BK632"/>
  <c r="J605"/>
  <c r="BK603"/>
  <c r="BK597"/>
  <c r="BK582"/>
  <c r="BK581"/>
  <c r="J556"/>
  <c r="J471"/>
  <c r="BK361"/>
  <c r="BK344"/>
  <c r="BK343"/>
  <c r="J341"/>
  <c r="BK330"/>
  <c r="BK324"/>
  <c r="J311"/>
  <c r="BK309"/>
  <c r="BK302"/>
  <c r="J268"/>
  <c r="J264"/>
  <c r="BK258"/>
  <c r="BK245"/>
  <c r="J238"/>
  <c r="BK234"/>
  <c r="BK219"/>
  <c r="J167"/>
  <c i="2" r="J125"/>
  <c r="J123"/>
  <c i="14" r="BK134"/>
  <c r="J131"/>
  <c r="BK128"/>
  <c i="13" r="J295"/>
  <c r="J279"/>
  <c r="J277"/>
  <c r="BK273"/>
  <c r="J259"/>
  <c r="BK250"/>
  <c r="BK249"/>
  <c r="J243"/>
  <c r="BK232"/>
  <c r="J230"/>
  <c r="J221"/>
  <c r="J211"/>
  <c r="BK207"/>
  <c r="BK198"/>
  <c r="BK183"/>
  <c r="BK179"/>
  <c r="J173"/>
  <c r="BK156"/>
  <c r="BK153"/>
  <c r="BK129"/>
  <c i="11" r="BK201"/>
  <c r="J199"/>
  <c r="BK196"/>
  <c r="BK192"/>
  <c r="J182"/>
  <c r="J180"/>
  <c r="BK179"/>
  <c r="J175"/>
  <c r="BK171"/>
  <c r="J163"/>
  <c r="BK162"/>
  <c r="BK158"/>
  <c r="BK152"/>
  <c r="J151"/>
  <c r="BK145"/>
  <c r="J128"/>
  <c i="10" r="J427"/>
  <c r="BK417"/>
  <c r="BK408"/>
  <c r="BK407"/>
  <c r="BK402"/>
  <c r="BK401"/>
  <c r="BK399"/>
  <c r="BK397"/>
  <c r="J387"/>
  <c r="J385"/>
  <c r="J376"/>
  <c r="J372"/>
  <c r="J368"/>
  <c r="BK367"/>
  <c r="J366"/>
  <c r="J365"/>
  <c r="J363"/>
  <c r="J362"/>
  <c r="J361"/>
  <c r="BK359"/>
  <c r="J356"/>
  <c r="J355"/>
  <c r="J351"/>
  <c r="J349"/>
  <c r="BK348"/>
  <c r="J339"/>
  <c r="J335"/>
  <c r="BK331"/>
  <c r="J329"/>
  <c r="J327"/>
  <c r="J323"/>
  <c r="J321"/>
  <c r="J318"/>
  <c r="J315"/>
  <c r="BK313"/>
  <c r="J309"/>
  <c r="BK304"/>
  <c r="BK299"/>
  <c r="BK297"/>
  <c r="BK291"/>
  <c r="J290"/>
  <c r="BK285"/>
  <c r="BK281"/>
  <c r="BK280"/>
  <c r="J277"/>
  <c r="BK273"/>
  <c r="J265"/>
  <c r="J263"/>
  <c r="BK261"/>
  <c r="J256"/>
  <c r="BK251"/>
  <c r="BK245"/>
  <c r="J244"/>
  <c r="J235"/>
  <c r="BK233"/>
  <c r="J224"/>
  <c r="BK222"/>
  <c r="J218"/>
  <c r="BK217"/>
  <c r="J216"/>
  <c r="BK213"/>
  <c r="BK206"/>
  <c r="J198"/>
  <c r="J195"/>
  <c r="J193"/>
  <c r="BK187"/>
  <c r="J182"/>
  <c r="J176"/>
  <c r="BK172"/>
  <c r="J171"/>
  <c r="J165"/>
  <c r="BK154"/>
  <c i="9" r="J194"/>
  <c r="J190"/>
  <c r="J188"/>
  <c r="BK185"/>
  <c r="J183"/>
  <c r="J180"/>
  <c r="J177"/>
  <c r="J174"/>
  <c r="J173"/>
  <c r="BK171"/>
  <c r="J169"/>
  <c r="BK168"/>
  <c r="BK166"/>
  <c r="BK163"/>
  <c r="J162"/>
  <c r="J161"/>
  <c r="BK159"/>
  <c r="J139"/>
  <c r="BK135"/>
  <c r="J131"/>
  <c r="BK130"/>
  <c r="BK127"/>
  <c r="J124"/>
  <c r="J123"/>
  <c r="J120"/>
  <c i="8" r="BK238"/>
  <c r="BK235"/>
  <c r="J233"/>
  <c r="J227"/>
  <c r="BK217"/>
  <c r="BK216"/>
  <c r="J214"/>
  <c r="J211"/>
  <c r="BK203"/>
  <c r="BK196"/>
  <c r="J193"/>
  <c r="J191"/>
  <c r="J186"/>
  <c r="BK184"/>
  <c r="BK173"/>
  <c r="J171"/>
  <c r="J169"/>
  <c r="BK162"/>
  <c r="J145"/>
  <c r="J142"/>
  <c r="BK139"/>
  <c r="J136"/>
  <c i="7" r="BK321"/>
  <c r="J321"/>
  <c r="BK320"/>
  <c r="J320"/>
  <c r="BK319"/>
  <c r="J319"/>
  <c r="BK318"/>
  <c r="J306"/>
  <c r="J305"/>
  <c r="BK304"/>
  <c r="BK301"/>
  <c r="BK299"/>
  <c r="BK292"/>
  <c r="J288"/>
  <c r="BK285"/>
  <c r="J271"/>
  <c r="J270"/>
  <c r="BK265"/>
  <c r="J261"/>
  <c r="BK260"/>
  <c r="BK256"/>
  <c r="BK254"/>
  <c r="BK252"/>
  <c r="BK243"/>
  <c r="J241"/>
  <c r="J237"/>
  <c r="BK236"/>
  <c r="BK229"/>
  <c r="BK226"/>
  <c r="BK224"/>
  <c r="BK218"/>
  <c r="J217"/>
  <c r="J194"/>
  <c r="BK191"/>
  <c r="BK186"/>
  <c r="J180"/>
  <c r="BK172"/>
  <c r="J170"/>
  <c r="BK169"/>
  <c r="J168"/>
  <c r="BK162"/>
  <c r="BK156"/>
  <c r="BK154"/>
  <c r="J153"/>
  <c r="J151"/>
  <c r="J144"/>
  <c i="6" r="J520"/>
  <c r="BK501"/>
  <c r="BK481"/>
  <c r="BK460"/>
  <c r="J453"/>
  <c r="BK446"/>
  <c r="BK428"/>
  <c r="J366"/>
  <c r="J364"/>
  <c r="J359"/>
  <c r="J351"/>
  <c r="J350"/>
  <c r="J315"/>
  <c r="BK285"/>
  <c r="J267"/>
  <c r="BK210"/>
  <c r="J173"/>
  <c r="J147"/>
  <c r="J135"/>
  <c r="BK129"/>
  <c r="J128"/>
  <c r="J127"/>
  <c i="5" r="J290"/>
  <c r="BK288"/>
  <c r="J280"/>
  <c r="J270"/>
  <c r="BK262"/>
  <c r="BK241"/>
  <c r="BK235"/>
  <c r="BK233"/>
  <c r="BK219"/>
  <c r="BK217"/>
  <c r="BK211"/>
  <c r="BK204"/>
  <c r="J202"/>
  <c r="BK190"/>
  <c r="J180"/>
  <c r="BK174"/>
  <c r="BK170"/>
  <c r="J166"/>
  <c r="J158"/>
  <c r="J156"/>
  <c r="BK147"/>
  <c r="BK137"/>
  <c r="BK135"/>
  <c r="BK130"/>
  <c i="4" r="J145"/>
  <c r="BK141"/>
  <c r="BK125"/>
  <c i="3" r="J1028"/>
  <c r="J1020"/>
  <c r="J1012"/>
  <c r="BK1009"/>
  <c r="BK1007"/>
  <c r="BK989"/>
  <c r="BK972"/>
  <c r="J967"/>
  <c r="J966"/>
  <c r="J963"/>
  <c r="BK942"/>
  <c r="J929"/>
  <c r="BK906"/>
  <c r="BK900"/>
  <c r="J896"/>
  <c r="BK816"/>
  <c r="BK790"/>
  <c r="J784"/>
  <c r="BK782"/>
  <c r="J773"/>
  <c r="J752"/>
  <c r="J740"/>
  <c r="J643"/>
  <c r="BK609"/>
  <c r="BK599"/>
  <c r="BK594"/>
  <c r="J573"/>
  <c r="J565"/>
  <c r="BK563"/>
  <c r="J549"/>
  <c r="J389"/>
  <c r="BK383"/>
  <c r="J335"/>
  <c r="J326"/>
  <c r="J324"/>
  <c r="BK268"/>
  <c r="BK263"/>
  <c r="J261"/>
  <c r="BK256"/>
  <c r="J148"/>
  <c r="BK140"/>
  <c i="2" r="BK154"/>
  <c r="J153"/>
  <c r="BK144"/>
  <c r="J142"/>
  <c r="J138"/>
  <c r="J131"/>
  <c r="BK123"/>
  <c i="14" r="BK131"/>
  <c i="13" r="J288"/>
  <c r="BK287"/>
  <c r="J284"/>
  <c r="BK280"/>
  <c r="J251"/>
  <c r="BK243"/>
  <c r="BK203"/>
  <c r="J198"/>
  <c r="BK163"/>
  <c r="J150"/>
  <c r="J142"/>
  <c r="BK137"/>
  <c r="J129"/>
  <c r="J128"/>
  <c i="11" r="BK200"/>
  <c r="BK199"/>
  <c r="BK197"/>
  <c r="J196"/>
  <c r="BK191"/>
  <c r="J184"/>
  <c r="J183"/>
  <c r="BK182"/>
  <c r="BK180"/>
  <c r="J174"/>
  <c r="J168"/>
  <c r="BK161"/>
  <c r="BK160"/>
  <c r="BK149"/>
  <c r="BK146"/>
  <c r="BK144"/>
  <c r="BK142"/>
  <c r="J134"/>
  <c r="BK133"/>
  <c r="J127"/>
  <c i="10" r="J359"/>
  <c r="BK354"/>
  <c r="J353"/>
  <c r="J348"/>
  <c r="J347"/>
  <c r="BK344"/>
  <c r="J336"/>
  <c r="J322"/>
  <c r="J316"/>
  <c r="J308"/>
  <c r="BK306"/>
  <c r="J305"/>
  <c r="BK302"/>
  <c r="BK301"/>
  <c r="J299"/>
  <c r="J297"/>
  <c r="BK294"/>
  <c r="J292"/>
  <c r="J289"/>
  <c r="J280"/>
  <c r="J267"/>
  <c r="J266"/>
  <c r="BK264"/>
  <c r="BK260"/>
  <c r="J259"/>
  <c r="BK256"/>
  <c r="J249"/>
  <c r="BK244"/>
  <c r="J242"/>
  <c r="J240"/>
  <c r="BK237"/>
  <c r="J231"/>
  <c r="J219"/>
  <c r="BK216"/>
  <c r="J206"/>
  <c r="BK198"/>
  <c r="BK188"/>
  <c r="BK186"/>
  <c r="BK182"/>
  <c r="J181"/>
  <c r="J178"/>
  <c r="J173"/>
  <c r="J169"/>
  <c r="J157"/>
  <c r="J155"/>
  <c r="BK149"/>
  <c r="J147"/>
  <c r="BK145"/>
  <c r="J142"/>
  <c i="9" r="J189"/>
  <c r="J186"/>
  <c r="BK181"/>
  <c r="BK176"/>
  <c r="BK173"/>
  <c r="BK172"/>
  <c r="J165"/>
  <c r="J164"/>
  <c r="BK161"/>
  <c r="J160"/>
  <c r="J158"/>
  <c r="BK157"/>
  <c r="J156"/>
  <c r="BK154"/>
  <c r="BK153"/>
  <c r="BK144"/>
  <c r="BK141"/>
  <c r="BK137"/>
  <c r="BK131"/>
  <c r="BK126"/>
  <c r="BK122"/>
  <c r="BK121"/>
  <c i="8" r="J236"/>
  <c r="BK228"/>
  <c r="BK225"/>
  <c r="J219"/>
  <c r="BK215"/>
  <c r="BK211"/>
  <c r="BK206"/>
  <c r="J204"/>
  <c r="J202"/>
  <c r="BK198"/>
  <c r="J197"/>
  <c r="J195"/>
  <c r="J194"/>
  <c r="BK190"/>
  <c r="BK183"/>
  <c r="J182"/>
  <c r="BK179"/>
  <c r="BK177"/>
  <c r="J172"/>
  <c r="J170"/>
  <c r="BK166"/>
  <c r="BK164"/>
  <c r="BK153"/>
  <c r="J147"/>
  <c r="J140"/>
  <c r="J129"/>
  <c r="J128"/>
  <c r="J127"/>
  <c r="J126"/>
  <c i="7" r="J318"/>
  <c r="BK315"/>
  <c r="BK313"/>
  <c r="BK312"/>
  <c r="BK310"/>
  <c r="J308"/>
  <c r="J304"/>
  <c r="BK303"/>
  <c r="BK302"/>
  <c r="BK288"/>
  <c r="BK287"/>
  <c r="BK277"/>
  <c r="J275"/>
  <c r="BK272"/>
  <c r="BK270"/>
  <c r="BK268"/>
  <c r="BK264"/>
  <c r="BK261"/>
  <c r="BK257"/>
  <c r="J255"/>
  <c r="BK253"/>
  <c r="BK251"/>
  <c r="J242"/>
  <c r="BK240"/>
  <c r="BK235"/>
  <c r="BK232"/>
  <c r="BK231"/>
  <c r="J215"/>
  <c r="J210"/>
  <c r="J209"/>
  <c r="J206"/>
  <c r="BK201"/>
  <c r="BK192"/>
  <c r="BK190"/>
  <c r="J187"/>
  <c r="BK181"/>
  <c r="J172"/>
  <c r="J167"/>
  <c r="J163"/>
  <c r="J162"/>
  <c r="BK161"/>
  <c r="J156"/>
  <c r="J154"/>
  <c r="BK153"/>
  <c r="J152"/>
  <c r="BK146"/>
  <c r="J145"/>
  <c r="BK144"/>
  <c i="6" r="BK517"/>
  <c r="BK509"/>
  <c r="J505"/>
  <c r="BK489"/>
  <c r="BK456"/>
  <c r="BK401"/>
  <c r="BK351"/>
  <c r="BK315"/>
  <c r="BK286"/>
  <c r="J232"/>
  <c r="J193"/>
  <c r="J181"/>
  <c r="J148"/>
  <c r="BK137"/>
  <c r="J132"/>
  <c i="5" r="BK282"/>
  <c r="BK278"/>
  <c r="BK253"/>
  <c r="BK251"/>
  <c r="J247"/>
  <c r="J235"/>
  <c r="J231"/>
  <c r="J221"/>
  <c r="J219"/>
  <c r="J217"/>
  <c r="J215"/>
  <c r="J206"/>
  <c r="BK202"/>
  <c r="J200"/>
  <c r="J192"/>
  <c r="BK184"/>
  <c r="J178"/>
  <c r="BK141"/>
  <c r="J133"/>
  <c r="BK128"/>
  <c i="4" r="BK143"/>
  <c r="BK138"/>
  <c r="J133"/>
  <c i="3" r="J1050"/>
  <c r="BK1014"/>
  <c r="BK1001"/>
  <c r="BK991"/>
  <c r="J989"/>
  <c r="BK971"/>
  <c r="BK967"/>
  <c r="J965"/>
  <c r="J912"/>
  <c r="J862"/>
  <c r="BK827"/>
  <c r="J805"/>
  <c r="BK798"/>
  <c r="J765"/>
  <c r="J748"/>
  <c r="BK695"/>
  <c r="BK680"/>
  <c r="BK654"/>
  <c r="J632"/>
  <c r="BK630"/>
  <c r="J623"/>
  <c r="BK620"/>
  <c r="J613"/>
  <c r="BK589"/>
  <c r="BK584"/>
  <c r="J575"/>
  <c r="BK556"/>
  <c r="BK548"/>
  <c r="BK544"/>
  <c r="BK535"/>
  <c r="BK499"/>
  <c r="BK337"/>
  <c r="BK318"/>
  <c r="BK314"/>
  <c r="J286"/>
  <c r="BK266"/>
  <c r="BK264"/>
  <c r="BK238"/>
  <c r="J234"/>
  <c r="BK157"/>
  <c r="BK152"/>
  <c r="BK142"/>
  <c i="2" r="J156"/>
  <c r="J148"/>
  <c r="J140"/>
  <c r="J136"/>
  <c r="BK131"/>
  <c i="1" r="AS94"/>
  <c i="14" r="J124"/>
  <c r="BK123"/>
  <c i="13" r="J298"/>
  <c r="BK291"/>
  <c r="J272"/>
  <c r="BK271"/>
  <c r="BK270"/>
  <c r="J269"/>
  <c r="J267"/>
  <c r="BK262"/>
  <c r="BK231"/>
  <c r="BK229"/>
  <c r="BK169"/>
  <c r="J156"/>
  <c i="11" r="J197"/>
  <c r="J192"/>
  <c r="J190"/>
  <c r="BK187"/>
  <c r="BK186"/>
  <c r="J181"/>
  <c r="J179"/>
  <c r="J178"/>
  <c r="J173"/>
  <c r="J172"/>
  <c r="J169"/>
  <c r="BK165"/>
  <c r="J157"/>
  <c r="BK156"/>
  <c r="J155"/>
  <c r="J153"/>
  <c r="BK148"/>
  <c r="J142"/>
  <c r="J139"/>
  <c r="J133"/>
  <c r="BK131"/>
  <c r="BK129"/>
  <c r="BK127"/>
  <c r="J126"/>
  <c i="10" r="J424"/>
  <c r="BK418"/>
  <c r="J417"/>
  <c r="BK415"/>
  <c r="J414"/>
  <c r="J413"/>
  <c r="J405"/>
  <c r="BK403"/>
  <c r="BK392"/>
  <c r="BK390"/>
  <c r="J386"/>
  <c r="J383"/>
  <c r="J380"/>
  <c r="BK379"/>
  <c r="BK377"/>
  <c r="J375"/>
  <c r="BK374"/>
  <c r="J373"/>
  <c r="BK372"/>
  <c r="BK369"/>
  <c r="BK355"/>
  <c r="J352"/>
  <c r="J350"/>
  <c r="BK346"/>
  <c r="BK338"/>
  <c r="BK337"/>
  <c r="J324"/>
  <c r="J320"/>
  <c r="J317"/>
  <c r="BK316"/>
  <c r="BK315"/>
  <c r="J313"/>
  <c r="BK312"/>
  <c r="BK308"/>
  <c r="BK290"/>
  <c r="J288"/>
  <c r="J283"/>
  <c r="J282"/>
  <c r="J276"/>
  <c r="J275"/>
  <c r="J273"/>
  <c r="BK272"/>
  <c r="J269"/>
  <c r="BK262"/>
  <c r="J261"/>
  <c r="BK258"/>
  <c r="BK252"/>
  <c r="J241"/>
  <c r="J238"/>
  <c r="BK231"/>
  <c r="J230"/>
  <c r="BK218"/>
  <c r="J213"/>
  <c r="BK207"/>
  <c r="J205"/>
  <c r="J202"/>
  <c r="J201"/>
  <c r="J194"/>
  <c r="J187"/>
  <c r="BK184"/>
  <c r="J180"/>
  <c r="J179"/>
  <c r="J174"/>
  <c r="J167"/>
  <c r="J166"/>
  <c r="J161"/>
  <c r="BK159"/>
  <c r="BK155"/>
  <c r="J153"/>
  <c r="BK151"/>
  <c r="J150"/>
  <c r="J145"/>
  <c r="BK144"/>
  <c i="9" r="BK189"/>
  <c r="BK186"/>
  <c r="J184"/>
  <c r="J181"/>
  <c r="J178"/>
  <c r="BK177"/>
  <c r="BK175"/>
  <c r="J172"/>
  <c r="BK167"/>
  <c r="BK164"/>
  <c r="J157"/>
  <c r="J155"/>
  <c r="J152"/>
  <c r="J148"/>
  <c r="J146"/>
  <c r="BK145"/>
  <c r="BK140"/>
  <c r="J138"/>
  <c r="BK134"/>
  <c r="J130"/>
  <c r="J125"/>
  <c r="BK123"/>
  <c r="BK120"/>
  <c i="8" r="J239"/>
  <c r="BK233"/>
  <c r="BK227"/>
  <c r="J225"/>
  <c r="J224"/>
  <c r="BK221"/>
  <c r="J220"/>
  <c r="BK218"/>
  <c r="J216"/>
  <c r="BK208"/>
  <c r="J201"/>
  <c r="J199"/>
  <c r="BK193"/>
  <c r="BK191"/>
  <c r="BK186"/>
  <c r="BK185"/>
  <c r="J177"/>
  <c r="BK169"/>
  <c r="J168"/>
  <c r="J166"/>
  <c r="J164"/>
  <c r="BK163"/>
  <c r="J161"/>
  <c r="BK160"/>
  <c r="J160"/>
  <c r="BK159"/>
  <c r="J159"/>
  <c r="BK158"/>
  <c r="J158"/>
  <c r="BK157"/>
  <c r="J157"/>
  <c r="BK156"/>
  <c r="J156"/>
  <c r="J154"/>
  <c r="J153"/>
  <c r="BK145"/>
  <c r="BK142"/>
  <c r="BK133"/>
  <c r="BK128"/>
  <c r="BK126"/>
  <c i="7" r="BK317"/>
  <c r="BK316"/>
  <c r="J315"/>
  <c r="J312"/>
  <c r="J301"/>
  <c r="J294"/>
  <c r="BK293"/>
  <c r="J292"/>
  <c r="BK289"/>
  <c r="J287"/>
  <c r="J283"/>
  <c r="J282"/>
  <c r="J277"/>
  <c r="J276"/>
  <c r="J268"/>
  <c r="J267"/>
  <c r="J263"/>
  <c r="BK250"/>
  <c r="BK239"/>
  <c r="BK233"/>
  <c r="BK230"/>
  <c r="BK228"/>
  <c r="J226"/>
  <c r="BK221"/>
  <c r="J216"/>
  <c r="BK214"/>
  <c r="BK213"/>
  <c r="BK208"/>
  <c r="BK206"/>
  <c r="BK204"/>
  <c r="J203"/>
  <c r="BK202"/>
  <c r="J200"/>
  <c r="J197"/>
  <c r="BK194"/>
  <c r="J190"/>
  <c r="BK188"/>
  <c r="J166"/>
  <c r="BK164"/>
  <c r="BK160"/>
  <c r="BK148"/>
  <c r="J147"/>
  <c i="6" r="BK526"/>
  <c r="J517"/>
  <c r="J481"/>
  <c r="J477"/>
  <c r="BK466"/>
  <c r="J457"/>
  <c r="J445"/>
  <c r="J427"/>
  <c r="BK397"/>
  <c r="J356"/>
  <c r="BK310"/>
  <c r="J285"/>
  <c r="J284"/>
  <c r="J281"/>
  <c r="J278"/>
  <c r="J270"/>
  <c r="BK267"/>
  <c r="J257"/>
  <c r="BK248"/>
  <c r="BK242"/>
  <c r="BK220"/>
  <c r="J210"/>
  <c r="J198"/>
  <c r="J165"/>
  <c r="J129"/>
  <c r="BK127"/>
  <c i="5" r="BK290"/>
  <c r="J286"/>
  <c r="BK280"/>
  <c r="BK266"/>
  <c r="J258"/>
  <c r="J253"/>
  <c r="J251"/>
  <c r="BK245"/>
  <c r="BK237"/>
  <c r="BK231"/>
  <c r="BK215"/>
  <c r="J213"/>
  <c r="BK196"/>
  <c r="J188"/>
  <c r="J182"/>
  <c r="BK178"/>
  <c r="J162"/>
  <c r="BK160"/>
  <c r="BK156"/>
  <c r="J149"/>
  <c r="BK145"/>
  <c r="J143"/>
  <c r="J139"/>
  <c r="J126"/>
  <c i="4" r="BK157"/>
  <c r="BK155"/>
  <c r="BK145"/>
  <c r="J125"/>
  <c i="3" r="BK1038"/>
  <c r="J1030"/>
  <c r="J1016"/>
  <c r="BK1010"/>
  <c r="J1008"/>
  <c r="J1007"/>
  <c r="BK999"/>
  <c r="J986"/>
  <c r="BK805"/>
  <c r="J798"/>
  <c r="BK773"/>
  <c r="J749"/>
  <c r="BK708"/>
  <c r="BK689"/>
  <c r="BK686"/>
  <c r="BK673"/>
  <c r="J611"/>
  <c r="J607"/>
  <c r="BK592"/>
  <c r="J582"/>
  <c r="BK577"/>
  <c r="BK565"/>
  <c r="BK546"/>
  <c r="BK530"/>
  <c r="J499"/>
  <c r="BK471"/>
  <c r="BK445"/>
  <c r="J330"/>
  <c r="BK326"/>
  <c r="J316"/>
  <c r="J309"/>
  <c r="BK261"/>
  <c r="BK252"/>
  <c r="BK154"/>
  <c r="J145"/>
  <c i="2" r="J146"/>
  <c r="J143"/>
  <c r="BK136"/>
  <c r="J134"/>
  <c r="J129"/>
  <c r="BK125"/>
  <c i="12" r="F36"/>
  <c i="1" r="BC105"/>
  <c i="12" r="F35"/>
  <c i="1" r="BB105"/>
  <c i="12" r="J33"/>
  <c i="1" r="AV105"/>
  <c i="12" r="F37"/>
  <c i="1" r="BD105"/>
  <c i="2" l="1" r="BK133"/>
  <c r="J133"/>
  <c r="J99"/>
  <c i="3" r="BK139"/>
  <c r="T150"/>
  <c r="BK156"/>
  <c r="J156"/>
  <c r="J100"/>
  <c r="P534"/>
  <c r="BK612"/>
  <c r="J612"/>
  <c r="J106"/>
  <c r="P837"/>
  <c r="BK1000"/>
  <c r="J1000"/>
  <c r="J113"/>
  <c r="P1029"/>
  <c i="4" r="BK124"/>
  <c i="5" r="P151"/>
  <c r="BK255"/>
  <c r="J255"/>
  <c r="J102"/>
  <c i="6" r="BK140"/>
  <c r="J140"/>
  <c r="J99"/>
  <c r="T197"/>
  <c r="T513"/>
  <c i="7" r="T143"/>
  <c r="BK165"/>
  <c r="J165"/>
  <c r="J102"/>
  <c r="R176"/>
  <c r="R185"/>
  <c r="P193"/>
  <c r="T212"/>
  <c r="P227"/>
  <c r="P238"/>
  <c r="R259"/>
  <c r="BK286"/>
  <c r="J286"/>
  <c r="J119"/>
  <c r="R286"/>
  <c i="8" r="BK181"/>
  <c r="J181"/>
  <c r="J99"/>
  <c r="BK231"/>
  <c r="J231"/>
  <c r="J101"/>
  <c i="9" r="T119"/>
  <c i="10" r="BK141"/>
  <c r="R141"/>
  <c r="BK191"/>
  <c r="J191"/>
  <c r="J101"/>
  <c r="T197"/>
  <c r="BK223"/>
  <c r="J223"/>
  <c r="J104"/>
  <c r="T239"/>
  <c r="T271"/>
  <c r="P319"/>
  <c r="T340"/>
  <c r="R364"/>
  <c r="R395"/>
  <c i="11" r="BK124"/>
  <c r="BK170"/>
  <c r="J170"/>
  <c r="J100"/>
  <c r="BK188"/>
  <c r="J188"/>
  <c r="J102"/>
  <c i="13" r="T126"/>
  <c r="BK210"/>
  <c r="J210"/>
  <c r="J100"/>
  <c i="14" r="BK122"/>
  <c i="2" r="BK122"/>
  <c r="BK121"/>
  <c r="J121"/>
  <c r="J97"/>
  <c r="BK152"/>
  <c r="J152"/>
  <c r="J100"/>
  <c i="3" r="R139"/>
  <c r="R150"/>
  <c r="T156"/>
  <c r="T534"/>
  <c r="T586"/>
  <c r="BK710"/>
  <c r="J710"/>
  <c r="J107"/>
  <c r="BK783"/>
  <c r="J783"/>
  <c r="J108"/>
  <c r="BK791"/>
  <c r="J791"/>
  <c r="J109"/>
  <c r="BK964"/>
  <c r="J964"/>
  <c r="J111"/>
  <c r="T1000"/>
  <c r="T1019"/>
  <c i="4" r="P140"/>
  <c r="T154"/>
  <c i="5" r="T151"/>
  <c r="T255"/>
  <c i="6" r="R197"/>
  <c r="R513"/>
  <c i="7" r="BK143"/>
  <c r="J143"/>
  <c r="J98"/>
  <c r="R150"/>
  <c r="P158"/>
  <c r="T176"/>
  <c r="T185"/>
  <c r="T193"/>
  <c r="R212"/>
  <c r="BK227"/>
  <c r="J227"/>
  <c r="J114"/>
  <c r="R238"/>
  <c r="R245"/>
  <c r="R280"/>
  <c r="T297"/>
  <c r="T296"/>
  <c i="8" r="BK123"/>
  <c r="J123"/>
  <c r="J97"/>
  <c r="R155"/>
  <c r="P212"/>
  <c r="T231"/>
  <c i="9" r="BK133"/>
  <c r="J133"/>
  <c r="J98"/>
  <c i="10" r="T141"/>
  <c r="P185"/>
  <c r="BK197"/>
  <c r="J197"/>
  <c r="J102"/>
  <c r="R203"/>
  <c r="R239"/>
  <c r="R287"/>
  <c r="BK319"/>
  <c r="J319"/>
  <c r="J110"/>
  <c r="R340"/>
  <c r="BK370"/>
  <c r="J370"/>
  <c r="J115"/>
  <c r="R422"/>
  <c i="11" r="BK147"/>
  <c r="J147"/>
  <c r="J98"/>
  <c r="R166"/>
  <c r="T170"/>
  <c r="P188"/>
  <c i="13" r="BK126"/>
  <c r="J126"/>
  <c r="J98"/>
  <c r="P168"/>
  <c r="BK278"/>
  <c r="J278"/>
  <c r="J101"/>
  <c i="14" r="P122"/>
  <c r="P121"/>
  <c r="P120"/>
  <c i="1" r="AU107"/>
  <c i="2" r="T133"/>
  <c i="3" r="BK233"/>
  <c r="J233"/>
  <c r="J101"/>
  <c r="BK586"/>
  <c r="J586"/>
  <c r="J105"/>
  <c r="T710"/>
  <c r="T783"/>
  <c r="R791"/>
  <c r="P964"/>
  <c r="T990"/>
  <c r="BK1029"/>
  <c r="J1029"/>
  <c r="J115"/>
  <c i="4" r="P124"/>
  <c i="5" r="BK151"/>
  <c r="J151"/>
  <c r="J100"/>
  <c r="T210"/>
  <c r="R292"/>
  <c i="6" r="P140"/>
  <c r="P365"/>
  <c i="7" r="R143"/>
  <c r="R142"/>
  <c r="R158"/>
  <c r="R182"/>
  <c r="BK199"/>
  <c r="J199"/>
  <c r="J110"/>
  <c r="R223"/>
  <c r="P245"/>
  <c r="BK280"/>
  <c r="J280"/>
  <c r="J118"/>
  <c r="BK297"/>
  <c r="J297"/>
  <c r="J121"/>
  <c i="8" r="R123"/>
  <c r="R181"/>
  <c r="T237"/>
  <c i="9" r="T133"/>
  <c i="10" r="P141"/>
  <c r="BK185"/>
  <c r="J185"/>
  <c r="J100"/>
  <c r="T191"/>
  <c r="T203"/>
  <c r="BK255"/>
  <c r="J255"/>
  <c r="J106"/>
  <c r="R271"/>
  <c r="R303"/>
  <c r="P332"/>
  <c r="R358"/>
  <c r="R370"/>
  <c r="BK422"/>
  <c r="J422"/>
  <c r="J119"/>
  <c i="11" r="T147"/>
  <c r="R176"/>
  <c r="P198"/>
  <c i="13" r="R126"/>
  <c r="R168"/>
  <c r="R278"/>
  <c r="T297"/>
  <c r="T296"/>
  <c i="14" r="R122"/>
  <c r="R121"/>
  <c r="R120"/>
  <c i="2" r="R122"/>
  <c r="R152"/>
  <c i="3" r="R233"/>
  <c r="T612"/>
  <c r="R837"/>
  <c r="BK990"/>
  <c r="J990"/>
  <c r="J112"/>
  <c r="T1029"/>
  <c i="4" r="R124"/>
  <c r="R154"/>
  <c i="5" r="BK125"/>
  <c r="T125"/>
  <c r="R132"/>
  <c r="P255"/>
  <c i="6" r="BK126"/>
  <c r="T126"/>
  <c r="R365"/>
  <c r="BK527"/>
  <c r="J527"/>
  <c r="J103"/>
  <c i="7" r="P143"/>
  <c r="T158"/>
  <c r="BK182"/>
  <c r="J182"/>
  <c r="J107"/>
  <c r="BK193"/>
  <c r="J193"/>
  <c r="J109"/>
  <c r="BK212"/>
  <c r="J212"/>
  <c r="J111"/>
  <c r="R227"/>
  <c r="T238"/>
  <c r="T259"/>
  <c r="P297"/>
  <c r="P296"/>
  <c i="8" r="BK155"/>
  <c r="J155"/>
  <c r="J98"/>
  <c r="R212"/>
  <c r="BK237"/>
  <c r="J237"/>
  <c r="J102"/>
  <c i="9" r="BK119"/>
  <c r="BK118"/>
  <c r="J118"/>
  <c r="J96"/>
  <c i="10" r="R170"/>
  <c r="R191"/>
  <c r="P223"/>
  <c r="T255"/>
  <c r="P287"/>
  <c r="T319"/>
  <c r="T332"/>
  <c r="BK364"/>
  <c r="J364"/>
  <c r="J114"/>
  <c r="P395"/>
  <c i="11" r="P147"/>
  <c r="BK176"/>
  <c r="J176"/>
  <c r="J101"/>
  <c r="T188"/>
  <c i="13" r="R210"/>
  <c r="BK297"/>
  <c r="J297"/>
  <c r="J104"/>
  <c i="14" r="T122"/>
  <c r="T121"/>
  <c r="T120"/>
  <c i="2" r="P133"/>
  <c i="3" r="T233"/>
  <c r="P586"/>
  <c r="R710"/>
  <c r="P783"/>
  <c r="T791"/>
  <c r="R964"/>
  <c r="R990"/>
  <c r="R1029"/>
  <c i="4" r="T140"/>
  <c r="BK154"/>
  <c r="J154"/>
  <c r="J101"/>
  <c i="5" r="R151"/>
  <c r="R255"/>
  <c i="6" r="R126"/>
  <c r="BK197"/>
  <c r="J197"/>
  <c r="J100"/>
  <c r="BK513"/>
  <c r="J513"/>
  <c r="J102"/>
  <c r="P527"/>
  <c i="7" r="P150"/>
  <c r="R165"/>
  <c r="T182"/>
  <c r="P199"/>
  <c r="BK223"/>
  <c r="BK245"/>
  <c r="J245"/>
  <c r="J116"/>
  <c r="T280"/>
  <c r="P286"/>
  <c i="8" r="P155"/>
  <c r="BK212"/>
  <c r="J212"/>
  <c r="J100"/>
  <c r="R231"/>
  <c i="9" r="P119"/>
  <c i="10" r="P191"/>
  <c r="P203"/>
  <c r="P239"/>
  <c r="P271"/>
  <c r="P303"/>
  <c r="BK340"/>
  <c r="J340"/>
  <c r="J112"/>
  <c r="T358"/>
  <c r="P370"/>
  <c r="P422"/>
  <c i="11" r="T124"/>
  <c r="T166"/>
  <c r="R170"/>
  <c r="BK198"/>
  <c r="J198"/>
  <c r="J103"/>
  <c i="13" r="P210"/>
  <c i="2" r="T122"/>
  <c r="T121"/>
  <c r="T120"/>
  <c r="T152"/>
  <c i="3" r="T139"/>
  <c r="T138"/>
  <c r="P150"/>
  <c r="R156"/>
  <c r="R534"/>
  <c r="R612"/>
  <c r="BK837"/>
  <c r="J837"/>
  <c r="J110"/>
  <c r="R1000"/>
  <c r="R1019"/>
  <c i="4" r="T124"/>
  <c r="T123"/>
  <c r="T122"/>
  <c i="5" r="P125"/>
  <c r="BK132"/>
  <c r="J132"/>
  <c r="J99"/>
  <c r="P210"/>
  <c r="BK292"/>
  <c r="J292"/>
  <c r="J103"/>
  <c i="6" r="T140"/>
  <c r="BK365"/>
  <c r="J365"/>
  <c r="J101"/>
  <c r="T527"/>
  <c i="7" r="T150"/>
  <c r="BK176"/>
  <c r="J176"/>
  <c r="J106"/>
  <c r="BK185"/>
  <c r="J185"/>
  <c r="J108"/>
  <c r="R193"/>
  <c r="P212"/>
  <c r="T223"/>
  <c r="T245"/>
  <c i="8" r="P123"/>
  <c r="P181"/>
  <c r="P237"/>
  <c i="9" r="R119"/>
  <c i="10" r="BK170"/>
  <c r="J170"/>
  <c r="J99"/>
  <c r="R185"/>
  <c r="BK203"/>
  <c r="J203"/>
  <c r="J103"/>
  <c r="BK239"/>
  <c r="J239"/>
  <c r="J105"/>
  <c r="BK271"/>
  <c r="J271"/>
  <c r="J107"/>
  <c r="BK303"/>
  <c r="J303"/>
  <c r="J109"/>
  <c r="BK332"/>
  <c r="J332"/>
  <c r="J111"/>
  <c r="BK358"/>
  <c r="J358"/>
  <c r="J113"/>
  <c r="T364"/>
  <c r="T395"/>
  <c i="11" r="R124"/>
  <c r="P166"/>
  <c r="P170"/>
  <c r="R188"/>
  <c i="13" r="P126"/>
  <c r="P125"/>
  <c r="T168"/>
  <c r="P278"/>
  <c r="R297"/>
  <c r="R296"/>
  <c i="2" r="R133"/>
  <c i="3" r="P139"/>
  <c r="BK150"/>
  <c r="J150"/>
  <c r="J99"/>
  <c r="P156"/>
  <c r="BK534"/>
  <c r="J534"/>
  <c r="J102"/>
  <c r="P612"/>
  <c r="T837"/>
  <c r="P1000"/>
  <c r="P1019"/>
  <c i="4" r="BK140"/>
  <c r="J140"/>
  <c r="J99"/>
  <c r="P154"/>
  <c i="5" r="P132"/>
  <c r="BK210"/>
  <c r="J210"/>
  <c r="J101"/>
  <c r="P292"/>
  <c i="6" r="P126"/>
  <c r="P197"/>
  <c r="P513"/>
  <c i="7" r="BK158"/>
  <c r="J158"/>
  <c r="J101"/>
  <c r="T165"/>
  <c r="P176"/>
  <c r="P185"/>
  <c r="T199"/>
  <c r="T227"/>
  <c r="P259"/>
  <c r="P280"/>
  <c r="T286"/>
  <c i="8" r="T155"/>
  <c r="T212"/>
  <c r="R237"/>
  <c i="9" r="P133"/>
  <c i="10" r="P170"/>
  <c r="T185"/>
  <c r="P197"/>
  <c r="R223"/>
  <c r="P255"/>
  <c r="BK287"/>
  <c r="J287"/>
  <c r="J108"/>
  <c r="T303"/>
  <c r="P340"/>
  <c r="P364"/>
  <c r="BK395"/>
  <c r="J395"/>
  <c r="J117"/>
  <c i="11" r="R147"/>
  <c r="P176"/>
  <c r="T198"/>
  <c i="13" r="BK168"/>
  <c r="J168"/>
  <c r="J99"/>
  <c r="T278"/>
  <c i="2" r="P122"/>
  <c r="P121"/>
  <c r="P120"/>
  <c i="1" r="AU95"/>
  <c i="2" r="P152"/>
  <c i="3" r="P233"/>
  <c r="R586"/>
  <c r="R585"/>
  <c r="P710"/>
  <c r="R783"/>
  <c r="P791"/>
  <c r="T964"/>
  <c r="P990"/>
  <c r="BK1019"/>
  <c r="J1019"/>
  <c r="J114"/>
  <c i="4" r="R140"/>
  <c i="5" r="R125"/>
  <c r="T132"/>
  <c r="R210"/>
  <c r="T292"/>
  <c i="6" r="R140"/>
  <c r="T365"/>
  <c r="R527"/>
  <c i="7" r="BK150"/>
  <c r="J150"/>
  <c r="J99"/>
  <c r="P165"/>
  <c r="P182"/>
  <c r="R199"/>
  <c r="P223"/>
  <c r="P222"/>
  <c r="BK238"/>
  <c r="J238"/>
  <c r="J115"/>
  <c r="BK259"/>
  <c r="J259"/>
  <c r="J117"/>
  <c r="R297"/>
  <c r="R296"/>
  <c i="8" r="T123"/>
  <c r="T122"/>
  <c r="T181"/>
  <c r="P231"/>
  <c i="9" r="R133"/>
  <c i="10" r="T170"/>
  <c r="R197"/>
  <c r="T223"/>
  <c r="R255"/>
  <c r="T287"/>
  <c r="R319"/>
  <c r="R332"/>
  <c r="P358"/>
  <c r="T370"/>
  <c r="T422"/>
  <c i="11" r="P124"/>
  <c r="P123"/>
  <c i="1" r="AU104"/>
  <c i="11" r="BK166"/>
  <c r="J166"/>
  <c r="J99"/>
  <c r="T176"/>
  <c r="R198"/>
  <c i="13" r="T210"/>
  <c r="P297"/>
  <c r="P296"/>
  <c i="2" r="E85"/>
  <c r="F117"/>
  <c r="BF140"/>
  <c r="BF148"/>
  <c i="3" r="BF151"/>
  <c r="BF219"/>
  <c r="BF335"/>
  <c r="BF535"/>
  <c r="BF599"/>
  <c r="BF601"/>
  <c r="BF643"/>
  <c r="BF652"/>
  <c r="BF682"/>
  <c r="BF693"/>
  <c r="BF739"/>
  <c r="BF755"/>
  <c r="BF758"/>
  <c r="BF784"/>
  <c r="BF823"/>
  <c r="BF1020"/>
  <c i="4" r="BF141"/>
  <c r="BF149"/>
  <c i="5" r="F92"/>
  <c r="BF170"/>
  <c r="BF174"/>
  <c r="BF184"/>
  <c r="BF235"/>
  <c r="BF268"/>
  <c r="BF270"/>
  <c r="BF278"/>
  <c i="6" r="E114"/>
  <c r="BF173"/>
  <c r="BF178"/>
  <c r="BF193"/>
  <c r="BF232"/>
  <c r="BF274"/>
  <c r="BF449"/>
  <c r="BF453"/>
  <c r="BF489"/>
  <c r="BF509"/>
  <c r="BF520"/>
  <c r="BF524"/>
  <c i="7" r="J91"/>
  <c r="F137"/>
  <c r="BF152"/>
  <c r="BF178"/>
  <c r="BF181"/>
  <c r="BF186"/>
  <c r="BF191"/>
  <c r="BF242"/>
  <c r="BF251"/>
  <c r="BF256"/>
  <c r="BF261"/>
  <c r="BF265"/>
  <c r="BF270"/>
  <c r="BF272"/>
  <c r="BF303"/>
  <c r="BF305"/>
  <c i="8" r="J89"/>
  <c r="E112"/>
  <c r="F119"/>
  <c r="BF124"/>
  <c r="BF127"/>
  <c r="BF130"/>
  <c r="BF138"/>
  <c r="BF151"/>
  <c r="BF156"/>
  <c r="BF157"/>
  <c r="BF158"/>
  <c r="BF159"/>
  <c r="BF160"/>
  <c r="BF178"/>
  <c r="BF189"/>
  <c r="BF203"/>
  <c r="BF204"/>
  <c r="BF206"/>
  <c r="BF210"/>
  <c r="BF213"/>
  <c r="BF230"/>
  <c r="BF236"/>
  <c i="9" r="F91"/>
  <c r="BF130"/>
  <c r="BF160"/>
  <c r="BF161"/>
  <c r="BF162"/>
  <c r="BF173"/>
  <c r="BF174"/>
  <c r="BF176"/>
  <c i="10" r="J92"/>
  <c r="BF164"/>
  <c r="BF169"/>
  <c r="BF177"/>
  <c r="BF195"/>
  <c r="BF196"/>
  <c r="BF220"/>
  <c r="BF222"/>
  <c r="BF225"/>
  <c r="BF227"/>
  <c r="BF253"/>
  <c r="BF279"/>
  <c r="BF280"/>
  <c r="BF299"/>
  <c r="BF306"/>
  <c r="BF309"/>
  <c r="BF321"/>
  <c r="BF325"/>
  <c r="BF331"/>
  <c r="BF333"/>
  <c r="BF335"/>
  <c r="BF345"/>
  <c r="BF363"/>
  <c r="BF378"/>
  <c r="BF384"/>
  <c r="BF386"/>
  <c r="BF387"/>
  <c r="BF396"/>
  <c r="BF409"/>
  <c i="11" r="E113"/>
  <c r="J119"/>
  <c r="BF137"/>
  <c r="BF143"/>
  <c r="BF145"/>
  <c r="BF159"/>
  <c r="BF160"/>
  <c r="BF161"/>
  <c r="BF184"/>
  <c r="BF192"/>
  <c r="BF194"/>
  <c i="12" r="E85"/>
  <c r="F92"/>
  <c r="F114"/>
  <c i="13" r="F92"/>
  <c r="J121"/>
  <c r="BF128"/>
  <c r="BF150"/>
  <c r="BF173"/>
  <c r="BF198"/>
  <c r="BF202"/>
  <c r="BF217"/>
  <c r="BF254"/>
  <c r="BF255"/>
  <c r="BF273"/>
  <c r="BF274"/>
  <c r="BF277"/>
  <c r="BF279"/>
  <c r="BF280"/>
  <c r="BF284"/>
  <c r="BK294"/>
  <c r="J294"/>
  <c r="J102"/>
  <c i="14" r="J89"/>
  <c r="BF131"/>
  <c i="2" r="F116"/>
  <c r="BF125"/>
  <c r="BF128"/>
  <c i="3" r="J91"/>
  <c r="J131"/>
  <c r="BF148"/>
  <c r="BF160"/>
  <c r="BF252"/>
  <c r="BF254"/>
  <c r="BF256"/>
  <c r="BF258"/>
  <c r="BF263"/>
  <c r="BF361"/>
  <c r="BF431"/>
  <c r="BF530"/>
  <c r="BF576"/>
  <c r="BF577"/>
  <c r="BF609"/>
  <c r="BF611"/>
  <c r="BF645"/>
  <c r="BF663"/>
  <c r="BF669"/>
  <c r="BF767"/>
  <c r="BF771"/>
  <c r="BF809"/>
  <c r="BF836"/>
  <c r="BF906"/>
  <c r="BF968"/>
  <c r="BF1001"/>
  <c r="BF1007"/>
  <c r="BK1049"/>
  <c r="BK1048"/>
  <c r="J1048"/>
  <c r="J116"/>
  <c i="4" r="E112"/>
  <c r="F119"/>
  <c r="BF127"/>
  <c r="BF130"/>
  <c i="5" r="J91"/>
  <c r="BF149"/>
  <c r="BF154"/>
  <c r="BF162"/>
  <c r="BF164"/>
  <c r="BF166"/>
  <c r="BF168"/>
  <c r="BF180"/>
  <c r="BF198"/>
  <c r="BF221"/>
  <c r="BF241"/>
  <c r="BF260"/>
  <c r="BF262"/>
  <c r="BF274"/>
  <c r="BF290"/>
  <c i="6" r="J91"/>
  <c r="BF127"/>
  <c r="BF248"/>
  <c r="BF263"/>
  <c r="BF350"/>
  <c r="BF359"/>
  <c r="BF364"/>
  <c r="BF366"/>
  <c r="BF394"/>
  <c r="BK533"/>
  <c r="J533"/>
  <c r="J104"/>
  <c i="7" r="J92"/>
  <c r="BF149"/>
  <c r="BF160"/>
  <c r="BF169"/>
  <c r="BF179"/>
  <c r="BF195"/>
  <c r="BF211"/>
  <c r="BF216"/>
  <c r="BF219"/>
  <c r="BF224"/>
  <c r="BF226"/>
  <c r="BF258"/>
  <c r="BF283"/>
  <c r="BF285"/>
  <c r="BF293"/>
  <c r="BF294"/>
  <c r="BF306"/>
  <c i="8" r="J119"/>
  <c r="BF135"/>
  <c r="BF143"/>
  <c r="BF145"/>
  <c r="BF173"/>
  <c r="BF180"/>
  <c r="BF207"/>
  <c r="BF208"/>
  <c r="BF233"/>
  <c i="9" r="BF132"/>
  <c r="BF136"/>
  <c r="BF138"/>
  <c r="BF139"/>
  <c r="BF146"/>
  <c r="BF150"/>
  <c r="BF169"/>
  <c r="BF177"/>
  <c r="BF178"/>
  <c r="BF184"/>
  <c r="BF185"/>
  <c r="BF189"/>
  <c r="BF191"/>
  <c i="10" r="E129"/>
  <c r="BF163"/>
  <c r="BF175"/>
  <c r="BF176"/>
  <c r="BF190"/>
  <c r="BF192"/>
  <c r="BF194"/>
  <c r="BF199"/>
  <c r="BF200"/>
  <c r="BF207"/>
  <c r="BF208"/>
  <c r="BF211"/>
  <c r="BF215"/>
  <c r="BF229"/>
  <c r="BF232"/>
  <c r="BF252"/>
  <c r="BF262"/>
  <c r="BF270"/>
  <c r="BF274"/>
  <c r="BF282"/>
  <c r="BF290"/>
  <c r="BF311"/>
  <c r="BF312"/>
  <c r="BF318"/>
  <c r="BF320"/>
  <c r="BF327"/>
  <c r="BF329"/>
  <c r="BF339"/>
  <c r="BF351"/>
  <c r="BF365"/>
  <c r="BF366"/>
  <c r="BF368"/>
  <c r="BF371"/>
  <c r="BF373"/>
  <c r="BF376"/>
  <c r="BF377"/>
  <c i="11" r="BF135"/>
  <c r="BF139"/>
  <c r="BF148"/>
  <c r="BF153"/>
  <c r="BF165"/>
  <c r="BF175"/>
  <c r="BF186"/>
  <c i="12" r="J91"/>
  <c i="13" r="BF183"/>
  <c r="BF230"/>
  <c r="BF249"/>
  <c r="BF270"/>
  <c i="14" r="F92"/>
  <c r="BF123"/>
  <c i="2" r="BF156"/>
  <c i="3" r="E127"/>
  <c r="BF142"/>
  <c r="BF167"/>
  <c r="BF238"/>
  <c r="BF302"/>
  <c r="BF307"/>
  <c r="BF330"/>
  <c r="BF343"/>
  <c r="BF360"/>
  <c r="BF417"/>
  <c r="BF458"/>
  <c r="BF524"/>
  <c r="BF543"/>
  <c r="BF545"/>
  <c r="BF581"/>
  <c r="BF584"/>
  <c r="BF587"/>
  <c r="BF589"/>
  <c r="BF605"/>
  <c r="BF623"/>
  <c r="BF632"/>
  <c r="BF673"/>
  <c r="BF689"/>
  <c r="BF701"/>
  <c r="BF709"/>
  <c r="BF748"/>
  <c r="BF792"/>
  <c r="BF862"/>
  <c r="BF917"/>
  <c r="BF986"/>
  <c i="4" r="J91"/>
  <c r="BF129"/>
  <c r="BF132"/>
  <c r="BF152"/>
  <c r="BF155"/>
  <c r="BK151"/>
  <c r="J151"/>
  <c r="J100"/>
  <c r="BK158"/>
  <c r="J158"/>
  <c r="J102"/>
  <c i="5" r="BF152"/>
  <c r="BF186"/>
  <c r="BF213"/>
  <c r="BF237"/>
  <c r="BF243"/>
  <c r="BF251"/>
  <c r="BF276"/>
  <c r="BF286"/>
  <c i="6" r="F91"/>
  <c r="BF141"/>
  <c r="BF181"/>
  <c r="BF186"/>
  <c r="BF190"/>
  <c r="BF251"/>
  <c r="BF270"/>
  <c r="BF286"/>
  <c r="BF310"/>
  <c r="BF401"/>
  <c r="BF485"/>
  <c r="BF505"/>
  <c r="BF514"/>
  <c r="BF523"/>
  <c i="7" r="E131"/>
  <c r="BF146"/>
  <c r="BF166"/>
  <c r="BF188"/>
  <c r="BF204"/>
  <c r="BF208"/>
  <c r="BF209"/>
  <c r="BF220"/>
  <c r="BF230"/>
  <c r="BF232"/>
  <c r="BF234"/>
  <c r="BF248"/>
  <c r="BF267"/>
  <c r="BF275"/>
  <c r="BF279"/>
  <c r="BF311"/>
  <c r="BF319"/>
  <c r="BF320"/>
  <c r="BF321"/>
  <c i="8" r="BF146"/>
  <c r="BF165"/>
  <c r="BF166"/>
  <c r="BF174"/>
  <c r="BF175"/>
  <c r="BF179"/>
  <c r="BF182"/>
  <c r="BF188"/>
  <c r="BF199"/>
  <c r="BF201"/>
  <c r="BF218"/>
  <c r="BF220"/>
  <c r="BF222"/>
  <c i="9" r="E85"/>
  <c r="J92"/>
  <c r="J114"/>
  <c r="BF129"/>
  <c r="BF137"/>
  <c r="BF142"/>
  <c r="BF152"/>
  <c r="BF153"/>
  <c r="BF170"/>
  <c r="BF181"/>
  <c i="10" r="F135"/>
  <c r="BF142"/>
  <c r="BF144"/>
  <c r="BF146"/>
  <c r="BF148"/>
  <c r="BF159"/>
  <c r="BF174"/>
  <c r="BF178"/>
  <c r="BF179"/>
  <c r="BF183"/>
  <c r="BF188"/>
  <c r="BF201"/>
  <c r="BF204"/>
  <c r="BF210"/>
  <c r="BF226"/>
  <c r="BF231"/>
  <c r="BF238"/>
  <c r="BF241"/>
  <c r="BF259"/>
  <c r="BF269"/>
  <c r="BF275"/>
  <c r="BF278"/>
  <c r="BF288"/>
  <c r="BF324"/>
  <c r="BF374"/>
  <c r="BF379"/>
  <c r="BF382"/>
  <c r="BF400"/>
  <c r="BF403"/>
  <c r="BF412"/>
  <c r="BF414"/>
  <c r="BF419"/>
  <c i="11" r="F91"/>
  <c r="J117"/>
  <c r="BF126"/>
  <c r="BF130"/>
  <c r="BF141"/>
  <c r="BF168"/>
  <c r="BF172"/>
  <c r="BF185"/>
  <c r="BF187"/>
  <c r="BF189"/>
  <c r="BF193"/>
  <c r="BF201"/>
  <c i="13" r="J89"/>
  <c r="F120"/>
  <c r="BF163"/>
  <c r="BF268"/>
  <c r="BF283"/>
  <c i="14" r="BF124"/>
  <c r="BF125"/>
  <c i="2" r="J89"/>
  <c r="BF126"/>
  <c r="BF136"/>
  <c r="BF143"/>
  <c r="BF144"/>
  <c r="BF150"/>
  <c i="3" r="F133"/>
  <c r="BF140"/>
  <c r="BF143"/>
  <c r="BF146"/>
  <c r="BF226"/>
  <c r="BF268"/>
  <c r="BF284"/>
  <c r="BF314"/>
  <c r="BF333"/>
  <c r="BF337"/>
  <c r="BF389"/>
  <c r="BF541"/>
  <c r="BF544"/>
  <c r="BF546"/>
  <c r="BF572"/>
  <c r="BF575"/>
  <c r="BF613"/>
  <c r="BF686"/>
  <c r="BF699"/>
  <c r="BF750"/>
  <c r="BF780"/>
  <c r="BF833"/>
  <c r="BK583"/>
  <c r="J583"/>
  <c r="J103"/>
  <c i="4" r="J89"/>
  <c r="BF143"/>
  <c i="5" r="J92"/>
  <c r="BF133"/>
  <c r="BF139"/>
  <c r="BF147"/>
  <c r="BF196"/>
  <c r="BF208"/>
  <c r="BF211"/>
  <c r="BF229"/>
  <c r="BF239"/>
  <c r="BF266"/>
  <c r="BF280"/>
  <c i="6" r="BF128"/>
  <c r="BF137"/>
  <c r="BF144"/>
  <c r="BF220"/>
  <c r="BF257"/>
  <c r="BF356"/>
  <c r="BF428"/>
  <c r="BF445"/>
  <c r="BF466"/>
  <c r="BF481"/>
  <c r="BF501"/>
  <c i="7" r="F92"/>
  <c r="BF147"/>
  <c r="BF151"/>
  <c r="BF153"/>
  <c r="BF154"/>
  <c r="BF164"/>
  <c r="BF184"/>
  <c r="BF189"/>
  <c r="BF206"/>
  <c r="BF210"/>
  <c r="BF213"/>
  <c r="BF218"/>
  <c r="BF241"/>
  <c r="BF274"/>
  <c r="BF281"/>
  <c r="BF295"/>
  <c r="BF299"/>
  <c r="BF300"/>
  <c r="BK171"/>
  <c r="J171"/>
  <c r="J103"/>
  <c i="8" r="J118"/>
  <c r="BF147"/>
  <c r="BF164"/>
  <c r="BF170"/>
  <c r="BF172"/>
  <c r="BF216"/>
  <c r="BF219"/>
  <c r="BF234"/>
  <c r="BF240"/>
  <c r="BF241"/>
  <c i="9" r="BF123"/>
  <c r="BF124"/>
  <c r="BF135"/>
  <c r="BF156"/>
  <c r="BF175"/>
  <c r="BF182"/>
  <c r="BF183"/>
  <c i="10" r="J89"/>
  <c r="BF149"/>
  <c r="BF158"/>
  <c r="BF160"/>
  <c r="BF165"/>
  <c r="BF168"/>
  <c r="BF171"/>
  <c r="BF180"/>
  <c r="BF181"/>
  <c r="BF182"/>
  <c r="BF189"/>
  <c r="BF206"/>
  <c r="BF209"/>
  <c r="BF224"/>
  <c r="BF235"/>
  <c r="BF245"/>
  <c r="BF247"/>
  <c r="BF249"/>
  <c r="BF250"/>
  <c r="BF254"/>
  <c r="BF256"/>
  <c r="BF258"/>
  <c r="BF260"/>
  <c r="BF266"/>
  <c r="BF285"/>
  <c r="BF286"/>
  <c r="BF289"/>
  <c r="BF291"/>
  <c r="BF293"/>
  <c r="BF305"/>
  <c r="BF308"/>
  <c r="BF330"/>
  <c r="BF341"/>
  <c r="BF342"/>
  <c r="BF352"/>
  <c r="BF354"/>
  <c r="BF372"/>
  <c r="BF383"/>
  <c r="BF402"/>
  <c r="BF413"/>
  <c i="11" r="F92"/>
  <c r="BF125"/>
  <c r="BF132"/>
  <c r="BF138"/>
  <c r="BF146"/>
  <c r="BF149"/>
  <c r="BF150"/>
  <c r="BF174"/>
  <c r="BF180"/>
  <c r="BF181"/>
  <c r="BF182"/>
  <c r="BF183"/>
  <c i="12" r="BF121"/>
  <c i="13" r="E114"/>
  <c r="BF142"/>
  <c r="BF207"/>
  <c r="BF229"/>
  <c r="BF231"/>
  <c r="BF239"/>
  <c r="BF258"/>
  <c r="BF259"/>
  <c r="BF291"/>
  <c r="BF304"/>
  <c r="BF305"/>
  <c i="14" r="F116"/>
  <c i="2" r="J91"/>
  <c r="BF129"/>
  <c r="BF153"/>
  <c i="3" r="F92"/>
  <c r="BF234"/>
  <c r="BF264"/>
  <c r="BF309"/>
  <c r="BF318"/>
  <c r="BF326"/>
  <c r="BF339"/>
  <c r="BF341"/>
  <c r="BF499"/>
  <c r="BF594"/>
  <c r="BF607"/>
  <c r="BF620"/>
  <c r="BF639"/>
  <c r="BF695"/>
  <c r="BF765"/>
  <c r="BF816"/>
  <c r="BF942"/>
  <c r="BF989"/>
  <c r="BF991"/>
  <c r="BF1008"/>
  <c r="BF1016"/>
  <c i="4" r="F118"/>
  <c r="BF125"/>
  <c r="BF133"/>
  <c i="5" r="BF128"/>
  <c r="BF137"/>
  <c r="BF141"/>
  <c r="BF176"/>
  <c r="BF182"/>
  <c r="BF190"/>
  <c r="BF194"/>
  <c r="BF202"/>
  <c r="BF217"/>
  <c r="BF223"/>
  <c r="BF272"/>
  <c r="BF293"/>
  <c r="BF295"/>
  <c i="6" r="J89"/>
  <c r="J121"/>
  <c r="BF148"/>
  <c r="BF151"/>
  <c r="BF154"/>
  <c r="BF165"/>
  <c r="BF187"/>
  <c r="BF198"/>
  <c r="BF397"/>
  <c r="BF446"/>
  <c r="BF452"/>
  <c r="BF456"/>
  <c r="BF477"/>
  <c r="BF497"/>
  <c r="BF517"/>
  <c i="7" r="BF144"/>
  <c r="BF163"/>
  <c r="BF170"/>
  <c r="BF174"/>
  <c r="BF190"/>
  <c r="BF202"/>
  <c r="BF205"/>
  <c r="BF207"/>
  <c r="BF214"/>
  <c r="BF244"/>
  <c r="BF246"/>
  <c r="BF257"/>
  <c r="BF260"/>
  <c r="BF266"/>
  <c r="BF273"/>
  <c r="BF277"/>
  <c r="BF282"/>
  <c r="BF284"/>
  <c r="BF287"/>
  <c r="BF288"/>
  <c r="BF290"/>
  <c r="BF292"/>
  <c r="BF301"/>
  <c r="BF307"/>
  <c r="BF316"/>
  <c i="8" r="BF131"/>
  <c r="BF140"/>
  <c r="BF161"/>
  <c r="BF162"/>
  <c r="BF167"/>
  <c r="BF184"/>
  <c r="BF194"/>
  <c r="BF196"/>
  <c r="BF200"/>
  <c r="BF209"/>
  <c r="BF224"/>
  <c r="BF225"/>
  <c r="BF226"/>
  <c r="BF227"/>
  <c r="BF229"/>
  <c r="BF232"/>
  <c i="9" r="F115"/>
  <c r="BF121"/>
  <c r="BF131"/>
  <c r="BF143"/>
  <c r="BF144"/>
  <c r="BF148"/>
  <c r="BF151"/>
  <c r="BF163"/>
  <c r="BF164"/>
  <c r="BF165"/>
  <c r="BF172"/>
  <c r="BF179"/>
  <c r="BF180"/>
  <c r="BF188"/>
  <c r="BF192"/>
  <c i="10" r="J91"/>
  <c r="BF145"/>
  <c r="BF184"/>
  <c r="BF187"/>
  <c r="BF193"/>
  <c r="BF205"/>
  <c r="BF212"/>
  <c r="BF218"/>
  <c r="BF234"/>
  <c r="BF246"/>
  <c r="BF268"/>
  <c r="BF281"/>
  <c r="BF284"/>
  <c r="BF295"/>
  <c r="BF297"/>
  <c r="BF313"/>
  <c r="BF326"/>
  <c r="BF343"/>
  <c r="BF347"/>
  <c r="BF367"/>
  <c r="BF380"/>
  <c r="BF397"/>
  <c r="BF408"/>
  <c r="BF423"/>
  <c r="BF426"/>
  <c i="11" r="J92"/>
  <c r="BF127"/>
  <c r="BF129"/>
  <c r="BF144"/>
  <c r="BF155"/>
  <c r="BF167"/>
  <c i="13" r="J91"/>
  <c r="BF133"/>
  <c r="BF169"/>
  <c r="BF179"/>
  <c r="BF225"/>
  <c r="BF269"/>
  <c r="BF271"/>
  <c i="14" r="BK133"/>
  <c r="J133"/>
  <c r="J100"/>
  <c i="2" r="BF123"/>
  <c r="BF134"/>
  <c i="3" r="BF145"/>
  <c r="BF154"/>
  <c r="BF157"/>
  <c r="BF261"/>
  <c r="BF445"/>
  <c r="BF471"/>
  <c r="BF548"/>
  <c r="BF573"/>
  <c r="BF752"/>
  <c r="BF827"/>
  <c r="BF890"/>
  <c r="BF900"/>
  <c r="BF921"/>
  <c r="BF999"/>
  <c r="BF1012"/>
  <c r="BF1030"/>
  <c i="4" r="BF145"/>
  <c r="BF157"/>
  <c i="5" r="F91"/>
  <c r="BF135"/>
  <c r="BF156"/>
  <c r="BF200"/>
  <c r="BF231"/>
  <c r="BF249"/>
  <c r="BF288"/>
  <c i="6" r="BF147"/>
  <c r="BF172"/>
  <c r="BF196"/>
  <c r="BF210"/>
  <c r="BF242"/>
  <c r="BF267"/>
  <c r="BF275"/>
  <c r="BF285"/>
  <c r="BF315"/>
  <c r="BF318"/>
  <c r="BF351"/>
  <c r="BF457"/>
  <c r="BF471"/>
  <c r="BF526"/>
  <c r="BF528"/>
  <c r="BF529"/>
  <c r="BF532"/>
  <c r="BF534"/>
  <c i="7" r="J89"/>
  <c r="BF155"/>
  <c r="BF177"/>
  <c r="BF187"/>
  <c r="BF192"/>
  <c r="BF197"/>
  <c r="BF198"/>
  <c r="BF221"/>
  <c r="BF225"/>
  <c r="BF229"/>
  <c r="BF235"/>
  <c r="BF247"/>
  <c r="BF255"/>
  <c r="BF263"/>
  <c r="BF269"/>
  <c r="BF276"/>
  <c r="BF278"/>
  <c r="BF289"/>
  <c r="BF298"/>
  <c r="BF308"/>
  <c r="BF309"/>
  <c i="8" r="BF148"/>
  <c r="BF153"/>
  <c r="BF187"/>
  <c r="BF191"/>
  <c r="BF198"/>
  <c r="BF211"/>
  <c r="BF221"/>
  <c r="BF223"/>
  <c r="BF228"/>
  <c r="BF239"/>
  <c i="9" r="BF127"/>
  <c r="BF167"/>
  <c r="BF171"/>
  <c r="BF186"/>
  <c r="BF187"/>
  <c r="BF193"/>
  <c i="10" r="F136"/>
  <c r="BF143"/>
  <c r="BF150"/>
  <c r="BF151"/>
  <c r="BF154"/>
  <c r="BF155"/>
  <c r="BF156"/>
  <c r="BF172"/>
  <c r="BF213"/>
  <c r="BF217"/>
  <c r="BF230"/>
  <c r="BF233"/>
  <c r="BF237"/>
  <c r="BF240"/>
  <c r="BF243"/>
  <c r="BF257"/>
  <c r="BF261"/>
  <c r="BF263"/>
  <c r="BF272"/>
  <c r="BF273"/>
  <c r="BF302"/>
  <c r="BF316"/>
  <c r="BF323"/>
  <c r="BF334"/>
  <c r="BF336"/>
  <c r="BF338"/>
  <c r="BF348"/>
  <c r="BF355"/>
  <c r="BF357"/>
  <c r="BF359"/>
  <c r="BF362"/>
  <c r="BF398"/>
  <c r="BF399"/>
  <c r="BF404"/>
  <c r="BF411"/>
  <c r="BF415"/>
  <c r="BF416"/>
  <c r="BF418"/>
  <c r="BF421"/>
  <c i="11" r="BF131"/>
  <c r="BF140"/>
  <c r="BF154"/>
  <c r="BF162"/>
  <c r="BF164"/>
  <c r="BF169"/>
  <c r="BF171"/>
  <c r="BF173"/>
  <c r="BF200"/>
  <c i="13" r="BF212"/>
  <c r="BF243"/>
  <c r="BF248"/>
  <c r="BF251"/>
  <c r="BF262"/>
  <c r="BF303"/>
  <c i="14" r="BF134"/>
  <c i="2" r="BF154"/>
  <c i="3" r="BF152"/>
  <c r="BF286"/>
  <c r="BF324"/>
  <c r="BF549"/>
  <c r="BF565"/>
  <c r="BF592"/>
  <c r="BF630"/>
  <c r="BF641"/>
  <c r="BF680"/>
  <c r="BF708"/>
  <c r="BF711"/>
  <c r="BF749"/>
  <c r="BF773"/>
  <c r="BF782"/>
  <c r="BF786"/>
  <c r="BF805"/>
  <c r="BF886"/>
  <c r="BF896"/>
  <c r="BF945"/>
  <c r="BF963"/>
  <c r="BF1009"/>
  <c r="BF1014"/>
  <c r="BF1028"/>
  <c r="BF1038"/>
  <c r="BF1042"/>
  <c i="5" r="J89"/>
  <c r="E113"/>
  <c r="BF143"/>
  <c r="BF158"/>
  <c r="BF178"/>
  <c r="BF188"/>
  <c r="BF204"/>
  <c r="BF215"/>
  <c r="BF233"/>
  <c r="BF245"/>
  <c r="BF258"/>
  <c r="BF264"/>
  <c r="BF282"/>
  <c r="BF284"/>
  <c i="6" r="F92"/>
  <c r="BF129"/>
  <c r="BF158"/>
  <c r="BF168"/>
  <c r="BF278"/>
  <c r="BF281"/>
  <c r="BF284"/>
  <c r="BF314"/>
  <c r="BF427"/>
  <c r="BF460"/>
  <c r="BF493"/>
  <c i="7" r="BF148"/>
  <c r="BF162"/>
  <c r="BF167"/>
  <c r="BF168"/>
  <c r="BF172"/>
  <c r="BF180"/>
  <c r="BF200"/>
  <c r="BF215"/>
  <c r="BF217"/>
  <c r="BF231"/>
  <c r="BF237"/>
  <c r="BF239"/>
  <c r="BF240"/>
  <c r="BF253"/>
  <c r="BF254"/>
  <c r="BF262"/>
  <c r="BF264"/>
  <c r="BF268"/>
  <c r="BF302"/>
  <c r="BF312"/>
  <c i="8" r="F118"/>
  <c r="BF126"/>
  <c r="BF128"/>
  <c r="BF134"/>
  <c r="BF139"/>
  <c r="BF150"/>
  <c r="BF163"/>
  <c r="BF168"/>
  <c r="BF177"/>
  <c r="BF183"/>
  <c r="BF185"/>
  <c r="BF190"/>
  <c r="BF193"/>
  <c r="BF202"/>
  <c r="BF214"/>
  <c r="BF238"/>
  <c i="9" r="J89"/>
  <c r="BF120"/>
  <c r="BF125"/>
  <c r="BF126"/>
  <c r="BF128"/>
  <c r="BF145"/>
  <c r="BF147"/>
  <c r="BF149"/>
  <c r="BF158"/>
  <c r="BF166"/>
  <c r="BF168"/>
  <c r="BF190"/>
  <c i="10" r="BF152"/>
  <c r="BF167"/>
  <c r="BF216"/>
  <c r="BF219"/>
  <c r="BF221"/>
  <c r="BF276"/>
  <c r="BF277"/>
  <c r="BF294"/>
  <c r="BF307"/>
  <c r="BF310"/>
  <c r="BF314"/>
  <c r="BF315"/>
  <c r="BF317"/>
  <c r="BF322"/>
  <c r="BF344"/>
  <c r="BF346"/>
  <c r="BF349"/>
  <c r="BF350"/>
  <c r="BF353"/>
  <c r="BF356"/>
  <c r="BF361"/>
  <c r="BF369"/>
  <c r="BF388"/>
  <c r="BF392"/>
  <c r="BF393"/>
  <c r="BF407"/>
  <c r="BF417"/>
  <c r="BF424"/>
  <c r="BF425"/>
  <c r="BF427"/>
  <c r="BK420"/>
  <c r="J420"/>
  <c r="J118"/>
  <c i="11" r="BF151"/>
  <c r="BF152"/>
  <c r="BF177"/>
  <c r="BF191"/>
  <c r="BF197"/>
  <c r="BF199"/>
  <c i="12" r="J89"/>
  <c i="13" r="BF127"/>
  <c r="BF129"/>
  <c r="BF138"/>
  <c r="BF153"/>
  <c r="BF156"/>
  <c r="BF201"/>
  <c r="BF203"/>
  <c r="BF211"/>
  <c r="BF287"/>
  <c r="BF295"/>
  <c r="BF298"/>
  <c i="14" r="E85"/>
  <c r="J91"/>
  <c r="BF128"/>
  <c i="2" r="BF131"/>
  <c r="BF138"/>
  <c r="BF142"/>
  <c r="BF146"/>
  <c i="3" r="BF245"/>
  <c r="BF266"/>
  <c r="BF311"/>
  <c r="BF316"/>
  <c r="BF344"/>
  <c r="BF383"/>
  <c r="BF556"/>
  <c r="BF563"/>
  <c r="BF582"/>
  <c r="BF597"/>
  <c r="BF603"/>
  <c r="BF654"/>
  <c r="BF661"/>
  <c r="BF740"/>
  <c r="BF790"/>
  <c r="BF798"/>
  <c r="BF838"/>
  <c r="BF912"/>
  <c r="BF929"/>
  <c r="BF965"/>
  <c r="BF966"/>
  <c r="BF967"/>
  <c r="BF971"/>
  <c r="BF972"/>
  <c r="BF1010"/>
  <c r="BF1018"/>
  <c r="BF1050"/>
  <c i="4" r="BF138"/>
  <c r="BF147"/>
  <c r="BF159"/>
  <c i="5" r="BF126"/>
  <c r="BF130"/>
  <c r="BF145"/>
  <c r="BF160"/>
  <c r="BF172"/>
  <c r="BF192"/>
  <c r="BF206"/>
  <c r="BF219"/>
  <c r="BF225"/>
  <c r="BF227"/>
  <c r="BF247"/>
  <c r="BF253"/>
  <c r="BF256"/>
  <c i="6" r="BF132"/>
  <c r="BF135"/>
  <c r="BF161"/>
  <c r="BF525"/>
  <c i="7" r="BF145"/>
  <c r="BF156"/>
  <c r="BF159"/>
  <c r="BF161"/>
  <c r="BF183"/>
  <c r="BF194"/>
  <c r="BF196"/>
  <c r="BF201"/>
  <c r="BF203"/>
  <c r="BF228"/>
  <c r="BF233"/>
  <c r="BF236"/>
  <c r="BF243"/>
  <c r="BF249"/>
  <c r="BF250"/>
  <c r="BF252"/>
  <c r="BF271"/>
  <c r="BF291"/>
  <c r="BF304"/>
  <c r="BF310"/>
  <c r="BF313"/>
  <c r="BF314"/>
  <c r="BF315"/>
  <c r="BF317"/>
  <c r="BF318"/>
  <c r="BK173"/>
  <c r="J173"/>
  <c r="J104"/>
  <c i="8" r="BF129"/>
  <c r="BF133"/>
  <c r="BF136"/>
  <c r="BF142"/>
  <c r="BF154"/>
  <c r="BF169"/>
  <c r="BF171"/>
  <c r="BF176"/>
  <c r="BF186"/>
  <c r="BF192"/>
  <c r="BF195"/>
  <c r="BF197"/>
  <c r="BF205"/>
  <c r="BF215"/>
  <c r="BF217"/>
  <c r="BF235"/>
  <c i="9" r="BF122"/>
  <c r="BF134"/>
  <c r="BF140"/>
  <c r="BF141"/>
  <c r="BF154"/>
  <c r="BF155"/>
  <c r="BF157"/>
  <c r="BF159"/>
  <c r="BF194"/>
  <c i="10" r="BF147"/>
  <c r="BF153"/>
  <c r="BF157"/>
  <c r="BF161"/>
  <c r="BF162"/>
  <c r="BF166"/>
  <c r="BF173"/>
  <c r="BF186"/>
  <c r="BF198"/>
  <c r="BF202"/>
  <c r="BF214"/>
  <c r="BF228"/>
  <c r="BF236"/>
  <c r="BF242"/>
  <c r="BF244"/>
  <c r="BF248"/>
  <c r="BF251"/>
  <c r="BF264"/>
  <c r="BF265"/>
  <c r="BF267"/>
  <c r="BF283"/>
  <c r="BF292"/>
  <c r="BF296"/>
  <c r="BF298"/>
  <c r="BF300"/>
  <c r="BF301"/>
  <c r="BF304"/>
  <c r="BF328"/>
  <c r="BF337"/>
  <c r="BF375"/>
  <c r="BF381"/>
  <c r="BF385"/>
  <c r="BF389"/>
  <c r="BF390"/>
  <c r="BF391"/>
  <c r="BF401"/>
  <c r="BF405"/>
  <c r="BF406"/>
  <c r="BF410"/>
  <c i="11" r="BF128"/>
  <c r="BF133"/>
  <c r="BF134"/>
  <c r="BF136"/>
  <c r="BF142"/>
  <c r="BF156"/>
  <c r="BF157"/>
  <c r="BF158"/>
  <c r="BF163"/>
  <c r="BF178"/>
  <c r="BF179"/>
  <c r="BF190"/>
  <c r="BF195"/>
  <c r="BF196"/>
  <c i="12" r="BK120"/>
  <c r="BK119"/>
  <c r="BK118"/>
  <c r="J118"/>
  <c r="J96"/>
  <c i="13" r="BF137"/>
  <c r="BF149"/>
  <c r="BF190"/>
  <c r="BF221"/>
  <c r="BF232"/>
  <c r="BF233"/>
  <c r="BF250"/>
  <c r="BF267"/>
  <c r="BF272"/>
  <c r="BF288"/>
  <c i="14" r="BF127"/>
  <c r="BK130"/>
  <c r="J130"/>
  <c r="J99"/>
  <c i="2" r="J33"/>
  <c i="1" r="AV95"/>
  <c i="11" r="F36"/>
  <c i="1" r="BC104"/>
  <c i="7" r="F37"/>
  <c i="1" r="BD100"/>
  <c i="11" r="F35"/>
  <c i="1" r="BB104"/>
  <c i="8" r="F33"/>
  <c i="1" r="AZ101"/>
  <c i="8" r="F36"/>
  <c i="1" r="BC101"/>
  <c i="13" r="J33"/>
  <c i="1" r="AV106"/>
  <c i="9" r="J33"/>
  <c i="1" r="AV102"/>
  <c i="3" r="J33"/>
  <c i="1" r="AV96"/>
  <c i="10" r="F37"/>
  <c i="1" r="BD103"/>
  <c i="5" r="F37"/>
  <c i="1" r="BD98"/>
  <c i="3" r="F33"/>
  <c i="1" r="AZ96"/>
  <c i="2" r="F37"/>
  <c i="1" r="BD95"/>
  <c i="10" r="F36"/>
  <c i="1" r="BC103"/>
  <c i="5" r="J33"/>
  <c i="1" r="AV98"/>
  <c i="14" r="F37"/>
  <c i="1" r="BD107"/>
  <c i="6" r="F36"/>
  <c i="1" r="BC99"/>
  <c i="2" r="F33"/>
  <c i="1" r="AZ95"/>
  <c i="3" r="F37"/>
  <c i="1" r="BD96"/>
  <c i="3" r="F36"/>
  <c i="1" r="BC96"/>
  <c i="4" r="F35"/>
  <c i="1" r="BB97"/>
  <c i="9" r="F37"/>
  <c i="1" r="BD102"/>
  <c i="11" r="F33"/>
  <c i="1" r="AZ104"/>
  <c i="3" r="F35"/>
  <c i="1" r="BB96"/>
  <c i="13" r="F36"/>
  <c i="1" r="BC106"/>
  <c i="6" r="J33"/>
  <c i="1" r="AV99"/>
  <c i="14" r="F36"/>
  <c i="1" r="BC107"/>
  <c i="5" r="F35"/>
  <c i="1" r="BB98"/>
  <c i="14" r="J33"/>
  <c i="1" r="AV107"/>
  <c i="8" r="F35"/>
  <c i="1" r="BB101"/>
  <c i="4" r="F37"/>
  <c i="1" r="BD97"/>
  <c i="2" r="F35"/>
  <c i="1" r="BB95"/>
  <c i="2" r="F36"/>
  <c i="1" r="BC95"/>
  <c i="7" r="J33"/>
  <c i="1" r="AV100"/>
  <c i="14" r="F33"/>
  <c i="1" r="AZ107"/>
  <c i="7" r="F33"/>
  <c i="1" r="AZ100"/>
  <c i="8" r="J33"/>
  <c i="1" r="AV101"/>
  <c i="4" r="F33"/>
  <c i="1" r="AZ97"/>
  <c i="6" r="F35"/>
  <c i="1" r="BB99"/>
  <c i="13" r="F33"/>
  <c i="1" r="AZ106"/>
  <c i="7" r="F35"/>
  <c i="1" r="BB100"/>
  <c i="6" r="F37"/>
  <c i="1" r="BD99"/>
  <c i="6" r="F33"/>
  <c i="1" r="AZ99"/>
  <c i="4" r="J33"/>
  <c i="1" r="AV97"/>
  <c i="9" r="F36"/>
  <c i="1" r="BC102"/>
  <c i="5" r="F33"/>
  <c i="1" r="AZ98"/>
  <c i="11" r="F37"/>
  <c i="1" r="BD104"/>
  <c i="8" r="F37"/>
  <c i="1" r="BD101"/>
  <c i="13" r="F35"/>
  <c i="1" r="BB106"/>
  <c i="9" r="F33"/>
  <c i="1" r="AZ102"/>
  <c i="4" r="F36"/>
  <c i="1" r="BC97"/>
  <c i="5" r="F36"/>
  <c i="1" r="BC98"/>
  <c i="10" r="J33"/>
  <c i="1" r="AV103"/>
  <c i="12" r="J34"/>
  <c i="1" r="AW105"/>
  <c r="AT105"/>
  <c i="10" r="F35"/>
  <c i="1" r="BB103"/>
  <c i="10" r="F33"/>
  <c i="1" r="AZ103"/>
  <c i="9" r="F35"/>
  <c i="1" r="BB102"/>
  <c i="14" r="F35"/>
  <c i="1" r="BB107"/>
  <c i="11" r="J33"/>
  <c i="1" r="AV104"/>
  <c i="13" r="F37"/>
  <c i="1" r="BD106"/>
  <c i="7" r="F36"/>
  <c i="1" r="BC100"/>
  <c i="12" r="F33"/>
  <c i="1" r="AZ105"/>
  <c i="7" l="1" r="P157"/>
  <c i="13" r="P124"/>
  <c i="1" r="AU106"/>
  <c i="11" r="T123"/>
  <c i="9" r="P118"/>
  <c i="1" r="AU102"/>
  <c i="7" r="BK222"/>
  <c r="J222"/>
  <c r="J112"/>
  <c i="2" r="R121"/>
  <c r="R120"/>
  <c i="7" r="R222"/>
  <c r="R157"/>
  <c r="T175"/>
  <c i="11" r="BK123"/>
  <c r="J123"/>
  <c r="J96"/>
  <c i="7" r="T222"/>
  <c r="P142"/>
  <c i="6" r="T125"/>
  <c r="T124"/>
  <c i="4" r="P123"/>
  <c r="P122"/>
  <c i="1" r="AU97"/>
  <c i="5" r="R123"/>
  <c i="10" r="T394"/>
  <c i="5" r="P123"/>
  <c i="1" r="AU98"/>
  <c i="7" r="T157"/>
  <c i="6" r="BK125"/>
  <c r="J125"/>
  <c r="J97"/>
  <c i="5" r="T123"/>
  <c i="4" r="R123"/>
  <c r="R122"/>
  <c i="10" r="BK140"/>
  <c r="J140"/>
  <c r="J97"/>
  <c i="11" r="R123"/>
  <c i="9" r="R118"/>
  <c i="6" r="R125"/>
  <c r="R124"/>
  <c i="7" r="T142"/>
  <c r="T141"/>
  <c i="3" r="P585"/>
  <c i="10" r="P394"/>
  <c r="T140"/>
  <c r="T139"/>
  <c i="3" r="T585"/>
  <c r="T137"/>
  <c r="R138"/>
  <c r="R137"/>
  <c i="14" r="BK121"/>
  <c r="BK120"/>
  <c r="J120"/>
  <c i="13" r="T125"/>
  <c r="T124"/>
  <c i="10" r="R394"/>
  <c r="R140"/>
  <c r="R139"/>
  <c i="3" r="P138"/>
  <c r="P137"/>
  <c i="1" r="AU96"/>
  <c i="10" r="P140"/>
  <c r="P139"/>
  <c i="1" r="AU103"/>
  <c i="8" r="R122"/>
  <c i="7" r="R175"/>
  <c i="3" r="BK138"/>
  <c i="7" r="P175"/>
  <c i="6" r="P125"/>
  <c r="P124"/>
  <c i="1" r="AU99"/>
  <c i="8" r="P122"/>
  <c i="1" r="AU101"/>
  <c i="5" r="BK123"/>
  <c r="J123"/>
  <c r="J96"/>
  <c i="13" r="R125"/>
  <c r="R124"/>
  <c i="7" r="R141"/>
  <c i="9" r="T118"/>
  <c i="4" r="BK123"/>
  <c r="J123"/>
  <c r="J97"/>
  <c i="3" r="J139"/>
  <c r="J98"/>
  <c r="J1049"/>
  <c r="J117"/>
  <c i="4" r="J124"/>
  <c r="J98"/>
  <c i="8" r="BK122"/>
  <c r="J122"/>
  <c i="11" r="J124"/>
  <c r="J97"/>
  <c i="12" r="J119"/>
  <c r="J97"/>
  <c i="14" r="J122"/>
  <c r="J98"/>
  <c i="2" r="J122"/>
  <c r="J98"/>
  <c i="6" r="J126"/>
  <c r="J98"/>
  <c i="3" r="BK585"/>
  <c r="J585"/>
  <c r="J104"/>
  <c i="7" r="BK142"/>
  <c r="J142"/>
  <c r="J97"/>
  <c r="BK157"/>
  <c r="J157"/>
  <c r="J100"/>
  <c i="12" r="J120"/>
  <c r="J98"/>
  <c i="7" r="BK175"/>
  <c r="J175"/>
  <c r="J105"/>
  <c i="9" r="J119"/>
  <c r="J97"/>
  <c i="2" r="BK120"/>
  <c r="J120"/>
  <c i="7" r="J223"/>
  <c r="J113"/>
  <c r="BK296"/>
  <c r="J296"/>
  <c r="J120"/>
  <c i="10" r="J141"/>
  <c r="J98"/>
  <c r="BK394"/>
  <c r="J394"/>
  <c r="J116"/>
  <c i="13" r="BK125"/>
  <c r="J125"/>
  <c r="J97"/>
  <c i="5" r="J125"/>
  <c r="J98"/>
  <c i="13" r="BK296"/>
  <c r="J296"/>
  <c r="J103"/>
  <c i="8" r="J30"/>
  <c i="1" r="AG101"/>
  <c i="2" r="J30"/>
  <c i="1" r="AG95"/>
  <c i="2" r="J34"/>
  <c i="1" r="AW95"/>
  <c r="AT95"/>
  <c i="7" r="J34"/>
  <c i="1" r="AW100"/>
  <c r="AT100"/>
  <c i="4" r="J34"/>
  <c i="1" r="AW97"/>
  <c r="AT97"/>
  <c i="2" r="F34"/>
  <c i="1" r="BA95"/>
  <c i="5" r="F34"/>
  <c i="1" r="BA98"/>
  <c i="9" r="F34"/>
  <c i="1" r="BA102"/>
  <c i="4" r="F34"/>
  <c i="1" r="BA97"/>
  <c i="5" r="J34"/>
  <c i="1" r="AW98"/>
  <c r="AT98"/>
  <c r="BD94"/>
  <c r="W33"/>
  <c i="10" r="J34"/>
  <c i="1" r="AW103"/>
  <c r="AT103"/>
  <c i="12" r="F34"/>
  <c i="1" r="BA105"/>
  <c r="BB94"/>
  <c r="AX94"/>
  <c i="14" r="J34"/>
  <c i="1" r="AW107"/>
  <c r="AT107"/>
  <c i="3" r="F34"/>
  <c i="1" r="BA96"/>
  <c i="12" r="J30"/>
  <c i="1" r="AG105"/>
  <c r="AN105"/>
  <c i="9" r="J30"/>
  <c i="1" r="AG102"/>
  <c i="13" r="F34"/>
  <c i="1" r="BA106"/>
  <c i="9" r="J34"/>
  <c i="1" r="AW102"/>
  <c r="AT102"/>
  <c i="11" r="J34"/>
  <c i="1" r="AW104"/>
  <c r="AT104"/>
  <c r="BC94"/>
  <c r="AY94"/>
  <c i="7" r="F34"/>
  <c i="1" r="BA100"/>
  <c i="6" r="F34"/>
  <c i="1" r="BA99"/>
  <c i="3" r="J34"/>
  <c i="1" r="AW96"/>
  <c r="AT96"/>
  <c i="14" r="J30"/>
  <c i="1" r="AG107"/>
  <c r="AN107"/>
  <c i="6" r="J34"/>
  <c i="1" r="AW99"/>
  <c r="AT99"/>
  <c i="10" r="F34"/>
  <c i="1" r="BA103"/>
  <c i="8" r="F34"/>
  <c i="1" r="BA101"/>
  <c i="11" r="F34"/>
  <c i="1" r="BA104"/>
  <c i="13" r="J34"/>
  <c i="1" r="AW106"/>
  <c r="AT106"/>
  <c i="14" r="F34"/>
  <c i="1" r="BA107"/>
  <c i="8" r="J34"/>
  <c i="1" r="AW101"/>
  <c r="AT101"/>
  <c r="AZ94"/>
  <c r="W29"/>
  <c i="7" l="1" r="P141"/>
  <c i="1" r="AU100"/>
  <c i="3" r="BK137"/>
  <c r="J137"/>
  <c i="9" r="J39"/>
  <c i="2" r="J39"/>
  <c i="8" r="J39"/>
  <c i="14" r="J39"/>
  <c i="3" r="J138"/>
  <c r="J97"/>
  <c i="7" r="BK141"/>
  <c r="J141"/>
  <c r="J96"/>
  <c i="14" r="J96"/>
  <c i="2" r="J96"/>
  <c i="14" r="J121"/>
  <c r="J97"/>
  <c i="10" r="BK139"/>
  <c r="J139"/>
  <c i="4" r="BK122"/>
  <c r="J122"/>
  <c r="J96"/>
  <c i="8" r="J96"/>
  <c i="6" r="BK124"/>
  <c r="J124"/>
  <c r="J96"/>
  <c i="13" r="BK124"/>
  <c r="J124"/>
  <c r="J96"/>
  <c i="12" r="J39"/>
  <c i="1" r="AN101"/>
  <c r="AN95"/>
  <c r="AN102"/>
  <c r="AU94"/>
  <c i="11" r="J30"/>
  <c i="1" r="AG104"/>
  <c r="AN104"/>
  <c i="3" r="J30"/>
  <c i="1" r="AG96"/>
  <c r="AN96"/>
  <c r="W32"/>
  <c r="BA94"/>
  <c r="W30"/>
  <c i="5" r="J30"/>
  <c i="1" r="AG98"/>
  <c r="AN98"/>
  <c r="AV94"/>
  <c r="AK29"/>
  <c i="10" r="J30"/>
  <c i="1" r="AG103"/>
  <c r="AN103"/>
  <c r="W31"/>
  <c i="3" l="1" r="J96"/>
  <c i="10" r="J39"/>
  <c i="11" r="J39"/>
  <c i="3" r="J39"/>
  <c i="5" r="J39"/>
  <c i="10" r="J96"/>
  <c i="6" r="J30"/>
  <c i="1" r="AG99"/>
  <c r="AN99"/>
  <c i="7" r="J30"/>
  <c i="1" r="AG100"/>
  <c r="AN100"/>
  <c i="13" r="J30"/>
  <c i="1" r="AG106"/>
  <c r="AN106"/>
  <c r="AW94"/>
  <c r="AK30"/>
  <c i="4" r="J30"/>
  <c i="1" r="AG97"/>
  <c r="AN97"/>
  <c i="4" l="1" r="J39"/>
  <c i="6" r="J39"/>
  <c i="13" r="J39"/>
  <c i="7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<sst xmlns="http://schemas.openxmlformats.org/spreadsheetml/2006/main">
  <si>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</si>
  <si>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</si>
  <si>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</si>
  <si>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</si>
  <si>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</si>
  <si>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{63ef0d91-02c0-4295-bc6e-4c9cb0bba56d}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</si>
  <si>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</si>
  <si>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</si>
  <si>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</si>
  <si>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</si>
  <si>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</si>
  <si>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</si>
  <si>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</si>
  <si>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</si>
  <si>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Z2024264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</si>
  <si>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</si>
  <si>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</si>
  <si>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BD Modřanská</t>
  </si>
  <si>
    <t>KSO:</t>
  </si>
  <si>
    <t>CC-CZ:</t>
  </si>
  <si>
    <t>Místo:</t>
  </si>
  <si>
    <t>Praha</t>
  </si>
  <si>
    <t>Datum:</t>
  </si>
  <si>
    <t>28. 9. 2025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</si>
  <si>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</si>
  <si>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</si>
  <si>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</si>
  <si>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</si>
  <si>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</si>
  <si>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</si>
  <si>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</si>
  <si>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</si>
  <si>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</si>
  <si>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QSB</t>
  </si>
  <si>
    <t>Poznámka:</t>
  </si>
  <si>
    <t>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zvlášť)._x000d_
Podrobná specifikace položek je obsažena v projektové dokumentaci (zejména výrobků, výplní otvorů a finálních povrchů v příslušných tabulkách a technických zprávách), která je nedílnou součástí zadávací dokumentace._x000d_
Pokud není uveden výkaz výměr, byly hodnoty převzaty přímo z tabulek v projektu a CAD systémů._x000d_
Pokud se v položkách objeví obchodní název, je uveden pouze orientačně, jako příklad._x000d_
Použitá cenová úroveň - II/2025.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</si>
  <si>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</si>
  <si>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</si>
  <si>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</si>
  <si>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</si>
  <si>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</si>
  <si>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</si>
  <si>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</si>
  <si>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</si>
  <si>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</si>
  <si>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</si>
  <si>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</si>
  <si>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</si>
  <si>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</si>
  <si>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</si>
  <si>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</si>
  <si>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</si>
  <si>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</si>
  <si>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</si>
  <si>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</si>
  <si>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</si>
  <si>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</si>
  <si>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</si>
  <si>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</si>
  <si>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</si>
  <si>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</si>
  <si>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</si>
  <si>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</si>
  <si>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</si>
  <si>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</si>
  <si>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</si>
  <si>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</si>
  <si>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</si>
  <si>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</si>
  <si>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</si>
  <si>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</si>
  <si>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</si>
  <si>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</si>
  <si>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</si>
  <si>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</si>
  <si>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</si>
  <si>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</si>
  <si>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</si>
  <si>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</si>
  <si>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</si>
  <si>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</si>
  <si>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D.0</t>
  </si>
  <si>
    <t>Bourací práce</t>
  </si>
  <si>
    <t>STA</t>
  </si>
  <si>
    <t>1</t>
  </si>
  <si>
    <t>{4b3951c0-48eb-4711-a73e-e237e58d24b3}</t>
  </si>
  <si>
    <t>D.1.1</t>
  </si>
  <si>
    <t>Archizektonicko-stavební část</t>
  </si>
  <si>
    <t>{42a7dccb-aa82-4a60-b365-fd8821aa94ac}</t>
  </si>
  <si>
    <t>D.1.1.A</t>
  </si>
  <si>
    <t>Venkovní architektura</t>
  </si>
  <si>
    <t>{1e443244-ec43-4bd1-93a2-452169a60b17}</t>
  </si>
  <si>
    <t>D.1.1.B</t>
  </si>
  <si>
    <t>Výrobky a výplně otvorů</t>
  </si>
  <si>
    <t>{59553aca-e26a-45a0-9317-5b930af67ea5}</t>
  </si>
  <si>
    <t>D 1.2</t>
  </si>
  <si>
    <t>Stavebně-konstrukční řešení</t>
  </si>
  <si>
    <t>{e3ea1bcd-db12-4777-84f7-19dce3164cf9}</t>
  </si>
  <si>
    <t>D.1.4.1</t>
  </si>
  <si>
    <t>Zdravotechnika</t>
  </si>
  <si>
    <t>{b8b98a88-dcbd-478a-90db-c8f1dcdd17d3}</t>
  </si>
  <si>
    <t>D.1.4.2</t>
  </si>
  <si>
    <t>Zařízení pro vytápění budov</t>
  </si>
  <si>
    <t>{d1ccb0f5-38be-4374-88e7-35040fbc02fd}</t>
  </si>
  <si>
    <t>D.1.4.3</t>
  </si>
  <si>
    <t>Vzduchotechnika</t>
  </si>
  <si>
    <t>{5f6c581c-60d8-4c14-aba2-d52e3f316981}</t>
  </si>
  <si>
    <t>D.1.4.4</t>
  </si>
  <si>
    <t>Elektroinstalace</t>
  </si>
  <si>
    <t>{334e16fb-949a-41a4-83fa-086aacc37ad2}</t>
  </si>
  <si>
    <t>D.1.4.5</t>
  </si>
  <si>
    <t>Měření a regulace</t>
  </si>
  <si>
    <t>{c04bbf6a-5d8a-4f56-a5fb-ccbcce15fb1c}</t>
  </si>
  <si>
    <t>D.1.4.6</t>
  </si>
  <si>
    <t>Fotovoltaická elektrárna</t>
  </si>
  <si>
    <t>{c56daa7a-b038-4b2f-a6e8-2c77c50b5664}</t>
  </si>
  <si>
    <t>D.1.5</t>
  </si>
  <si>
    <t>Zpevněné plochy a komunikace</t>
  </si>
  <si>
    <t>{dfdb14d3-0832-4019-a1db-da1ffda0d65c}</t>
  </si>
  <si>
    <t>VRN</t>
  </si>
  <si>
    <t>Vedlejší rozpočtové náklady</t>
  </si>
  <si>
    <t>{283032b1-83eb-4742-bcb3-7b201dd59e4d}</t>
  </si>
  <si>
    <t>KRYCÍ LIST SOUPISU PRACÍ</t>
  </si>
  <si>
    <t>Objekt:</t>
  </si>
  <si>
    <t>D.0 -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</si>
  <si>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</si>
  <si>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</si>
  <si>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</si>
  <si>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</si>
  <si>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</si>
  <si>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</si>
  <si>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</si>
  <si>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</si>
  <si>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</si>
  <si>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</si>
  <si>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</si>
  <si>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</si>
  <si>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</si>
  <si>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</si>
  <si>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</si>
  <si>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</si>
  <si>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</si>
  <si>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</si>
  <si>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</si>
  <si>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</si>
  <si>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</si>
  <si>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</si>
  <si>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</si>
  <si>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</si>
  <si>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</si>
  <si>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</si>
  <si>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</si>
  <si>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131251203</t>
  </si>
  <si>
    <t>Hloubení jam zapažených v hornině třídy těžitelnosti I skupiny 3 objem do 100 m3 strojně</t>
  </si>
  <si>
    <t>m3</t>
  </si>
  <si>
    <t>4</t>
  </si>
  <si>
    <t>2</t>
  </si>
  <si>
    <t>-1759898590</t>
  </si>
  <si>
    <t>VV</t>
  </si>
  <si>
    <t>"suterén" 3*(36+20+14)</t>
  </si>
  <si>
    <t>162751117</t>
  </si>
  <si>
    <t>Vodorovné přemístění přes 9 000 do 10000 m výkopku/sypaniny z horniny třídy těžitelnosti I skupiny 1 až 3</t>
  </si>
  <si>
    <t>-1682029593</t>
  </si>
  <si>
    <t>3</t>
  </si>
  <si>
    <t>171201231</t>
  </si>
  <si>
    <t>Poplatek za uložení zeminy a kamení na recyklační skládce (skládkovné) kód odpadu 17 05 04</t>
  </si>
  <si>
    <t>t</t>
  </si>
  <si>
    <t>1714226236</t>
  </si>
  <si>
    <t>210*1,7 'Přepočtené koeficientem množství</t>
  </si>
  <si>
    <t>171251201</t>
  </si>
  <si>
    <t>Uložení sypaniny na skládky nebo meziskládky</t>
  </si>
  <si>
    <t>1944241489</t>
  </si>
  <si>
    <t>5</t>
  </si>
  <si>
    <t>174151101</t>
  </si>
  <si>
    <t>Zásyp jam, šachet rýh nebo kolem objektů sypaninou se zhutněním</t>
  </si>
  <si>
    <t>-1563301392</t>
  </si>
  <si>
    <t>"suterén" 440*2+76*0,5</t>
  </si>
  <si>
    <t>6</t>
  </si>
  <si>
    <t>M</t>
  </si>
  <si>
    <t>58981100</t>
  </si>
  <si>
    <t>recyklát směsný frakce 0/16</t>
  </si>
  <si>
    <t>8</t>
  </si>
  <si>
    <t>-1136416480</t>
  </si>
  <si>
    <t>918*1,8 'Přepočtené koeficientem množství</t>
  </si>
  <si>
    <t>9</t>
  </si>
  <si>
    <t>Ostatní konstrukce a práce, bourání</t>
  </si>
  <si>
    <t>7</t>
  </si>
  <si>
    <t>961044111</t>
  </si>
  <si>
    <t>Bourání základů z betonu prostého</t>
  </si>
  <si>
    <t>1745086008</t>
  </si>
  <si>
    <t>"oplocení" (6+28+30+33)*0,3*0,6+3*0,5*0,8</t>
  </si>
  <si>
    <t>962032230</t>
  </si>
  <si>
    <t>Bourání zdiva z cihel pálených nebo vápenopískových na MV nebo MVC do 1 m3</t>
  </si>
  <si>
    <t>-1562494589</t>
  </si>
  <si>
    <t>"ohradní zeď" 3*0,33*2</t>
  </si>
  <si>
    <t>966071822</t>
  </si>
  <si>
    <t>Rozebrání oplocení z drátěného pletiva se čtvercovými oky v přes 1,6 do 2,0 m</t>
  </si>
  <si>
    <t>m</t>
  </si>
  <si>
    <t>1155696437</t>
  </si>
  <si>
    <t>"J+V" 33+28+6</t>
  </si>
  <si>
    <t>10</t>
  </si>
  <si>
    <t>966072820</t>
  </si>
  <si>
    <t>Rozebrání oplocení z vlnitého nebo profilového plechu hmotnosti do 30 kg</t>
  </si>
  <si>
    <t>-1810497437</t>
  </si>
  <si>
    <t>"Z" 30</t>
  </si>
  <si>
    <t>11</t>
  </si>
  <si>
    <t>966073810</t>
  </si>
  <si>
    <t>Rozebrání vrat a vrátek k oplocení pl do 2 m2</t>
  </si>
  <si>
    <t>kus</t>
  </si>
  <si>
    <t>581563382</t>
  </si>
  <si>
    <t>966073811</t>
  </si>
  <si>
    <t>Rozebrání vrat a vrátek k oplocení pl přes 2 do 6 m2</t>
  </si>
  <si>
    <t>-1370549587</t>
  </si>
  <si>
    <t>13</t>
  </si>
  <si>
    <t>981511111</t>
  </si>
  <si>
    <t>Demolice konstrukcí objektů zděných na MVC postupným rozebíráním</t>
  </si>
  <si>
    <t>1614889911</t>
  </si>
  <si>
    <t>"zdi" 4,5*11+1,5*2,7+3*(22+61+9+1+5)+3*2,5-0,6*(1,6*1+1,3*1+1,1*1+2,3*1,5+1*2+1*1)</t>
  </si>
  <si>
    <t>14</t>
  </si>
  <si>
    <t>981511112</t>
  </si>
  <si>
    <t>Demolice konstrukcí objektů zděných na MC postupným rozebíráním</t>
  </si>
  <si>
    <t>-957079904</t>
  </si>
  <si>
    <t>"klenby" 0,5*19</t>
  </si>
  <si>
    <t>15</t>
  </si>
  <si>
    <t>981511114</t>
  </si>
  <si>
    <t>Demolice konstrukcí objektů z betonu železového postupným rozebíráním</t>
  </si>
  <si>
    <t>-1957960951</t>
  </si>
  <si>
    <t>"stropy a schodiště" 0,38*432+0,3*9</t>
  </si>
  <si>
    <t>16</t>
  </si>
  <si>
    <t>981511116</t>
  </si>
  <si>
    <t>Demolice konstrukcí objektů z betonu prostého postupným rozebíráním</t>
  </si>
  <si>
    <t>-2081568163</t>
  </si>
  <si>
    <t>"podlaha" (57+10+18+27+19+38+28+13+8+37)*0,13</t>
  </si>
  <si>
    <t>997</t>
  </si>
  <si>
    <t>Doprava suti a vybouraných hmot</t>
  </si>
  <si>
    <t>17</t>
  </si>
  <si>
    <t>997006511</t>
  </si>
  <si>
    <t>Vodorovná doprava suti s naložením a složením na skládku do 100 m</t>
  </si>
  <si>
    <t>179994484</t>
  </si>
  <si>
    <t>18</t>
  </si>
  <si>
    <t>997006519</t>
  </si>
  <si>
    <t>Příplatek k vodorovnému přemístění suti na skládku ZKD 1 km přes 1 km</t>
  </si>
  <si>
    <t>-778044321</t>
  </si>
  <si>
    <t>1165,863*10 'Přepočtené koeficientem množství</t>
  </si>
  <si>
    <t>19</t>
  </si>
  <si>
    <t>997013871</t>
  </si>
  <si>
    <t>Poplatek za uložení stavebního odpadu na recyklační skládce (skládkovné) směsného stavebního a demoličního kód odpadu 17 09 04</t>
  </si>
  <si>
    <t>-1374794271</t>
  </si>
  <si>
    <t>D.1.1 - Archizektonicko-stavební část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</si>
  <si>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</si>
  <si>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</si>
  <si>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</si>
  <si>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</si>
  <si>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</si>
  <si>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</si>
  <si>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</si>
  <si>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</si>
  <si>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</si>
  <si>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</si>
  <si>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</si>
  <si>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</si>
  <si>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</si>
  <si>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</si>
  <si>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</si>
  <si>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</si>
  <si>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</si>
  <si>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</si>
  <si>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131151104</t>
  </si>
  <si>
    <t>Hloubení jam nezapažených v hornině třídy těžitelnosti I skupiny 1 a 2 objem do 500 m3 strojně</t>
  </si>
  <si>
    <t>-1688237564</t>
  </si>
  <si>
    <t>"základy" 2,3*(89+33+3*5)+0,6*290</t>
  </si>
  <si>
    <t>-378792070</t>
  </si>
  <si>
    <t>-1269351623</t>
  </si>
  <si>
    <t>489,1*1,7 'Přepočtené koeficientem množství</t>
  </si>
  <si>
    <t>1262266247</t>
  </si>
  <si>
    <t>-1235777189</t>
  </si>
  <si>
    <t>"základy" 1,4*(89+33+3*5)</t>
  </si>
  <si>
    <t>58331200</t>
  </si>
  <si>
    <t>štěrkopísek netříděný</t>
  </si>
  <si>
    <t>1822074193</t>
  </si>
  <si>
    <t>191,8*1,8 'Přepočtené koeficientem množství</t>
  </si>
  <si>
    <t>Zakládání</t>
  </si>
  <si>
    <t>218111113</t>
  </si>
  <si>
    <t>Odvětrání radonu vodorovné drenážní kladené do štěrkového podsypu z plastových perforovaných trubek DN přes 80 do 100 mm</t>
  </si>
  <si>
    <t>-1260147140</t>
  </si>
  <si>
    <t>271532211</t>
  </si>
  <si>
    <t>Podsyp pod základové konstrukce se zhutněním z hrubého kameniva frakce 32 až 63 mm</t>
  </si>
  <si>
    <t>-208351021</t>
  </si>
  <si>
    <t>"P13" 403*0,1</t>
  </si>
  <si>
    <t>273313511</t>
  </si>
  <si>
    <t>Základové desky z betonu tř. C 12/15</t>
  </si>
  <si>
    <t>2003816913</t>
  </si>
  <si>
    <t>"P13" 403*0,08</t>
  </si>
  <si>
    <t>Svislé a kompletní konstrukce</t>
  </si>
  <si>
    <t>317168011</t>
  </si>
  <si>
    <t>Překlad keramický plochý š 115 mm dl 1000 mm</t>
  </si>
  <si>
    <t>98718408</t>
  </si>
  <si>
    <t>"1.NP překlady příčky"8</t>
  </si>
  <si>
    <t>Součet</t>
  </si>
  <si>
    <t>317168012</t>
  </si>
  <si>
    <t>Překlad keramický plochý š 115 mm dl 1250 mm</t>
  </si>
  <si>
    <t>-1524049799</t>
  </si>
  <si>
    <t>"1.NP preklady prícky"6</t>
  </si>
  <si>
    <t>"2.NP preklady prícky"11</t>
  </si>
  <si>
    <t>"3.NP preklady prícky"11</t>
  </si>
  <si>
    <t>"4.NP preklady prícky"8</t>
  </si>
  <si>
    <t>"5.NP preklady prícky"1</t>
  </si>
  <si>
    <t>342244400</t>
  </si>
  <si>
    <t>Příčka zvukově izolační z cihel děrovaných broušených na tenkovrstvou maltu tloušťky 100 mm</t>
  </si>
  <si>
    <t>m2</t>
  </si>
  <si>
    <t>-1650960600</t>
  </si>
  <si>
    <t>1.NP</t>
  </si>
  <si>
    <t>"místnost 100.05"3,27*(0,48+1,5+3,525)-(1,0*2,15)</t>
  </si>
  <si>
    <t>"místnost 100.10"3,27*(2+0,35)</t>
  </si>
  <si>
    <t>"místnost 100.11"3,27*(2+0,35)</t>
  </si>
  <si>
    <t>"místnost 100.18"3,27*(2+0,35)</t>
  </si>
  <si>
    <t>"místnost 100.19"3,27*(2+0,35)</t>
  </si>
  <si>
    <t>"místnost 100.02"3,27*(1,74)-(1,0*2,15)</t>
  </si>
  <si>
    <t>"prostor 101"3,27*(6,975+3,346+2*1,71+1,565+3,8+3*1,745+2,8)-2*(0,9*2,15)-3*(0,8*2,15)</t>
  </si>
  <si>
    <t>"prostor 102"3,27*(5,17+3*1,71)-(0,9*2,15)-2*(0,8*2,15)</t>
  </si>
  <si>
    <t>"prostor 103"3,27*(5,17+0,33+3*1,71)-(0,9*2,15)-2*(0,8*2,15)</t>
  </si>
  <si>
    <t>"místnost 100.00"3,27*(1,78+0,3)</t>
  </si>
  <si>
    <t>"místnost 100.23"3,27*(1,53*2)</t>
  </si>
  <si>
    <t>Mezisoučet</t>
  </si>
  <si>
    <t>2.NP</t>
  </si>
  <si>
    <t>"byt 201 "3,02*(1,1+1,2+1,23+4,72+2,485)-(0,9*2,15)-(0,8*2,15)</t>
  </si>
  <si>
    <t>"byt 202"3,02*(5,17+2,51)-(0,9*2,15)</t>
  </si>
  <si>
    <t>"byt 203"3,02*(5,17+2,51)-(0,9*2,15)</t>
  </si>
  <si>
    <t>"byt 204"3,02*(5,17+2,51)-(0,9*2,15)</t>
  </si>
  <si>
    <t>"byt 205"3,02*(6,455+0,6+2,51)-(0,9*2,15)</t>
  </si>
  <si>
    <t>"byt 206"3,02*(5,09+2,51)-(0,9*2,15)</t>
  </si>
  <si>
    <t>"byt 207"3,02*(5,17+2,525)-(0,9*2,15)</t>
  </si>
  <si>
    <t>"byt 208"3,02*(5,17+2,525)-(0,9*2,15)</t>
  </si>
  <si>
    <t>"byt 209"3,02*(5,17+2,525)-(1,0*2,15)</t>
  </si>
  <si>
    <t>"byt 210"3,02*(5,33+2,525)-(0,9*2,15)</t>
  </si>
  <si>
    <t>3.NP</t>
  </si>
  <si>
    <t>"byt 301"3,02*(1,1+1,1+1,2+4,72+2,485)-(0,9*2,15)-(0,8*2,15)</t>
  </si>
  <si>
    <t>"byt 302"3,02*(5,17+2,51)-(0,9*2,15)</t>
  </si>
  <si>
    <t>"byt 303"3,02*(5,17+2,51)-(0,9*2,15)</t>
  </si>
  <si>
    <t>"byt 304"3,02*(5,17+2,51)-(0,9*2,15)</t>
  </si>
  <si>
    <t>"byt 305"3,02*(6,455+0,6+2,51)-(0,9*2,15)</t>
  </si>
  <si>
    <t>"byt 306"3,02*(5,09+2,51)-(0,9*2,15)</t>
  </si>
  <si>
    <t>"byt 307"3,02*(5,17+2,525)-(0,9*2,15)</t>
  </si>
  <si>
    <t>"byt 308"3,02*(5,17+2,525)-(0,9*2,15)</t>
  </si>
  <si>
    <t>"byt 309"3,02*(5,17+2,525)-(1,0*2,15)</t>
  </si>
  <si>
    <t>"byt 310"3,02*(5,27+2,525)-(0,9*2,15)</t>
  </si>
  <si>
    <t>4.NP</t>
  </si>
  <si>
    <t>"byt 401"3,02*(1,08+1,08+1,2+4,72+2,635+0,32)-(0,9*2,15)</t>
  </si>
  <si>
    <t>"byt 402"3,02*(2,635+0,32+5,17+2,51)-(0,9*2,15)</t>
  </si>
  <si>
    <t>"byt 403"3,02*(6,445+0,6+2,51)-(0,9*2,15)</t>
  </si>
  <si>
    <t>"byt 404"3,02*(2,51+5,09)-(0,9*2,15)</t>
  </si>
  <si>
    <t>"byt 405"3,02*(5,17+2,51)-(0,9*2,15)</t>
  </si>
  <si>
    <t>"byt 406"3,02*(5,17+2,525)-(0,9*2,15)</t>
  </si>
  <si>
    <t>"byt 407"3,02*(5,17+2,525)-(0,9*2,15)</t>
  </si>
  <si>
    <t>"byt 408"3,02*(5,27+2,525)-(0,9*2,15)</t>
  </si>
  <si>
    <t>5.NP</t>
  </si>
  <si>
    <t>"byt 501"3,02*(2,650+5,14+1,885)-(0,9*2,15)</t>
  </si>
  <si>
    <t>342291121</t>
  </si>
  <si>
    <t>Ukotvení příček k cihelným konstrukcím plochými kotvami</t>
  </si>
  <si>
    <t>-159542304</t>
  </si>
  <si>
    <t>"5.NP kotvení prícek do kce cihelné"4*3,02</t>
  </si>
  <si>
    <t>"4.NP kotvení prícek do kce cihelné"28*3,02</t>
  </si>
  <si>
    <t>"3.NP kotvení prícek do kce cihelné"31*3,02</t>
  </si>
  <si>
    <t>"2.NP kotvení prícek do kce cihelné"26*3,02</t>
  </si>
  <si>
    <t>"1.NP kotvení prícek do kce cihelné"5*3,07</t>
  </si>
  <si>
    <t>342291131</t>
  </si>
  <si>
    <t>Ukotvení příček k betonovým konstrukcím plochými kotvami</t>
  </si>
  <si>
    <t>87398439</t>
  </si>
  <si>
    <t>"5.NP kotvení prícek do kce betonové"3,02</t>
  </si>
  <si>
    <t>"4.NP kotvení prícek do kce betonové"3,02</t>
  </si>
  <si>
    <t>"3.NP kotvení prícek do kce betonové"3,02</t>
  </si>
  <si>
    <t>"2.NP kotvení prícek do kce betonové"5*3,02</t>
  </si>
  <si>
    <t>"1.NP kotvení prícek do kce betonové"32*3,27</t>
  </si>
  <si>
    <t>Úpravy povrchů, podlahy a osazování výplní</t>
  </si>
  <si>
    <t>612131321</t>
  </si>
  <si>
    <t>Penetrační disperzní nátěr vnitřních stěn nanášený strojně</t>
  </si>
  <si>
    <t>-1802010153</t>
  </si>
  <si>
    <t>1195,637</t>
  </si>
  <si>
    <t>3791,101</t>
  </si>
  <si>
    <t>612321131</t>
  </si>
  <si>
    <t>Vápenocementový štuk vnitřních stěn tloušťky do 3 mm</t>
  </si>
  <si>
    <t>-666181047</t>
  </si>
  <si>
    <t>"1NP" 3,3*(71+15+11+108)-27,5*2,4</t>
  </si>
  <si>
    <t>"2NP" 3*(15+15+75)-2,75*2,35*6-3*2,35-1,95*2,35-2,4*2,35</t>
  </si>
  <si>
    <t>"3NP" 3*(24+15)-3*2,35-1,95*2,35-2,4*2,35</t>
  </si>
  <si>
    <t>"4NP" 3*(24+15)-3*2,35-1,95*2,35-2,4*2,35</t>
  </si>
  <si>
    <t>"5NP" 3*(15+19+14)-3*2,35-1,95*2,35-2,4*2,35</t>
  </si>
  <si>
    <t>612322341</t>
  </si>
  <si>
    <t>Vápenocementová lehčená omítka štuková dvouvrstvá vnitřních stěn nanášená strojně</t>
  </si>
  <si>
    <t>-317820729</t>
  </si>
  <si>
    <t>"1NP" 3,3*(7+3,3+1,6+3,5+1,7*2+2,8+1,7*3+5,2+1,7*3+5,2*1,7*3+1,9+1,5+2,3*5+3,5)*2-0,6*2,1*2-0,8*2,1*2-0,7*2,1*2*6-0,9*2,1*2</t>
  </si>
  <si>
    <t>"2NP" 3*520-2,75*2,35*11-1,95*2,35-3*2,35-2,4*2,35-258,953-0,9*2,1*2*10-0,7*2,1*2*10-0,8*2,1*2*12-131,85</t>
  </si>
  <si>
    <t>"3NP" 3*511-2,75*2,35*11-1,95*2,35-3*2,35-2,4*2,35-99,728-0,9*2,1*2*10-0,7*2,1*2*10-0,8*2,1*2*12-131,85</t>
  </si>
  <si>
    <t>"4NP" 3*482-2,75*1,85*4-2,75*2,35*7-1,95*2,35-3*2,35-2,4*2,35-99,728-0,9*2,1*2*8-0,7*2,1*2*8-0,8*2,1*2*10-106,65</t>
  </si>
  <si>
    <t>"5NP" 3*(7,5*2+4,5+7,5+2,5+1,6+3,7+1,7+4,7*2+2,65)-2,75*2,35-2*1,5-0,8*2,1*2*2</t>
  </si>
  <si>
    <t>621131301</t>
  </si>
  <si>
    <t>Cementový postřik vnějších podhledů nanášený celoplošně strojně</t>
  </si>
  <si>
    <t>-375975160</t>
  </si>
  <si>
    <t>"S05" 173+0,55*(4,5*12+4,9*5+32+5,5*2)+8</t>
  </si>
  <si>
    <t>621151031</t>
  </si>
  <si>
    <t>Penetrační silikonový nátěr vnějších pastovitých tenkovrstvých omítek podhledů</t>
  </si>
  <si>
    <t>677963690</t>
  </si>
  <si>
    <t>20</t>
  </si>
  <si>
    <t>621221051</t>
  </si>
  <si>
    <t>Montáž kontaktního zateplení vnějších podhledů lepením a mechanickým kotvením TI z minerální vlny s podélnou orientací do betonu a zdiva tl přes 200 do 240 mm</t>
  </si>
  <si>
    <t>1540420456</t>
  </si>
  <si>
    <t>63142033</t>
  </si>
  <si>
    <t>deska tepelně izolační minerální kontaktních fasád podélné vlákno λ=0,035-0,036 tl 240mm</t>
  </si>
  <si>
    <t>-64832290</t>
  </si>
  <si>
    <t>P</t>
  </si>
  <si>
    <t>Poznámka k položce:_x000d_
tl. 230 mm</t>
  </si>
  <si>
    <t>247,825*1,05 'Přepočtené koeficientem množství</t>
  </si>
  <si>
    <t>22</t>
  </si>
  <si>
    <t>621322301</t>
  </si>
  <si>
    <t>Vápenocementová lehčená omítka hrubá jednovrstvá nezatřená vnějších podhledů nanášená strojně</t>
  </si>
  <si>
    <t>-772639544</t>
  </si>
  <si>
    <t>23</t>
  </si>
  <si>
    <t>621322391</t>
  </si>
  <si>
    <t>Příplatek k vápenocementové lehčené omítce vnějších podhledů za každých dalších 5 mm tl strojně</t>
  </si>
  <si>
    <t>-1751574729</t>
  </si>
  <si>
    <t>24</t>
  </si>
  <si>
    <t>621531012</t>
  </si>
  <si>
    <t>Tenkovrstvá silikonová zatíraná omítka zrnitost 1,5 mm vnějších podhledů</t>
  </si>
  <si>
    <t>-2022431781</t>
  </si>
  <si>
    <t>25</t>
  </si>
  <si>
    <t>622131151</t>
  </si>
  <si>
    <t>Sanační postřik vnějších stěn nanášený celoplošně ručně</t>
  </si>
  <si>
    <t>-201314107</t>
  </si>
  <si>
    <t>"S01-S02" 0,7*(5,5+6,2+29)+0,65*29+0,25*38</t>
  </si>
  <si>
    <t>26</t>
  </si>
  <si>
    <t>622131301</t>
  </si>
  <si>
    <t>Cementový postřik vnějších stěn nanášený celoplošně strojně</t>
  </si>
  <si>
    <t>-1644122943</t>
  </si>
  <si>
    <t>"S03a" 3,34*(0,5+29)-2,5*27</t>
  </si>
  <si>
    <t>"S03c" 3,34*4,5</t>
  </si>
  <si>
    <t>"S03b" 3,34*38</t>
  </si>
  <si>
    <t>"S04c" 3,34*4,3</t>
  </si>
  <si>
    <t>"S04a" 3,34*(4,7+5,5)-1,5*1,5-1,55*2,35+3,3*(45+6,5)-2,75*2,35*6-1,5*2,35-3*2,35-1,95*2,35+3,3*(2,2+6,5)-1,5*1,75-3*2,35-1,95*2,35</t>
  </si>
  <si>
    <t>"S04a" 3,7*(2,2+6,5)-1,5*1,75-3*2,35-1,95*2,35+3,7*(6,5+6,3)-1*2-1,5*1,75-3*2,35-1,95*2,35</t>
  </si>
  <si>
    <t>"S04b" 3,34*10,4+3,3*10,4-1,5*1,75-2,4*2,35+3,3*10,4-1,5*1,75-2,4*2,35+3,7*10,4-1,5*1,75-2,4*2,35+3,7*10,4-1,5*1,75-2,4*2,35</t>
  </si>
  <si>
    <t>"S04d" 3,3*5-1,75*1,35</t>
  </si>
  <si>
    <t>"S06" 3,3*5-1,75*1,35+3,7*5-1,75*1,35</t>
  </si>
  <si>
    <t>"S07" 3,3*28,8-2,75*2,35*5+3,3*(28,8+44)-2,75*2,35*5-2,75*2,35*6-1,5*2,35</t>
  </si>
  <si>
    <t>"S07" 3,7*(44+29,4)-2,75*2,35*6-1,5*2,35-2,75*2,35-2,75*1,85*4+3,7*27-2,75*2,35-2*1,5</t>
  </si>
  <si>
    <t>"S08" (95+49)*0,5</t>
  </si>
  <si>
    <t>"S09" 1,35*(3,25+2,3)*4</t>
  </si>
  <si>
    <t>"ostění" 21+30+30+30+11</t>
  </si>
  <si>
    <t>27</t>
  </si>
  <si>
    <t>622142001</t>
  </si>
  <si>
    <t>Sklovláknité pletivo vnějších stěn vtlačené do tmelu</t>
  </si>
  <si>
    <t>198818176</t>
  </si>
  <si>
    <t>28</t>
  </si>
  <si>
    <t>622151031</t>
  </si>
  <si>
    <t>Penetrační silikonový nátěr vnějších pastovitých tenkovrstvých omítek stěn</t>
  </si>
  <si>
    <t>-330614781</t>
  </si>
  <si>
    <t>29</t>
  </si>
  <si>
    <t>622221021</t>
  </si>
  <si>
    <t>Montáž kontaktního zateplení vnějších stěn lepením a mechanickým kotvením TI z minerální vlny s podélnou orientací do zdiva a betonu tl přes 80 do 120 mm</t>
  </si>
  <si>
    <t>509273417</t>
  </si>
  <si>
    <t>30</t>
  </si>
  <si>
    <t>63142025</t>
  </si>
  <si>
    <t>deska tepelně izolační minerální kontaktních fasád podélné vlákno λ=0,035-0,036 tl 100mm</t>
  </si>
  <si>
    <t>-2019216238</t>
  </si>
  <si>
    <t>59,443*1,05 'Přepočtené koeficientem množství</t>
  </si>
  <si>
    <t>31</t>
  </si>
  <si>
    <t>622221031</t>
  </si>
  <si>
    <t>Montáž kontaktního zateplení vnějších stěn lepením a mechanickým kotvením TI z minerální vlny s podélnou orientací do zdiva a betonu tl přes 120 do 160 mm</t>
  </si>
  <si>
    <t>828041112</t>
  </si>
  <si>
    <t>32</t>
  </si>
  <si>
    <t>63142027</t>
  </si>
  <si>
    <t>deska tepelně izolační minerální kontaktních fasád podélné vlákno λ=0,035-0,036 tl 140mm</t>
  </si>
  <si>
    <t>1398462963</t>
  </si>
  <si>
    <t>Poznámka k položce:_x000d_
tl. 130 mm dle PD</t>
  </si>
  <si>
    <t>126,92*1,05 'Přepočtené koeficientem množství</t>
  </si>
  <si>
    <t>33</t>
  </si>
  <si>
    <t>20713043</t>
  </si>
  <si>
    <t>34</t>
  </si>
  <si>
    <t>63142028</t>
  </si>
  <si>
    <t>deska tepelně izolační minerální kontaktních fasád podélné vlákno λ=0,035-0,036 tl 150mm</t>
  </si>
  <si>
    <t>-1747966857</t>
  </si>
  <si>
    <t>14,362*1,05 'Přepočtené koeficientem množství</t>
  </si>
  <si>
    <t>35</t>
  </si>
  <si>
    <t>622221041</t>
  </si>
  <si>
    <t>Montáž kontaktního zateplení vnějších stěn lepením a mechanickým kotvením desek z minerální vlny s podélnou orientací do zdiva a betonu tl přes 160 do 200 mm</t>
  </si>
  <si>
    <t>-657669358</t>
  </si>
  <si>
    <t>36</t>
  </si>
  <si>
    <t>63142030</t>
  </si>
  <si>
    <t>deska tepelně izolační minerální kontaktních fasád podélné vlákno λ=0,035-0,036 tl 180mm</t>
  </si>
  <si>
    <t>-1655821380</t>
  </si>
  <si>
    <t>280,276*1,05 'Přepočtené koeficientem množství</t>
  </si>
  <si>
    <t>37</t>
  </si>
  <si>
    <t>622221051</t>
  </si>
  <si>
    <t>Montáž kontaktního zateplení vnějších stěn lepením a mechanickým kotvením desek z minerální vlny s podélnou orientací do zdiva a betonu tl přes 200 do 240 mm</t>
  </si>
  <si>
    <t>1698052659</t>
  </si>
  <si>
    <t>38</t>
  </si>
  <si>
    <t>-1443263662</t>
  </si>
  <si>
    <t>Poznámka k položce:_x000d_
tl. 230 mm dle PD</t>
  </si>
  <si>
    <t>207,681*1,05 'Přepočtené koeficientem množství</t>
  </si>
  <si>
    <t>39</t>
  </si>
  <si>
    <t>622252001</t>
  </si>
  <si>
    <t>Montáž profilů kontaktního zateplení připevněných mechanicky</t>
  </si>
  <si>
    <t>1438598605</t>
  </si>
  <si>
    <t>"1NP" 68</t>
  </si>
  <si>
    <t>40</t>
  </si>
  <si>
    <t>59051655</t>
  </si>
  <si>
    <t>profil zakládací Al tl 0,7mm pro ETICS pro izolant tl 180mm</t>
  </si>
  <si>
    <t>1690440505</t>
  </si>
  <si>
    <t>10*1,05 'Přepočtené koeficientem množství</t>
  </si>
  <si>
    <t>41</t>
  </si>
  <si>
    <t>59051651</t>
  </si>
  <si>
    <t>profil zakládací Al tl 0,7mm pro ETICS pro izolant tl 140mm</t>
  </si>
  <si>
    <t>-83531361</t>
  </si>
  <si>
    <t>40*1,05 'Přepočtené koeficientem množství</t>
  </si>
  <si>
    <t>42</t>
  </si>
  <si>
    <t>5905165R</t>
  </si>
  <si>
    <t>profil zakládací Al tl 0,7mm pro ETICS pro izolant tl 240mm</t>
  </si>
  <si>
    <t>868667254</t>
  </si>
  <si>
    <t>43</t>
  </si>
  <si>
    <t>62225200R</t>
  </si>
  <si>
    <t>Montáž profilů kontaktního zateplení lepených ostatních</t>
  </si>
  <si>
    <t>-1862511942</t>
  </si>
  <si>
    <t>1179,972+239,825-228,355-292,905</t>
  </si>
  <si>
    <t>44</t>
  </si>
  <si>
    <t>2834102R</t>
  </si>
  <si>
    <t>profily kontaktního zateplení ostatní, dilatační, ukončovací atd.</t>
  </si>
  <si>
    <t>kpl</t>
  </si>
  <si>
    <t>-526531083</t>
  </si>
  <si>
    <t>45</t>
  </si>
  <si>
    <t>622322301</t>
  </si>
  <si>
    <t>Vápenocementová lehčená omítka hrubá jednovrstvá nezatřená vnějších stěn nanášená strojně</t>
  </si>
  <si>
    <t>1271999296</t>
  </si>
  <si>
    <t>46</t>
  </si>
  <si>
    <t>622322391</t>
  </si>
  <si>
    <t>Příplatek k vápenocementové lehčené omítce vnějších stěn za každých dalších 5 mm tloušťky strojně</t>
  </si>
  <si>
    <t>-4642310</t>
  </si>
  <si>
    <t>47</t>
  </si>
  <si>
    <t>622531012</t>
  </si>
  <si>
    <t>Tenkovrstvá silikonová zatíraná omítka zrnitost 1,5 mm vnějších stěn</t>
  </si>
  <si>
    <t>-1984270898</t>
  </si>
  <si>
    <t>"V" (82-5*4)*-1</t>
  </si>
  <si>
    <t>"Z" 77*-1</t>
  </si>
  <si>
    <t>"S" 8*-1</t>
  </si>
  <si>
    <t>"J" 8*-1</t>
  </si>
  <si>
    <t>48</t>
  </si>
  <si>
    <t>622531045</t>
  </si>
  <si>
    <t>Tenkovrstvá silikonová rýhovaná omítka zrnitost 1,5 mm vnějších stěn</t>
  </si>
  <si>
    <t>-1694641695</t>
  </si>
  <si>
    <t>"V" 82-5*4</t>
  </si>
  <si>
    <t>"Z" 77</t>
  </si>
  <si>
    <t>"S" 8</t>
  </si>
  <si>
    <t>"J" 8</t>
  </si>
  <si>
    <t>49</t>
  </si>
  <si>
    <t>631342212</t>
  </si>
  <si>
    <t>Cementová litá pěna tl přes 50 do 80 mm objemové hmotnosti 600 kg/m3</t>
  </si>
  <si>
    <t>-1351292801</t>
  </si>
  <si>
    <t>P06</t>
  </si>
  <si>
    <t>"2.NP koupelny v bytech" 42,72*0,03</t>
  </si>
  <si>
    <t>"3.NP koupelny v bytech" 42,72*0,03</t>
  </si>
  <si>
    <t>"4.NP koupelny v bytech" 33,18*0,03</t>
  </si>
  <si>
    <t>"5.NP koupelny v bytech" 8,94*0,03</t>
  </si>
  <si>
    <t>P07</t>
  </si>
  <si>
    <t>"2.NP OP+KK, Ložnice" 250*0,03</t>
  </si>
  <si>
    <t>"3.NP OP+KK, Ložnice" 248,71*0,03</t>
  </si>
  <si>
    <t>"4.NP OP+KK, Ložnice" 258,41*0,03</t>
  </si>
  <si>
    <t>"5.NP OP+KK, Ložnice" 59,43*0,03</t>
  </si>
  <si>
    <t>P05</t>
  </si>
  <si>
    <t>"2.NP chodby bytu" 65,42*0,03</t>
  </si>
  <si>
    <t>"3.NP chodby bytu" 65,28*0,03</t>
  </si>
  <si>
    <t>"4.NP chodby bytu" 53,75*0,03</t>
  </si>
  <si>
    <t>"5.NP chodby bytu" 11,49*0,03</t>
  </si>
  <si>
    <t>P04</t>
  </si>
  <si>
    <t>"Spolecné chodby 2.-5.NP" (3*(16,83+38,95)+8,9)*0,03</t>
  </si>
  <si>
    <t>P03</t>
  </si>
  <si>
    <t>"1.NP plochy 102.01-04, 103.01-04" 90,27*0,035</t>
  </si>
  <si>
    <t>P01</t>
  </si>
  <si>
    <t>"1.NP 101.01-101.07" 69,63*0,035</t>
  </si>
  <si>
    <t>P02</t>
  </si>
  <si>
    <t>"1.NP sklepní kóje, zádverí, chodby, spol. prostory" 132,42*0,035</t>
  </si>
  <si>
    <t>50</t>
  </si>
  <si>
    <t>632441215</t>
  </si>
  <si>
    <t>Potěr anhydritový samonivelační litý C20 tl přes 45 do 50 mm</t>
  </si>
  <si>
    <t>1637826256</t>
  </si>
  <si>
    <t>"2.NP OP+KK, Ložnice" 250</t>
  </si>
  <si>
    <t>"3.NP OP+KK, Ložnice" 248,71</t>
  </si>
  <si>
    <t>"4.NP OP+KK, Ložnice" 258,41</t>
  </si>
  <si>
    <t>"5.NP OP+KK, Ložnice" 59,43</t>
  </si>
  <si>
    <t>"2.NP chodby bytů" 65,42</t>
  </si>
  <si>
    <t>"3.NP chodby bytů" 65,28</t>
  </si>
  <si>
    <t>"4.NP chodby bytů" 53,75</t>
  </si>
  <si>
    <t>"5.NP chodby bytů" 11,49</t>
  </si>
  <si>
    <t>"Společné chodby 2.-5.NP" 3*(16,83+38,95)+8,9</t>
  </si>
  <si>
    <t>51</t>
  </si>
  <si>
    <t>632441291</t>
  </si>
  <si>
    <t>Příplatek k anhydritovému samonivelačnímu litému potěru C20 ZKD 5 mm tl</t>
  </si>
  <si>
    <t>102040328</t>
  </si>
  <si>
    <t>"2.NP OP+KK, Ložnice" 250*3</t>
  </si>
  <si>
    <t>"3.NP OP+KK, Ložnice" 248,71*3</t>
  </si>
  <si>
    <t>"4.NP OP+KK, Ložnice" 258,41*3</t>
  </si>
  <si>
    <t>"5.NP OP+KK, Ložnice" 59,43*3</t>
  </si>
  <si>
    <t>"2.NP chodby bytu" 65,42*9</t>
  </si>
  <si>
    <t>"3.NP chodby bytu" 65,28*9</t>
  </si>
  <si>
    <t>"4.NP chodby bytu" 53,75*9</t>
  </si>
  <si>
    <t>"5.NP chodby bytu" 11,49*9</t>
  </si>
  <si>
    <t>"Spolecné chodby 2.-5.NP" (3*(16,83+38,95)+8,9)*9</t>
  </si>
  <si>
    <t>52</t>
  </si>
  <si>
    <t>632451214</t>
  </si>
  <si>
    <t>Potěr cementový samonivelační litý C20 tl přes 45 do 50 mm</t>
  </si>
  <si>
    <t>982428416</t>
  </si>
  <si>
    <t>"1.NP sklepní kóje, zádverí, chodby, spol. prostory" 132,42</t>
  </si>
  <si>
    <t>"101.01-101.07"69,6</t>
  </si>
  <si>
    <t>"1.NP plochy 102.01-04, 103.01-04" 90,27</t>
  </si>
  <si>
    <t>"2.NP koupelny v bytech" 42,72</t>
  </si>
  <si>
    <t>"3.NP koupelny v bytech" 42,72</t>
  </si>
  <si>
    <t>"4.NP koupelny v bytech" 33,18</t>
  </si>
  <si>
    <t>"5.NP koupelny v bytech" 8,94</t>
  </si>
  <si>
    <t>53</t>
  </si>
  <si>
    <t>632451291</t>
  </si>
  <si>
    <t>Příplatek k cementovému samonivelačnímu litému potěru C20 ZKD 5 mm tl přes 50 mm</t>
  </si>
  <si>
    <t>1807653494</t>
  </si>
  <si>
    <t>"1.NP sklepní kóje, zádverí, chodby, spol. prostory" 132,42*9</t>
  </si>
  <si>
    <t>"101.01-101.07" 69,6*3</t>
  </si>
  <si>
    <t>"1.NP plochy 102.01-04, 103.01-04 " 90,27*3</t>
  </si>
  <si>
    <t xml:space="preserve">P06 </t>
  </si>
  <si>
    <t>"2.NP koupelny v bytech" 42,72*3</t>
  </si>
  <si>
    <t>"3.NP koupelny v bytech" 42,72*3</t>
  </si>
  <si>
    <t>"4.NP koupelny v bytech" 33,18*3</t>
  </si>
  <si>
    <t>"5.NP koupelny v bytech" 8,94*3</t>
  </si>
  <si>
    <t>54</t>
  </si>
  <si>
    <t>632481213</t>
  </si>
  <si>
    <t>Separační vrstva z PE fólie</t>
  </si>
  <si>
    <t>-193688786</t>
  </si>
  <si>
    <t>"101.01-101.07" 69,6</t>
  </si>
  <si>
    <t>55</t>
  </si>
  <si>
    <t>634112129</t>
  </si>
  <si>
    <t>Obvodová dilatace podlahovým páskem z pěnového PE s fólií mezi stěnou a mazaninou nebo potěrem v 180 mm</t>
  </si>
  <si>
    <t>-1831278968</t>
  </si>
  <si>
    <t>"2.NP OP+KK, Ložnice"220,49</t>
  </si>
  <si>
    <t>"3.NP OP+KK, Ložnice"219,91</t>
  </si>
  <si>
    <t>"4.NP OP+KK, Ložnice"224,69</t>
  </si>
  <si>
    <t>"5.NP OP+KK, Ložnice"54,18</t>
  </si>
  <si>
    <t>"2.NP koupelny v bytech"84,64</t>
  </si>
  <si>
    <t>"3.NP koupelny v bytech"84,64</t>
  </si>
  <si>
    <t>"4.NP koupelny v bytech"67,09</t>
  </si>
  <si>
    <t>"5.NP koupelny v bytech"17,56</t>
  </si>
  <si>
    <t>"1.NP plochy 102.01-04, 103.01-04" 88,81</t>
  </si>
  <si>
    <t>"1.NP 101.01-101.07" 78,37</t>
  </si>
  <si>
    <t>"2.NP chodby bytu"108,04</t>
  </si>
  <si>
    <t>"3.NP chodby bytu"107,92</t>
  </si>
  <si>
    <t>"4.NP chodby bytu"83,73</t>
  </si>
  <si>
    <t>"5.NP chodby bytu"15,83</t>
  </si>
  <si>
    <t>"Spolecné chodby 2.-5.NP"225,75</t>
  </si>
  <si>
    <t>"1.NP sklepní kóje, zádverí, chodby, spol. prostory" 239,76</t>
  </si>
  <si>
    <t>56</t>
  </si>
  <si>
    <t>636311112</t>
  </si>
  <si>
    <t>Kladení dlažby z betonových dlaždic 400x400 mm na sucho na terče do výšky přes 25 do 70 mm</t>
  </si>
  <si>
    <t>1314721950</t>
  </si>
  <si>
    <t>"2.NP balkony, lodžie" 17,07</t>
  </si>
  <si>
    <t>"3.NP balkony, lodžie" 13,77</t>
  </si>
  <si>
    <t>"4.NP balkony, lodžie" 17,07</t>
  </si>
  <si>
    <t>"5.NP balkony, lodžie" 7,17</t>
  </si>
  <si>
    <t>57</t>
  </si>
  <si>
    <t>59246002</t>
  </si>
  <si>
    <t>dlažba plošná terasová betonová 400x400mm tl 40mm</t>
  </si>
  <si>
    <t>-1177685714</t>
  </si>
  <si>
    <t>Poznámka k položce:_x000d_
Poznámka k položce: dle PD</t>
  </si>
  <si>
    <t>55,08*1,02 "Přepočtené koeficientem množství</t>
  </si>
  <si>
    <t>58</t>
  </si>
  <si>
    <t>941111122</t>
  </si>
  <si>
    <t>Montáž lešení řadového trubkového lehkého s podlahami zatížení do 200 kg/m2 š od 0,9 do 1,2 m v přes 10 do 25 m</t>
  </si>
  <si>
    <t>467303122</t>
  </si>
  <si>
    <t>"Z" 540</t>
  </si>
  <si>
    <t>"S" 200</t>
  </si>
  <si>
    <t>"V" 520</t>
  </si>
  <si>
    <t>"J" 330</t>
  </si>
  <si>
    <t>59</t>
  </si>
  <si>
    <t>941111222</t>
  </si>
  <si>
    <t>Příplatek k lešení řadovému trubkovému lehkému s podlahami do 200 kg/m2 š od 0,9 do 1,2 m v přes 10 do 25 m za každý den použití</t>
  </si>
  <si>
    <t>-85431932</t>
  </si>
  <si>
    <t>1590*150 'Přepočtené koeficientem množství</t>
  </si>
  <si>
    <t>60</t>
  </si>
  <si>
    <t>941111312</t>
  </si>
  <si>
    <t>Odborná prohlídka lešení řadového trubkového lehkého s podlahami zatížení do 200 kg/m2 š od 0,6 do 1,5 m v do 25 m pl do 500 m2 zakrytého sítí</t>
  </si>
  <si>
    <t>-1243378624</t>
  </si>
  <si>
    <t>61</t>
  </si>
  <si>
    <t>941111822</t>
  </si>
  <si>
    <t>Demontáž lešení řadového trubkového lehkého s podlahami zatížení do 200 kg/m2 š od 0,9 do 1,2 m v přes 10 do 25 m</t>
  </si>
  <si>
    <t>1007389824</t>
  </si>
  <si>
    <t>62</t>
  </si>
  <si>
    <t>944611111</t>
  </si>
  <si>
    <t>Montáž ochranné plachty z textilie z umělých vláken</t>
  </si>
  <si>
    <t>1522298739</t>
  </si>
  <si>
    <t>63</t>
  </si>
  <si>
    <t>944611211</t>
  </si>
  <si>
    <t>Příplatek k ochranné plachtě za každý den použití</t>
  </si>
  <si>
    <t>1112104428</t>
  </si>
  <si>
    <t>64</t>
  </si>
  <si>
    <t>944611811</t>
  </si>
  <si>
    <t>Demontáž ochranné plachty z textilie z umělých vláken</t>
  </si>
  <si>
    <t>-1725473689</t>
  </si>
  <si>
    <t>65</t>
  </si>
  <si>
    <t>949101111</t>
  </si>
  <si>
    <t>Lešení pomocné pro objekty pozemních staveb s lešeňovou podlahou v do 1,9 m zatížení do 150 kg/m2</t>
  </si>
  <si>
    <t>-1435311883</t>
  </si>
  <si>
    <t>"1NP" 292</t>
  </si>
  <si>
    <t>"2NP" 431</t>
  </si>
  <si>
    <t>"3NP" 426</t>
  </si>
  <si>
    <t>"4NP" 418</t>
  </si>
  <si>
    <t>"5NP" 96</t>
  </si>
  <si>
    <t>66</t>
  </si>
  <si>
    <t>952901111</t>
  </si>
  <si>
    <t>Vyčištění budov bytové a občanské výstavby při výšce podlaží do 4 m</t>
  </si>
  <si>
    <t>320469885</t>
  </si>
  <si>
    <t>67</t>
  </si>
  <si>
    <t>95331212R</t>
  </si>
  <si>
    <t>Vložky do svislých dilatačních spár z extrudovaných polystyrénových desek tl. 100 mm</t>
  </si>
  <si>
    <t>1989951773</t>
  </si>
  <si>
    <t>"S01b" 1,1*6,8</t>
  </si>
  <si>
    <t>68</t>
  </si>
  <si>
    <t>95332111R</t>
  </si>
  <si>
    <t>Vložky do svislých dilatačních spár z minerální plsti tl. 80 mm</t>
  </si>
  <si>
    <t>-2006744943</t>
  </si>
  <si>
    <t>S03d</t>
  </si>
  <si>
    <t>"1NP" 3,44*6,7</t>
  </si>
  <si>
    <t>"2NP" 3,3*6,7</t>
  </si>
  <si>
    <t>"3NP" 3,3*6,7</t>
  </si>
  <si>
    <t>"4NP" 3,7*6</t>
  </si>
  <si>
    <t>69</t>
  </si>
  <si>
    <t>953731233</t>
  </si>
  <si>
    <t>Montáž svislého odvětrání z trub plastových DN přes 80 do 110 mm kotvených</t>
  </si>
  <si>
    <t>-236173907</t>
  </si>
  <si>
    <t>70</t>
  </si>
  <si>
    <t>28611112</t>
  </si>
  <si>
    <t>trubka kanalizační PVC DN 110x500mm SN4</t>
  </si>
  <si>
    <t>1432561657</t>
  </si>
  <si>
    <t>19*1,05 'Přepočtené koeficientem množství</t>
  </si>
  <si>
    <t>71</t>
  </si>
  <si>
    <t>953731311</t>
  </si>
  <si>
    <t>Montáž svislého odvětrání - montáž větrací hlavice plastové DN do 160 mm</t>
  </si>
  <si>
    <t>-667305162</t>
  </si>
  <si>
    <t>72</t>
  </si>
  <si>
    <t>28612264</t>
  </si>
  <si>
    <t>hlavice ventilační plastová PP DN 110</t>
  </si>
  <si>
    <t>1243449775</t>
  </si>
  <si>
    <t>73</t>
  </si>
  <si>
    <t>953943211</t>
  </si>
  <si>
    <t>Osazování hasicího přístroje</t>
  </si>
  <si>
    <t>-1118269245</t>
  </si>
  <si>
    <t xml:space="preserve">"21A" 11 </t>
  </si>
  <si>
    <t>"183B" 2</t>
  </si>
  <si>
    <t>74</t>
  </si>
  <si>
    <t>44932001</t>
  </si>
  <si>
    <t>přístroj hasicí ruční práškový hasební schopnost 21A, 113B, C</t>
  </si>
  <si>
    <t>781695459</t>
  </si>
  <si>
    <t>75</t>
  </si>
  <si>
    <t>44932002</t>
  </si>
  <si>
    <t>přístroj hasicí ruční práškový hasební schopnost 34A, 183B, C</t>
  </si>
  <si>
    <t>1442443540</t>
  </si>
  <si>
    <t>998</t>
  </si>
  <si>
    <t>Přesun hmot</t>
  </si>
  <si>
    <t>76</t>
  </si>
  <si>
    <t>998012103</t>
  </si>
  <si>
    <t>Přesun hmot pro budovy monolitické s vyzdívaným obvodovým pláštěm v přes 12 do 24 m</t>
  </si>
  <si>
    <t>1687460014</t>
  </si>
  <si>
    <t>PSV</t>
  </si>
  <si>
    <t>Práce a dodávky PSV</t>
  </si>
  <si>
    <t>711</t>
  </si>
  <si>
    <t>Izolace proti vodě, vlhkosti a plynům</t>
  </si>
  <si>
    <t>77</t>
  </si>
  <si>
    <t>711111001</t>
  </si>
  <si>
    <t>Provedení izolace proti zemní vlhkosti vodorovné za studena nátěrem penetračním</t>
  </si>
  <si>
    <t>2075510311</t>
  </si>
  <si>
    <t>"P13" 403</t>
  </si>
  <si>
    <t>78</t>
  </si>
  <si>
    <t>11163150</t>
  </si>
  <si>
    <t>lak penetrační asfaltový</t>
  </si>
  <si>
    <t>424631473</t>
  </si>
  <si>
    <t>Poznámka k položce:_x000d_
Spotřeba 0,3-0,4kg/m2</t>
  </si>
  <si>
    <t>403*0,0003 'Přepočtené koeficientem množství</t>
  </si>
  <si>
    <t>79</t>
  </si>
  <si>
    <t>711112001</t>
  </si>
  <si>
    <t>Provedení izolace proti zemní vlhkosti svislé za studena nátěrem penetračním</t>
  </si>
  <si>
    <t>56891910</t>
  </si>
  <si>
    <t>80</t>
  </si>
  <si>
    <t>42153126</t>
  </si>
  <si>
    <t>56,84*0,00034 'Přepočtené koeficientem množství</t>
  </si>
  <si>
    <t>81</t>
  </si>
  <si>
    <t>711113127</t>
  </si>
  <si>
    <t>Izolace proti vlhkosti na svislé ploše za studena těsnicí stěrkou jednosložkovou na bázi cementu</t>
  </si>
  <si>
    <t>-1612565912</t>
  </si>
  <si>
    <t>82</t>
  </si>
  <si>
    <t>711141559</t>
  </si>
  <si>
    <t>Provedení izolace proti zemní vlhkosti pásy přitavením vodorovné NAIP</t>
  </si>
  <si>
    <t>211455181</t>
  </si>
  <si>
    <t>"P13" 403*2</t>
  </si>
  <si>
    <t>83</t>
  </si>
  <si>
    <t>62855002</t>
  </si>
  <si>
    <t>pás asfaltový natavitelný modifikovaný SBS s vložkou z polyesterové rohože a spalitelnou PE fólií nebo jemnozrnným minerálním posypem na horním povrchu tl 5,0mm</t>
  </si>
  <si>
    <t>-2071643669</t>
  </si>
  <si>
    <t>806*1,1655 'Přepočtené koeficientem množství</t>
  </si>
  <si>
    <t>84</t>
  </si>
  <si>
    <t>711142559</t>
  </si>
  <si>
    <t>Provedení izolace proti zemní vlhkosti pásy přitavením svislé NAIP</t>
  </si>
  <si>
    <t>-1999240674</t>
  </si>
  <si>
    <t>"S01-S02" (0,7*(5,5+6,2+29)+0,65*29+0,25*38)*2</t>
  </si>
  <si>
    <t>85</t>
  </si>
  <si>
    <t>-1618280544</t>
  </si>
  <si>
    <t>113,68*1,221 'Přepočtené koeficientem množství</t>
  </si>
  <si>
    <t>86</t>
  </si>
  <si>
    <t>711161275</t>
  </si>
  <si>
    <t>Provedení izolace proti zemní vlhkosti svislé z nopové fólie výška nopu přes 20 do 60 mm</t>
  </si>
  <si>
    <t>-274084473</t>
  </si>
  <si>
    <t>87</t>
  </si>
  <si>
    <t>28323137</t>
  </si>
  <si>
    <t>fólie profilovaná (nopová) drenážní HDPE s výškou nopů 40mm</t>
  </si>
  <si>
    <t>595720452</t>
  </si>
  <si>
    <t>56,84*1,221 'Přepočtené koeficientem množství</t>
  </si>
  <si>
    <t>88</t>
  </si>
  <si>
    <t>998711103</t>
  </si>
  <si>
    <t>Přesun hmot tonážní pro izolace proti vodě, vlhkosti a plynům v objektech v přes 12 do 60 m</t>
  </si>
  <si>
    <t>1459945463</t>
  </si>
  <si>
    <t>712</t>
  </si>
  <si>
    <t>Povlakové krytiny</t>
  </si>
  <si>
    <t>89</t>
  </si>
  <si>
    <t>712311101</t>
  </si>
  <si>
    <t>Provedení povlakové krytiny střech do 10° za studena lakem penetračním nebo asfaltovým</t>
  </si>
  <si>
    <t>982393495</t>
  </si>
  <si>
    <t>P11</t>
  </si>
  <si>
    <t>"4NP" 350</t>
  </si>
  <si>
    <t>"5NP"121</t>
  </si>
  <si>
    <t>P10</t>
  </si>
  <si>
    <t>90</t>
  </si>
  <si>
    <t>-1920386820</t>
  </si>
  <si>
    <t>486*0,00032 'Přepočtené koeficientem množství</t>
  </si>
  <si>
    <t>91</t>
  </si>
  <si>
    <t>712341559</t>
  </si>
  <si>
    <t>Provedení povlakové krytiny střech do 10° pásy NAIP přitavením v plné ploše</t>
  </si>
  <si>
    <t>-509753267</t>
  </si>
  <si>
    <t>92</t>
  </si>
  <si>
    <t>62853004</t>
  </si>
  <si>
    <t>pás asfaltový natavitelný modifikovaný SBS s vložkou ze skleněné tkaniny a spalitelnou PE fólií nebo jemnozrnným minerálním posypem na horním povrchu tl 4,0mm</t>
  </si>
  <si>
    <t>1386621802</t>
  </si>
  <si>
    <t>486*1,1655 'Přepočtené koeficientem množství</t>
  </si>
  <si>
    <t>93</t>
  </si>
  <si>
    <t>712361701</t>
  </si>
  <si>
    <t>Provedení povlakové krytiny střech do 10° fólií položenou volně s přilepením spojů</t>
  </si>
  <si>
    <t>1749642662</t>
  </si>
  <si>
    <t>94</t>
  </si>
  <si>
    <t>28343014</t>
  </si>
  <si>
    <t>fólie hydroizolační střešní mPVC určená ke stabilizaci přitížením a do vegetačních střech tl 1,8mm</t>
  </si>
  <si>
    <t>-494708098</t>
  </si>
  <si>
    <t>95</t>
  </si>
  <si>
    <t>712361703</t>
  </si>
  <si>
    <t>Provedení povlakové krytiny střech do 10° fólií přilepenou v plné ploše</t>
  </si>
  <si>
    <t>688705849</t>
  </si>
  <si>
    <t>"střecha - šachty" 4,5*6+5</t>
  </si>
  <si>
    <t>96</t>
  </si>
  <si>
    <t>28342411</t>
  </si>
  <si>
    <t>fólie hydroizolační střešní mPVC s nakašírovaným PES rounem určená k lepení tl 1,5mm</t>
  </si>
  <si>
    <t>1416320412</t>
  </si>
  <si>
    <t>32*1,1655 'Přepočtené koeficientem množství</t>
  </si>
  <si>
    <t>97</t>
  </si>
  <si>
    <t>712391171</t>
  </si>
  <si>
    <t>Provedení povlakové krytiny střech do 10° podkladní textilní vrstvy</t>
  </si>
  <si>
    <t>-2146588378</t>
  </si>
  <si>
    <t>98</t>
  </si>
  <si>
    <t>69311172</t>
  </si>
  <si>
    <t>geotextilie PP s ÚV stabilizací 300g/m2</t>
  </si>
  <si>
    <t>603698314</t>
  </si>
  <si>
    <t>486*1,155 'Přepočtené koeficientem množství</t>
  </si>
  <si>
    <t>99</t>
  </si>
  <si>
    <t>712391172</t>
  </si>
  <si>
    <t>Provedení povlakové krytiny střech do 10° ochranné textilní vrstvy</t>
  </si>
  <si>
    <t>1360565416</t>
  </si>
  <si>
    <t>100</t>
  </si>
  <si>
    <t>69311175</t>
  </si>
  <si>
    <t>geotextilie PP s ÚV stabilizací 500g/m2</t>
  </si>
  <si>
    <t>1770090787</t>
  </si>
  <si>
    <t>101</t>
  </si>
  <si>
    <t>945679455</t>
  </si>
  <si>
    <t>102</t>
  </si>
  <si>
    <t>69311068</t>
  </si>
  <si>
    <t>geotextilie netkaná separační, ochranná, filtrační, drenážní PP 300g/m2</t>
  </si>
  <si>
    <t>-1257649825</t>
  </si>
  <si>
    <t>55,08*1,155 "Přepočtené koeficientem množství</t>
  </si>
  <si>
    <t>103</t>
  </si>
  <si>
    <t>712391382</t>
  </si>
  <si>
    <t>Provedení povlakové krytiny střech do 10° násypem z hrubého kameniva tl 50 mm</t>
  </si>
  <si>
    <t>1116980056</t>
  </si>
  <si>
    <t>104</t>
  </si>
  <si>
    <t>58337402</t>
  </si>
  <si>
    <t>kamenivo dekorační (kačírek) frakce 16/22</t>
  </si>
  <si>
    <t>-138160011</t>
  </si>
  <si>
    <t>486*0,0825 'Přepočtené koeficientem množství</t>
  </si>
  <si>
    <t>105</t>
  </si>
  <si>
    <t>712811101</t>
  </si>
  <si>
    <t>Provedení povlakové krytiny vytažením na konstrukce za studena nátěrem penetračním</t>
  </si>
  <si>
    <t>-477483436</t>
  </si>
  <si>
    <t>"4NP" 95*1</t>
  </si>
  <si>
    <t>"5NP" 49*1</t>
  </si>
  <si>
    <t>106</t>
  </si>
  <si>
    <t>1788042689</t>
  </si>
  <si>
    <t>144*0,00035 'Přepočtené koeficientem množství</t>
  </si>
  <si>
    <t>107</t>
  </si>
  <si>
    <t>712841559</t>
  </si>
  <si>
    <t>Provedení povlakové krytiny vytažením na konstrukce pásy přitavením NAIP</t>
  </si>
  <si>
    <t>1888358347</t>
  </si>
  <si>
    <t>108</t>
  </si>
  <si>
    <t>-628320192</t>
  </si>
  <si>
    <t>144*1,2 'Přepočtené koeficientem množství</t>
  </si>
  <si>
    <t>109</t>
  </si>
  <si>
    <t>712862701</t>
  </si>
  <si>
    <t>Provedení povlakové krytiny vytažením na konstrukce zesílením spojů páskem fólie</t>
  </si>
  <si>
    <t>2091982835</t>
  </si>
  <si>
    <t>"4NP" 95*0,7</t>
  </si>
  <si>
    <t>"5NP" 49*0,7</t>
  </si>
  <si>
    <t>110</t>
  </si>
  <si>
    <t>-423531018</t>
  </si>
  <si>
    <t>100,8*0,18 'Přepočtené koeficientem množství</t>
  </si>
  <si>
    <t>111</t>
  </si>
  <si>
    <t>71299900R</t>
  </si>
  <si>
    <t>Montáž PVC-P ostatní</t>
  </si>
  <si>
    <t>1709579911</t>
  </si>
  <si>
    <t>112</t>
  </si>
  <si>
    <t>283-R</t>
  </si>
  <si>
    <t xml:space="preserve">manžety, tvarovky, zesílení spar, spojů, koutů atd. </t>
  </si>
  <si>
    <t>soubor</t>
  </si>
  <si>
    <t>176823668</t>
  </si>
  <si>
    <t>113</t>
  </si>
  <si>
    <t>998712103</t>
  </si>
  <si>
    <t>Přesun hmot tonážní pro krytiny povlakové v objektech v přes 12 do 24 m</t>
  </si>
  <si>
    <t>-1659972753</t>
  </si>
  <si>
    <t>713</t>
  </si>
  <si>
    <t>Izolace tepelné</t>
  </si>
  <si>
    <t>114</t>
  </si>
  <si>
    <t>713121111</t>
  </si>
  <si>
    <t>Montáž izolace tepelné podlah volně kladenými rohožemi, pásy, dílci, deskami 1 vrstva</t>
  </si>
  <si>
    <t>1831121549</t>
  </si>
  <si>
    <t>"5.NP chodby bytu" 11,49</t>
  </si>
  <si>
    <t>"Spolecné chodby 2.-5.NP" 3*(16,83+38,95)+8,9</t>
  </si>
  <si>
    <t>"1.NP 101.01-101.07" 69,63</t>
  </si>
  <si>
    <t>"1.NP sklepní kóje, zádveří, chodby, spol. prostory" 132,42</t>
  </si>
  <si>
    <t>115</t>
  </si>
  <si>
    <t>28376554</t>
  </si>
  <si>
    <t>deska polystyrénová pro snížení kročejového hluku (max. zatížení 4 kN/m2) tl 40mm</t>
  </si>
  <si>
    <t>1310174524</t>
  </si>
  <si>
    <t>116</t>
  </si>
  <si>
    <t>28375914</t>
  </si>
  <si>
    <t>deska EPS 150 pro konstrukce s vysokým zatížením λ=0,035 tl 100mm</t>
  </si>
  <si>
    <t>255369860</t>
  </si>
  <si>
    <t>222,69*1,05 "Přepočtené koeficientem množství</t>
  </si>
  <si>
    <t>117</t>
  </si>
  <si>
    <t>28375993</t>
  </si>
  <si>
    <t>deska EPS 150 pro konstrukce s vysokým zatížením λ=0,035 tl 200mm</t>
  </si>
  <si>
    <t>2084996005</t>
  </si>
  <si>
    <t>118</t>
  </si>
  <si>
    <t>28376553</t>
  </si>
  <si>
    <t>deska polystyrénová pro snížení kročejového hluku (max. zatížení 4 kN/m2) tl 30mm</t>
  </si>
  <si>
    <t>214525417</t>
  </si>
  <si>
    <t>119</t>
  </si>
  <si>
    <t>713123212</t>
  </si>
  <si>
    <t>Montáž tepelné izolace z XPS tepelně izolačního systému základové desky svisle 1 vrstva přes 100 do 200 mm</t>
  </si>
  <si>
    <t>989604884</t>
  </si>
  <si>
    <t>120</t>
  </si>
  <si>
    <t>28376446</t>
  </si>
  <si>
    <t>deska XPS hrana rovná a strukturovaný povrch 300kPA λ=0,035 tl 150mm</t>
  </si>
  <si>
    <t>724355929</t>
  </si>
  <si>
    <t>"S01-S02" 0,7*(5,5+6,2+29)+0,25*38</t>
  </si>
  <si>
    <t>37,99*1,08 'Přepočtené koeficientem množství</t>
  </si>
  <si>
    <t>121</t>
  </si>
  <si>
    <t>28376449</t>
  </si>
  <si>
    <t>deska XPS hrana rovná a strukturovaný povrch 300kPA λ=0,035 tl 200mm</t>
  </si>
  <si>
    <t>921901449</t>
  </si>
  <si>
    <t>"S01-S02" 0,65*29</t>
  </si>
  <si>
    <t>18,85*1,08 'Přepočtené koeficientem množství</t>
  </si>
  <si>
    <t>122</t>
  </si>
  <si>
    <t>713141136</t>
  </si>
  <si>
    <t>Montáž izolace tepelné střech plochých lepené za studena nízkoexpanzní (PUR) pěnou 1 vrstva rohoží, pásů, dílců, desek</t>
  </si>
  <si>
    <t>1812037391</t>
  </si>
  <si>
    <t>15*2</t>
  </si>
  <si>
    <t>123</t>
  </si>
  <si>
    <t>28375991</t>
  </si>
  <si>
    <t>deska EPS 150 pro konstrukce s vysokým zatížením λ=0,035 tl 160mm</t>
  </si>
  <si>
    <t>510480640</t>
  </si>
  <si>
    <t>501*1,05 'Přepočtené koeficientem množství</t>
  </si>
  <si>
    <t>124</t>
  </si>
  <si>
    <t>713141212</t>
  </si>
  <si>
    <t>Montáž izolace tepelné střech plochých lepené nízkoexpanzní (PUR) pěnou atikový klín</t>
  </si>
  <si>
    <t>2138779680</t>
  </si>
  <si>
    <t>"4NP" 95+28</t>
  </si>
  <si>
    <t>"5NP" 49+14</t>
  </si>
  <si>
    <t>125</t>
  </si>
  <si>
    <t>63152005</t>
  </si>
  <si>
    <t>klín atikový přechodný minerální plochých střech tl 50x50mm</t>
  </si>
  <si>
    <t>-878196833</t>
  </si>
  <si>
    <t>186*1,05 'Přepočtené koeficientem množství</t>
  </si>
  <si>
    <t>126</t>
  </si>
  <si>
    <t>713141336</t>
  </si>
  <si>
    <t>Montáž izolace tepelné střech plochých lepené za studena nízkoexpanzní (PUR) pěnou, spádová vrstva</t>
  </si>
  <si>
    <t>1020627897</t>
  </si>
  <si>
    <t>127</t>
  </si>
  <si>
    <t>28376141</t>
  </si>
  <si>
    <t>klín izolační spád do 5% EPS 100</t>
  </si>
  <si>
    <t>1077535218</t>
  </si>
  <si>
    <t>486*0,15 'Přepočtené koeficientem množství</t>
  </si>
  <si>
    <t>128</t>
  </si>
  <si>
    <t>998713103</t>
  </si>
  <si>
    <t>Přesun hmot tonážní pro izolace tepelné v objektech v přes 12 do 24 m</t>
  </si>
  <si>
    <t>-230300334</t>
  </si>
  <si>
    <t>762</t>
  </si>
  <si>
    <t>Konstrukce tesařské</t>
  </si>
  <si>
    <t>129</t>
  </si>
  <si>
    <t>762341139</t>
  </si>
  <si>
    <t>Bednění střech rovných sklon do 60° z cementotřískových desek tl 28 mm na sraz šroubovaných na rošt</t>
  </si>
  <si>
    <t>-383293573</t>
  </si>
  <si>
    <t>130</t>
  </si>
  <si>
    <t>762361313</t>
  </si>
  <si>
    <t>Konstrukční a vyrovnávací vrstva pod klempířské prvky (atiky) z desek dřevoštěpkových tl 25 mm</t>
  </si>
  <si>
    <t>1138397318</t>
  </si>
  <si>
    <t>"4NP" 95*0,5</t>
  </si>
  <si>
    <t>"5NP" 49*0,5</t>
  </si>
  <si>
    <t>131</t>
  </si>
  <si>
    <t>998762103</t>
  </si>
  <si>
    <t>Přesun hmot tonážní pro kce tesařské v objektech v přes 12 do 24 m</t>
  </si>
  <si>
    <t>-856108823</t>
  </si>
  <si>
    <t>763</t>
  </si>
  <si>
    <t>Konstrukce suché výstavby</t>
  </si>
  <si>
    <t>132</t>
  </si>
  <si>
    <t>76311145R</t>
  </si>
  <si>
    <t>SDK příčka tl 200 mm profil CW+UW 125 desky 2xDFH2 12,5 + 2x2xDFH2 12,5</t>
  </si>
  <si>
    <t>1822662337</t>
  </si>
  <si>
    <t>"2NP" 3*(2,5*4+1,9+2,5*5)</t>
  </si>
  <si>
    <t>"3NP" 3*(2,5*4+1,9+2,5*5)</t>
  </si>
  <si>
    <t>"4NP" 3*(2,5*2+1,9+2,5*5)</t>
  </si>
  <si>
    <t>"5NP" 3*3,95</t>
  </si>
  <si>
    <t>133</t>
  </si>
  <si>
    <t>763121467</t>
  </si>
  <si>
    <t>SDK stěna předsazená tl 125 mm profil CW+UW 100 desky 2xDFH2 12,5 s izolací EI 45</t>
  </si>
  <si>
    <t>500744774</t>
  </si>
  <si>
    <t>"1NP" 3,3*(1,3+2,6*3+1,5)</t>
  </si>
  <si>
    <t>"2NP" 3*(1,3+1,25+1,2+1+1,4+2,5*9+1,7*9)</t>
  </si>
  <si>
    <t>"3NP" 3*(1,3+1,25+1,2+1+1,4+2,5*9+1,7*9)</t>
  </si>
  <si>
    <t>"4NP" 3*(1,3+1,25+1,2+1+1,4+2,5*7+1,7*7)</t>
  </si>
  <si>
    <t>"5NP" 3*(3,7+1,9)</t>
  </si>
  <si>
    <t>134</t>
  </si>
  <si>
    <t>763121714</t>
  </si>
  <si>
    <t>SDK stěna předsazená základní penetrační nátěr</t>
  </si>
  <si>
    <t>-1663343384</t>
  </si>
  <si>
    <t>422,13</t>
  </si>
  <si>
    <t>216,45*2</t>
  </si>
  <si>
    <t>135</t>
  </si>
  <si>
    <t>763131561</t>
  </si>
  <si>
    <t>SDK podhled desky 2xH2 12,5 bez izolace jednovrstvá spodní kce profil CD+UD EI 30</t>
  </si>
  <si>
    <t>-971104618</t>
  </si>
  <si>
    <t>"1NP" 11,14</t>
  </si>
  <si>
    <t>"2NP" 42,72</t>
  </si>
  <si>
    <t>"3NP" 42,72</t>
  </si>
  <si>
    <t>"4NP" 33,18</t>
  </si>
  <si>
    <t>"5NP" 8,94</t>
  </si>
  <si>
    <t>136</t>
  </si>
  <si>
    <t>76313158R</t>
  </si>
  <si>
    <t>SDK podhled desky 2xDFMA 12,5 bez izolace jednovrstvá spodní kce profil CD+UD EI 45</t>
  </si>
  <si>
    <t>-478234879</t>
  </si>
  <si>
    <t>"1NP" 193,43</t>
  </si>
  <si>
    <t>"2NP" 371,2</t>
  </si>
  <si>
    <t>"3NP" 369,67</t>
  </si>
  <si>
    <t>"4NP" 367,84</t>
  </si>
  <si>
    <t>"5NP" 79,82</t>
  </si>
  <si>
    <t>137</t>
  </si>
  <si>
    <t>763131714</t>
  </si>
  <si>
    <t>SDK podhled základní penetrační nátěr</t>
  </si>
  <si>
    <t>1906091110</t>
  </si>
  <si>
    <t>138,7</t>
  </si>
  <si>
    <t>1381,96</t>
  </si>
  <si>
    <t>138</t>
  </si>
  <si>
    <t>763181411</t>
  </si>
  <si>
    <t>Ztužující výplň otvoru pro dveře s CW a UW profilem pro příčky do 2,60 m</t>
  </si>
  <si>
    <t>-1523543860</t>
  </si>
  <si>
    <t>"2NP" 10</t>
  </si>
  <si>
    <t>"3NP" 10</t>
  </si>
  <si>
    <t>"4NP" 8</t>
  </si>
  <si>
    <t>"5NP" 2</t>
  </si>
  <si>
    <t>139</t>
  </si>
  <si>
    <t>763331209</t>
  </si>
  <si>
    <t>Cementovláknitý podhled desky 1xCV 12,5 a 1x SDV 12,5 dvouvrstvá spodní kce profil CD+UD s izolací EI 45</t>
  </si>
  <si>
    <t>1625374830</t>
  </si>
  <si>
    <t>LOD6IE</t>
  </si>
  <si>
    <t>7,5+7,5+7,5+7,5</t>
  </si>
  <si>
    <t>140</t>
  </si>
  <si>
    <t>998763303</t>
  </si>
  <si>
    <t>Přesun hmot tonážní pro konstrukce montované z desek v objektech v přes 12 do 24 m</t>
  </si>
  <si>
    <t>811088890</t>
  </si>
  <si>
    <t>771</t>
  </si>
  <si>
    <t>Podlahy z dlaždic</t>
  </si>
  <si>
    <t>141</t>
  </si>
  <si>
    <t>771111011</t>
  </si>
  <si>
    <t>Vysátí podkladu před pokládkou dlažby</t>
  </si>
  <si>
    <t>627571292</t>
  </si>
  <si>
    <t>P09</t>
  </si>
  <si>
    <t>Podstupnice schodište</t>
  </si>
  <si>
    <t>"1.NP-2.NP"1,2*21*0,164</t>
  </si>
  <si>
    <t>"2.NP-5.NP"3*1,2*20*0,164</t>
  </si>
  <si>
    <t>Stupnice schodište</t>
  </si>
  <si>
    <t>"1.NP-2.NP"1,2*(1,8+1,8+1,8)</t>
  </si>
  <si>
    <t>"2.NP-5.NP"3*1,2*(1,8+1,5+1,8)</t>
  </si>
  <si>
    <t>Mezipodesty schodišt</t>
  </si>
  <si>
    <t>"schodište mezipodesty 1.NP-2.NP"2*1,86</t>
  </si>
  <si>
    <t>"schodište mezipodesty 2.NP-5.NP"3*(2,022+2,057)</t>
  </si>
  <si>
    <t>142</t>
  </si>
  <si>
    <t>771121015</t>
  </si>
  <si>
    <t>Nátěr kontaktní pro nesavé podklady na podlahu</t>
  </si>
  <si>
    <t>1398138232</t>
  </si>
  <si>
    <t>143</t>
  </si>
  <si>
    <t>771274113</t>
  </si>
  <si>
    <t>Montáž obkladů stupnic z dlaždic keramických hladkých lepených cementovým flexibilním lepidlem š přes 250 do 300 mm</t>
  </si>
  <si>
    <t>-381862982</t>
  </si>
  <si>
    <t>"1.NP-2.NP stupnice schodište"18*1,2</t>
  </si>
  <si>
    <t>"2.NP-5.NP stupnice schodište"3*17*1,2</t>
  </si>
  <si>
    <t>144</t>
  </si>
  <si>
    <t>59761085</t>
  </si>
  <si>
    <t>schodovka keramická mrazuvzdorná R9/A povrch hladký/matný tl do 10mm š přes 250 do 300mm dl do 300mm</t>
  </si>
  <si>
    <t>1387486432</t>
  </si>
  <si>
    <t>82,8*1,1 "Přepočtené koeficientem množství</t>
  </si>
  <si>
    <t>145</t>
  </si>
  <si>
    <t>771274232</t>
  </si>
  <si>
    <t>Montáž obkladů podstupnic z dlaždic keramických hladkých lepených cementovým flexibilním lepidlem v přes 150 do 200 mm</t>
  </si>
  <si>
    <t>-1386031482</t>
  </si>
  <si>
    <t>"1.NP-2.NP podstupnice"1,2*21</t>
  </si>
  <si>
    <t>"2.NP-5.NP podstupnice"3*1,2*20</t>
  </si>
  <si>
    <t>146</t>
  </si>
  <si>
    <t>59761137</t>
  </si>
  <si>
    <t>dlažba keramická slinutá mrazuvzdorná povrch hladký/matný tl do 10mm přes 6 do 9ks/m2</t>
  </si>
  <si>
    <t>1463768835</t>
  </si>
  <si>
    <t>15,941*1,1 "Přepočtené koeficientem množství</t>
  </si>
  <si>
    <t>147</t>
  </si>
  <si>
    <t>771474111</t>
  </si>
  <si>
    <t>Montáž soklů z dlaždic keramických rovných lepených cementovým flexibilním lepidlem v do 65 mm</t>
  </si>
  <si>
    <t>418490267</t>
  </si>
  <si>
    <t>"sokl schodištových mezipodest 1.NP-2.NP"2*(1,37+1,37)</t>
  </si>
  <si>
    <t>"sokl schodištových mezipodest 2.NP-5.NP"3*(1,37+1,5+1,54+1,37)</t>
  </si>
  <si>
    <t>"sokl h= 50mm, spolecné prostory"274,27</t>
  </si>
  <si>
    <t>"sokl h= 50mm, obchodní jednotky"123,01</t>
  </si>
  <si>
    <t>148</t>
  </si>
  <si>
    <t>-509756868</t>
  </si>
  <si>
    <t>420,1*1,1 "Přepočtené koeficientem množství</t>
  </si>
  <si>
    <t>462,11*0,06 'Přepočtené koeficientem množství</t>
  </si>
  <si>
    <t>149</t>
  </si>
  <si>
    <t>771474131</t>
  </si>
  <si>
    <t>Montáž soklů z dlaždic keramických schodišťových stupňovitých lepených cementovým flexibilním lepidlem v do 65 mm</t>
  </si>
  <si>
    <t>745053637</t>
  </si>
  <si>
    <t>"sokl schodište 1.NP-2.NP"(1,8+1,8+1,8)+(21*0,164)</t>
  </si>
  <si>
    <t>"sokl schodišt 2.NP-5.NP"3*(1,8+1,5+1,8)+(20*0,164)</t>
  </si>
  <si>
    <t>150</t>
  </si>
  <si>
    <t>841071909</t>
  </si>
  <si>
    <t>27,424*1,1 "Přepočtené koeficientem množství</t>
  </si>
  <si>
    <t>30,166*0,1 'Přepočtené koeficientem množství</t>
  </si>
  <si>
    <t>151</t>
  </si>
  <si>
    <t>771574415</t>
  </si>
  <si>
    <t>Montáž podlah keramických hladkých lepených cementovým flexibilním lepidlem přes 6 do 9 ks/m2</t>
  </si>
  <si>
    <t>-995951567</t>
  </si>
  <si>
    <t>"1.NP 101.01-101.07"69,63</t>
  </si>
  <si>
    <t>152</t>
  </si>
  <si>
    <t>59761176</t>
  </si>
  <si>
    <t>dlažba keramická nemrazuvzdorná R9 povrch hladký/matný tl do 10mm přes 6 do 9ks/m2</t>
  </si>
  <si>
    <t>2097682112</t>
  </si>
  <si>
    <t>484,517*1,1 "Přepočtené koeficientem množství</t>
  </si>
  <si>
    <t>153</t>
  </si>
  <si>
    <t>771591112</t>
  </si>
  <si>
    <t>Izolace pod dlažbu nátěrem nebo stěrkou ve dvou vrstvách</t>
  </si>
  <si>
    <t>-2127556033</t>
  </si>
  <si>
    <t>Poznámka k položce:_x000d_
Poznámka k položce: systémové řešení včetně napojení stěna-podlaha, těsnících pásů, koutů apod. HI stěrka v místech exponovaných vodou viz PD</t>
  </si>
  <si>
    <t>"vytažení HI na steny, predpokládaná plocha 40%"253,93*2,495*0,4</t>
  </si>
  <si>
    <t>"1.NP hygienické zázemí"1,66+1,43+1,68+1,43</t>
  </si>
  <si>
    <t>"vytažení HI na steny"(5,36+4,92+5,39+4,92)*0,15</t>
  </si>
  <si>
    <t>"1.NP hygienické zázemí"1,85+1,66+1,43</t>
  </si>
  <si>
    <t>"vytažení HI na steny"(5,45+5,36+4,92)*0,15</t>
  </si>
  <si>
    <t>"1.NP hygienické zázemí"2,46</t>
  </si>
  <si>
    <t>"vytažení HI na steny"6,28*0,15</t>
  </si>
  <si>
    <t>154</t>
  </si>
  <si>
    <t>998771103</t>
  </si>
  <si>
    <t>Přesun hmot tonážní pro podlahy z dlaždic v objektech v přes 12 do 24 m</t>
  </si>
  <si>
    <t>-1690673709</t>
  </si>
  <si>
    <t>775</t>
  </si>
  <si>
    <t>Podlahy skládané</t>
  </si>
  <si>
    <t>155</t>
  </si>
  <si>
    <t>775111111</t>
  </si>
  <si>
    <t>Broušení anhydritového podkladu skládaných podlah</t>
  </si>
  <si>
    <t>-391480313</t>
  </si>
  <si>
    <t>156</t>
  </si>
  <si>
    <t>775111311</t>
  </si>
  <si>
    <t>Vysátí podkladu skládaných podlah</t>
  </si>
  <si>
    <t>-277154494</t>
  </si>
  <si>
    <t>157</t>
  </si>
  <si>
    <t>775121111</t>
  </si>
  <si>
    <t>Vodou ředitelná penetrace savého podkladu skládaných podlah</t>
  </si>
  <si>
    <t>1839847785</t>
  </si>
  <si>
    <t>158</t>
  </si>
  <si>
    <t>775413401</t>
  </si>
  <si>
    <t>Montáž podlahové lišty obvodové lepené</t>
  </si>
  <si>
    <t>-1979418470</t>
  </si>
  <si>
    <t>"sokl h= 50mm, OP+KK, ložnice, chotby v bytech"804,43</t>
  </si>
  <si>
    <t>159</t>
  </si>
  <si>
    <t>28411006</t>
  </si>
  <si>
    <t>lišta soklová PVC samolepící 15x50mm</t>
  </si>
  <si>
    <t>-2088094031</t>
  </si>
  <si>
    <t>160</t>
  </si>
  <si>
    <t>775541161</t>
  </si>
  <si>
    <t>Montáž podlah plovoucích ze zaklapávacích vinylových lamel</t>
  </si>
  <si>
    <t>-1277039562</t>
  </si>
  <si>
    <t>"4.NP chodby bytu" 53,75</t>
  </si>
  <si>
    <t>161</t>
  </si>
  <si>
    <t>28412004.R</t>
  </si>
  <si>
    <t>vinylová podlaha click tl. 5,0 mm s integrovanou protihlukovou vložkou o síle 1mm. SPC tuhé jádro tvořené ze směsi vápence a stabilizátorů. Odolné, vhodné pro podlahové vytápění. Nášlapná vrstva je 0,5mm. 100% voděodolné desky.</t>
  </si>
  <si>
    <t>818681952</t>
  </si>
  <si>
    <t>1012,49*1,08 "Přepočtené koeficientem množství</t>
  </si>
  <si>
    <t>162</t>
  </si>
  <si>
    <t>998775103</t>
  </si>
  <si>
    <t>Přesun hmot tonážní pro podlahy skládané v objektech v přes 12 do 24 m</t>
  </si>
  <si>
    <t>-1716539388</t>
  </si>
  <si>
    <t>777</t>
  </si>
  <si>
    <t>Podlahy lité</t>
  </si>
  <si>
    <t>163</t>
  </si>
  <si>
    <t>77752110R</t>
  </si>
  <si>
    <t>Krycí polyuretanová stěrka dekorativní lité podlahy</t>
  </si>
  <si>
    <t>825970344</t>
  </si>
  <si>
    <t>Poznámka k položce:_x000d_
Poznámka k položce: systémové řešení včetně přípravy podkladu, penetrace, souvrství stěrky dle TP výrobce</t>
  </si>
  <si>
    <t>164</t>
  </si>
  <si>
    <t>998777103</t>
  </si>
  <si>
    <t>Přesun hmot tonážní pro podlahy lité v objektech v přes 12 do 24 m</t>
  </si>
  <si>
    <t>-61004000</t>
  </si>
  <si>
    <t>781</t>
  </si>
  <si>
    <t>Dokončovací práce - obklady</t>
  </si>
  <si>
    <t>165</t>
  </si>
  <si>
    <t>781111011</t>
  </si>
  <si>
    <t>Ometení (oprášení) stěny při přípravě podkladu</t>
  </si>
  <si>
    <t>1224049860</t>
  </si>
  <si>
    <t>"2NP" 2,5*84,64-0,7*2,1*10</t>
  </si>
  <si>
    <t>"3NP" 2,5*84,64-0,7*2,1*10</t>
  </si>
  <si>
    <t>"4NP" 2,5*67,09-0,7*2,1*8</t>
  </si>
  <si>
    <t>"5NP" 2,5*17,56-0,7*2,1*2</t>
  </si>
  <si>
    <t>166</t>
  </si>
  <si>
    <t>781121011</t>
  </si>
  <si>
    <t>Nátěr penetrační na stěnu</t>
  </si>
  <si>
    <t>-2122601104</t>
  </si>
  <si>
    <t>167</t>
  </si>
  <si>
    <t>781131112</t>
  </si>
  <si>
    <t>Izolace pod obklad nátěrem nebo stěrkou ve dvou vrstvách</t>
  </si>
  <si>
    <t>-1451057430</t>
  </si>
  <si>
    <t>168</t>
  </si>
  <si>
    <t>781472214</t>
  </si>
  <si>
    <t>Montáž obkladů keramických hladkých lepených cementovým flexibilním lepidlem přes 4 do 6 ks/m2</t>
  </si>
  <si>
    <t>-1633364493</t>
  </si>
  <si>
    <t>169</t>
  </si>
  <si>
    <t>59761707</t>
  </si>
  <si>
    <t>obklad keramický nemrazuvzdorný povrch hladký/lesklý tl do 10mm přes 4 do 6ks/m2</t>
  </si>
  <si>
    <t>-1362957354</t>
  </si>
  <si>
    <t>590,725*1,15 'Přepočtené koeficientem množství</t>
  </si>
  <si>
    <t>170</t>
  </si>
  <si>
    <t>781495141</t>
  </si>
  <si>
    <t>Průnik obkladem kruhový do DN 30</t>
  </si>
  <si>
    <t>616959858</t>
  </si>
  <si>
    <t>"2-5.NP" 7*30</t>
  </si>
  <si>
    <t>171</t>
  </si>
  <si>
    <t>781495142</t>
  </si>
  <si>
    <t>Průnik obkladem kruhový přes DN 30 do DN 90</t>
  </si>
  <si>
    <t>-1888335819</t>
  </si>
  <si>
    <t>"2-5.NP" 2*30</t>
  </si>
  <si>
    <t>172</t>
  </si>
  <si>
    <t>781495143</t>
  </si>
  <si>
    <t>Průnik obkladem kruhový přes DN 90</t>
  </si>
  <si>
    <t>-1811623828</t>
  </si>
  <si>
    <t>"2-5.NP" 1*30</t>
  </si>
  <si>
    <t>173</t>
  </si>
  <si>
    <t>998781103</t>
  </si>
  <si>
    <t>Přesun hmot tonážní pro obklady keramické v objektech v přes 12 do 24 m</t>
  </si>
  <si>
    <t>-1478201048</t>
  </si>
  <si>
    <t>783</t>
  </si>
  <si>
    <t>Dokončovací práce - nátěry</t>
  </si>
  <si>
    <t>174</t>
  </si>
  <si>
    <t>783801403</t>
  </si>
  <si>
    <t>Oprášení omítek před provedením nátěru</t>
  </si>
  <si>
    <t>769383364</t>
  </si>
  <si>
    <t>"sloupy" 2*3,14*0,2*2,5*6</t>
  </si>
  <si>
    <t>"balkony" 3,3*3+3,1*1,2*3*2+3,3*2+3,1*1,2*2+3,3*3+3,1*1,2*2</t>
  </si>
  <si>
    <t>"sklepy" 87,75</t>
  </si>
  <si>
    <t>"schodište 1.NP-2.NP" 1,2*(1,8+1,8+1,8)</t>
  </si>
  <si>
    <t>"schodište 2.NP-5.NP" 3*1,2*(1,8+1,5+1,8)</t>
  </si>
  <si>
    <t>"mezipodesty" (2*1,86)+3*(2,022+2,057)</t>
  </si>
  <si>
    <t>175</t>
  </si>
  <si>
    <t>783826605</t>
  </si>
  <si>
    <t>Hydrofobizační transparentní silikonový nátěr hladkých betonových povrchů, povrchů z desek</t>
  </si>
  <si>
    <t>1716393265</t>
  </si>
  <si>
    <t>784</t>
  </si>
  <si>
    <t>Dokončovací práce - malby a tapety</t>
  </si>
  <si>
    <t>176</t>
  </si>
  <si>
    <t>78411100R</t>
  </si>
  <si>
    <t>Oprášení (ometení ) podkladu v místnostech v do 3,80 m, olepování, zakrytí podlahy</t>
  </si>
  <si>
    <t>1066112856</t>
  </si>
  <si>
    <t>216,45</t>
  </si>
  <si>
    <t>4986,738</t>
  </si>
  <si>
    <t>590,725*0,5*-1</t>
  </si>
  <si>
    <t>177</t>
  </si>
  <si>
    <t>784211101</t>
  </si>
  <si>
    <t>Dvojnásobné bílé malby ze směsí za mokra výborně oděruvzdorných v místnostech v do 3,80 m</t>
  </si>
  <si>
    <t>1793268185</t>
  </si>
  <si>
    <t>178</t>
  </si>
  <si>
    <t>784221101</t>
  </si>
  <si>
    <t>Dvojnásobné bílé malby ze směsí za sucha dobře otěruvzdorných v místnostech do 3,80 m</t>
  </si>
  <si>
    <t>836683006</t>
  </si>
  <si>
    <t>Práce a dodávky M</t>
  </si>
  <si>
    <t>33-M</t>
  </si>
  <si>
    <t>Montáže dopr.zaříz.,sklad. zař. a váh</t>
  </si>
  <si>
    <t>179</t>
  </si>
  <si>
    <t>V01</t>
  </si>
  <si>
    <t>Elektrický osobní výtah lanový, 5 stanic, včetně vybavení, portálů, ocelové konstrukce šachty a zasklené</t>
  </si>
  <si>
    <t>ks</t>
  </si>
  <si>
    <t>1242025676</t>
  </si>
  <si>
    <t xml:space="preserve">Poznámka k položce:_x000d_
Specifikace výtahu – BD Modřanská_x000d_
Základní údaje 			-      elektrický osobní výtah -lanový_x000d_
-	5 stanic, výška zdvihu 13 250 mm_x000d_
-	1. NP -5. NP_x000d_
-	Hlavní stanice 1. NP_x000d_
_x000d_
_x000d_
-	šachta je součástí schodišťového prostoru, ocelová konstrukce a skleněné opláštění (vše DP1)_x000d_
-	půdorys – vnější obrys šachty je 2140 x 1970 mm _x000d_
-	rozměry kabiny (min. 1400 x 1100mm)_x000d_
-	šachetní dveře 900/2000 mm_x000d_
-	nosnost min. 900 mm_x000d_
-	bezbariérové parametry dle. aktuální legislativy_x000d_
-	provedení bez strojovny, stroj je umístěný nahoře v šachtě_x000d_
-	rozvaděč v rámu dveří v nejvyšší stanici_x000d_
-	nejedná se o požární ani evakuační výtah_x000d_
_x000d_
Materiály:_x000d_
_x000d_
Šachta_x000d_
-	ocelová konstrukce, s kvalitním PUR povrchovým systémem, výběr barvy dle RAL_x000d_
-	zasklení šachty bezpečnostními skly VSG, barva skla čirá_x000d_
_x000d_
-	dveře broušený nerez_x000d_
-	vnější portál z nerez plechů _x000d_
_x000d_
Kabina_x000d_
_x000d_
-	podlaha – umělý kámen – šedo černý_x000d_
-	sokl broušený nerez (zapuštěný)_x000d_
-	stěny - broušený nerez hladký, zrcadlo na polovinu výšku v zadní stěně, pod ním rovné nerez madlo v horizontální pozici_x000d_
-	ovládací panel zapuštěný, nerezový, s podsvícenými tlačítky_x000d_
-	včetně nerezového sedátka_x000d_
-	strop světlý (bílý lak), nepřímé stropní LED osvětlení_x000d_
_x000d_
Pohon_x000d_
-	asynchronní motor s plynulým rozjezdem, bezpřevodovkový _x000d_
-	s plochými lany_x000d_
_x000d_
</t>
  </si>
  <si>
    <t>D.1.1.A - Venkovní architektura</t>
  </si>
  <si>
    <t>132151102</t>
  </si>
  <si>
    <t>Hloubení rýh nezapažených š do 800 mm v hornině třídy těžitelnosti I skupiny 1 a 2 objem do 50 m3 strojně</t>
  </si>
  <si>
    <t>-456774497</t>
  </si>
  <si>
    <t>"oplocení" 0,8*1*(65+5+3,3)</t>
  </si>
  <si>
    <t>133112811</t>
  </si>
  <si>
    <t>Hloubení nezapažených šachet v hornině třídy těžitelnosti I skupiny 1 a 2 plocha výkopu do 4 m2 ručně</t>
  </si>
  <si>
    <t>1209390430</t>
  </si>
  <si>
    <t>"přístřešek" 0,5*0,5*1,2*8</t>
  </si>
  <si>
    <t>-1534776692</t>
  </si>
  <si>
    <t>108370227</t>
  </si>
  <si>
    <t>61,04*1,7 'Přepočtené koeficientem množství</t>
  </si>
  <si>
    <t>1838848425</t>
  </si>
  <si>
    <t>174111101</t>
  </si>
  <si>
    <t>Zásyp jam, šachet rýh nebo kolem objektů sypaninou se zhutněním ručně</t>
  </si>
  <si>
    <t>-1145676492</t>
  </si>
  <si>
    <t>"oplocení" 0,15*0,5*61*-1</t>
  </si>
  <si>
    <t>"oplocení" 0,3*0,9*61*-1</t>
  </si>
  <si>
    <t>-881180263</t>
  </si>
  <si>
    <t>37,595*1,8 'Přepočtené koeficientem množství</t>
  </si>
  <si>
    <t>213221103</t>
  </si>
  <si>
    <t>Ochranná vrstva na základové spáře z betonu prostého bez zvláštních nároků na prostředí tl do 150 mm tř. C 20/25</t>
  </si>
  <si>
    <t>-2481430</t>
  </si>
  <si>
    <t>"oplocení" 0,15*0,5*(61+5+3,3)</t>
  </si>
  <si>
    <t>275313711</t>
  </si>
  <si>
    <t>Základové patky z betonu tř. C 20/25</t>
  </si>
  <si>
    <t>-1403806475</t>
  </si>
  <si>
    <t>279113150</t>
  </si>
  <si>
    <t>Základová zeď tl do 100 mm z tvárnic ztraceného bednění včetně výplně z betonu tř. C 25/30</t>
  </si>
  <si>
    <t>2041878795</t>
  </si>
  <si>
    <t>"popelnice" 3,3*2</t>
  </si>
  <si>
    <t>279113154</t>
  </si>
  <si>
    <t>Základová zeď tl přes 250 do 300 mm z tvárnic ztraceného bednění včetně výplně z betonu tř. C 25/30</t>
  </si>
  <si>
    <t>-182505218</t>
  </si>
  <si>
    <t>"oplocení" (2,02+1,58)*(61+5)-2*(9+15)</t>
  </si>
  <si>
    <t>279361821</t>
  </si>
  <si>
    <t>Výztuž základových zdí nosných betonářskou ocelí 10 505</t>
  </si>
  <si>
    <t>1087243453</t>
  </si>
  <si>
    <t>"oplocení" ((2,02+1,58)*(61+5)-2*(9+15))*0,3*50/1000</t>
  </si>
  <si>
    <t>310239211</t>
  </si>
  <si>
    <t>Zazdívka otvorů pl přes 1 do 4 m2 ve zdivu nadzákladovém cihlami pálenými na MVC</t>
  </si>
  <si>
    <t>-2097801267</t>
  </si>
  <si>
    <t>"oprava ohradní zdi" 0,3*3*2</t>
  </si>
  <si>
    <t>622131121</t>
  </si>
  <si>
    <t>Penetrační nátěr vnějších stěn nanášený ručně</t>
  </si>
  <si>
    <t>-1663208185</t>
  </si>
  <si>
    <t>"ohradní zeď" 3*2*2</t>
  </si>
  <si>
    <t>622321141</t>
  </si>
  <si>
    <t>Vápenocementová omítka štuková dvouvrstvá vnějších stěn nanášená ručně</t>
  </si>
  <si>
    <t>484479000</t>
  </si>
  <si>
    <t>998232110</t>
  </si>
  <si>
    <t>Přesun hmot pro oplocení zděné z cihel nebo tvárnic v do 3 m</t>
  </si>
  <si>
    <t>2113072306</t>
  </si>
  <si>
    <t>D.1.1.B - Výrobky a výplně otvorů</t>
  </si>
  <si>
    <t>HSV - HSV</t>
  </si>
  <si>
    <t>KV - Klempířské výrobky</t>
  </si>
  <si>
    <t>OV - Ostatní výrobky</t>
  </si>
  <si>
    <t>DV - Dveře vnitřní</t>
  </si>
  <si>
    <t>VV - Vnější výplně otvorů</t>
  </si>
  <si>
    <t>ZV - Zámečnické výrobky</t>
  </si>
  <si>
    <t>TV - Truhlářské výrobky</t>
  </si>
  <si>
    <t>KV</t>
  </si>
  <si>
    <t>Klempířské výrobky</t>
  </si>
  <si>
    <t>K.01</t>
  </si>
  <si>
    <t>Oplechování atiky, hliník, rš 890, RAL 7016</t>
  </si>
  <si>
    <t>Poznámka k položce:_x000d_
Viz tabulka klempířských výrobků.</t>
  </si>
  <si>
    <t>K.02</t>
  </si>
  <si>
    <t>Krycí hlavice stoupacího vedení, Ti-Zn, DN125, v. 500mm</t>
  </si>
  <si>
    <t>K.03</t>
  </si>
  <si>
    <t>Oplechování parapetu, hliník, rš 140, RAL 7016</t>
  </si>
  <si>
    <t>OV</t>
  </si>
  <si>
    <t>Ostatní výrobky</t>
  </si>
  <si>
    <t>O.01</t>
  </si>
  <si>
    <t>Čistící zóna vnější 2x1200x1720 mm</t>
  </si>
  <si>
    <t>Poznámka k položce:_x000d_
Viz tabulka ostatních výrobků.</t>
  </si>
  <si>
    <t>O.02</t>
  </si>
  <si>
    <t>Čistící zóna vnější 2x1200x1000 mm</t>
  </si>
  <si>
    <t>O.03</t>
  </si>
  <si>
    <t>Čistící zóna vnitřní 2x1200x1720 mm</t>
  </si>
  <si>
    <t>O.04</t>
  </si>
  <si>
    <t>Čistící zóna vnitřní 2x1200x1000 mm</t>
  </si>
  <si>
    <t>O.05</t>
  </si>
  <si>
    <t>Nerezová poštovní schránka 1750x900 mm (30ks)</t>
  </si>
  <si>
    <t>O.06</t>
  </si>
  <si>
    <t>Nerezové zvonkové tablo pro 29 účastníků</t>
  </si>
  <si>
    <t>O.07</t>
  </si>
  <si>
    <t>Skleněné zábradlí lodžie (3050+2050)x1100mm</t>
  </si>
  <si>
    <t>O.08</t>
  </si>
  <si>
    <t>Systémové příčky sklepních kójí včetně dveří</t>
  </si>
  <si>
    <t>O.09</t>
  </si>
  <si>
    <t>Žebřík, ocel pozink, dl. 3400mm</t>
  </si>
  <si>
    <t>DV</t>
  </si>
  <si>
    <t>Dveře vnitřní</t>
  </si>
  <si>
    <t>D01</t>
  </si>
  <si>
    <t>Dveře 700×2 100; včetně zárubně a kování; ocelová zárubeň, DTD křídlo CPL, WC zámek</t>
  </si>
  <si>
    <t>Poznámka k položce:_x000d_
Viz tabulka dveří.</t>
  </si>
  <si>
    <t>D02</t>
  </si>
  <si>
    <t>D03</t>
  </si>
  <si>
    <t>Dveře 700×2 100; včetně zárubně a kování; zárubeň obložková dřevěná, DTD křídlo CPL</t>
  </si>
  <si>
    <t>D04</t>
  </si>
  <si>
    <t>Dveře 700×2 100; včetně zárubně a kování; zárubeň obložková dřevěná, DTD křídlo CPL, WC zámek</t>
  </si>
  <si>
    <t>D05</t>
  </si>
  <si>
    <t>D06</t>
  </si>
  <si>
    <t>Dveře 800×2 100; včetně zárubně a kování; ocelová zárubeň, DTD křídlo CPL</t>
  </si>
  <si>
    <t>D07</t>
  </si>
  <si>
    <t>D08</t>
  </si>
  <si>
    <t>Dveře 800×2 100; včetně zárubně a kování; zárubeň obložková dřevěná, DTD křídlo CPL prosklené</t>
  </si>
  <si>
    <t>D09</t>
  </si>
  <si>
    <t>Dveře 800×2 100; včetně zárubně a kování; zárubeň obložková dřevěná, DTD křídlo CPL</t>
  </si>
  <si>
    <t>D10</t>
  </si>
  <si>
    <t>D11</t>
  </si>
  <si>
    <t>D12</t>
  </si>
  <si>
    <t>D13</t>
  </si>
  <si>
    <t>D14</t>
  </si>
  <si>
    <t>D15</t>
  </si>
  <si>
    <t>D16</t>
  </si>
  <si>
    <t>Dveře 900×2 100; včetně zárubně a kování; ocelová zárubeň, DTD křídlo CPL, bezp.kování, protipožární</t>
  </si>
  <si>
    <t>D17</t>
  </si>
  <si>
    <t>D18</t>
  </si>
  <si>
    <t>Dveře 900×2 100; včetně zárubně a kování; ocelová zárubeň, DTD křídlo CPL, protipožární</t>
  </si>
  <si>
    <t>D19</t>
  </si>
  <si>
    <t>D20</t>
  </si>
  <si>
    <t>D21</t>
  </si>
  <si>
    <t>Dveře 900×2 100; včetně zárubně a kování; ocelová zárubeň, DTD křídlo CPL, RC2, protipožární, aku</t>
  </si>
  <si>
    <t>D22</t>
  </si>
  <si>
    <t>D23</t>
  </si>
  <si>
    <t>D24</t>
  </si>
  <si>
    <t>D25</t>
  </si>
  <si>
    <t>Dveře 900×2 100; včetně zárubně a kování; zárubeň obložková dřevěná, DTD křídlo CPL prosklené</t>
  </si>
  <si>
    <t>D26</t>
  </si>
  <si>
    <t>Dveře 900×2 100; včetně zárubně a kování; zárubeň obložková dřevěná, DTD křídlo CPL</t>
  </si>
  <si>
    <t>D27</t>
  </si>
  <si>
    <t>D28</t>
  </si>
  <si>
    <t>Dveře 1 600×2 100; včetně zárubně a kování; prosklené dveře v hliníkovém rámu, protipožární, antipanik</t>
  </si>
  <si>
    <t>D29</t>
  </si>
  <si>
    <t>Dveře 1 700×2 100; včetně zárubně a kování; prosklené dveře v hliníkovém rámu, protipožární, antipanik</t>
  </si>
  <si>
    <t>Vnější výplně otvorů</t>
  </si>
  <si>
    <t>O01</t>
  </si>
  <si>
    <t xml:space="preserve">Hlinikový system  Schüco AD UP 75; 900×2 250; bezp.kování, 39 dB, připojovací spára, vnitřní parapet</t>
  </si>
  <si>
    <t>Poznámka k položce:_x000d_
Viz tabulka oken.</t>
  </si>
  <si>
    <t>O02</t>
  </si>
  <si>
    <t xml:space="preserve">Hlinikový system  Schüco AD UP 75; 900×1 960; bezp.kování, 39 dB, připojovací spára, vnitřní parapet</t>
  </si>
  <si>
    <t>O03</t>
  </si>
  <si>
    <t xml:space="preserve">Kompozitní rám, H. 72 mm s  Al. obložením - černé   těsnění; 1 500×600, 36 dB, připojovací spára, vnitřní parapet</t>
  </si>
  <si>
    <t>O04</t>
  </si>
  <si>
    <t xml:space="preserve">Kompozitní rám, H. 72 mm s  Al. obložením - černé   těsnění; 1 500×1 500, 36 dB, připojovací spára, vnitřní parapet</t>
  </si>
  <si>
    <t>O05</t>
  </si>
  <si>
    <t xml:space="preserve">Kompozitní rám, H. 72 mm s  Al. obložením - černé   těsnění; 2 750×2 350, 39 dB, připojovací spára, vnitřní parapet</t>
  </si>
  <si>
    <t>O06</t>
  </si>
  <si>
    <t xml:space="preserve">Kompozitní rám, H. 72 mm s  Al. obložením - černé   těsnění; 2 750×2 350, 36 dB, připojovací spára, vnitřní parapet</t>
  </si>
  <si>
    <t>O07</t>
  </si>
  <si>
    <t>O08</t>
  </si>
  <si>
    <t>O09</t>
  </si>
  <si>
    <t xml:space="preserve">Kompozitní rám, H. 72 mm s  Al. obložením - černé   těsnění; 2 750×2 350, 36 dB, skleněné zábradlí, připojovací spára, vnitřní parapet</t>
  </si>
  <si>
    <t>O10</t>
  </si>
  <si>
    <t xml:space="preserve">Kompozitní rám, H. 72 mm s  Al. obložením - černé   těsnění; 2 420×2 350, 36 dB, skleněné zábradlí, připojovací spára, vnitřní parapet</t>
  </si>
  <si>
    <t>O11</t>
  </si>
  <si>
    <t xml:space="preserve">Kompozitní rám, H. 72 mm s  Al. obložením - černé   těsnění; 3 000×2 350, 39 dB, připojovací spára, vnitřní parapet</t>
  </si>
  <si>
    <t>O12</t>
  </si>
  <si>
    <t xml:space="preserve">Kompozitní rám, H. 72 mm s  Al. obložením - černé   těsnění; 1 950×2 350, 36 dB, připojovací spára, vnitřní parapet</t>
  </si>
  <si>
    <t>O13</t>
  </si>
  <si>
    <t xml:space="preserve">Kompozitní rám, H. 72 mm s  Al. obložením - černé   těsnění; 2 750×1 850, 36 dB, skleněné zábradlí, připojovací spára, vnitřní parapet</t>
  </si>
  <si>
    <t>O14</t>
  </si>
  <si>
    <t xml:space="preserve">Kompozitní rám, H. 72 mm s  Al. obložením - černé   těsnění; 1 750×1 350, 36 dB, protipožární, připojovací spára, vnitřní parapet</t>
  </si>
  <si>
    <t>O15</t>
  </si>
  <si>
    <t>O16</t>
  </si>
  <si>
    <t xml:space="preserve">Kompozitní rám, H. 72 mm s  Al. obložením - černé   těsnění; 2 000×1 500, 36 dB, připojovací spára, vnitřní parapet</t>
  </si>
  <si>
    <t>RO01a</t>
  </si>
  <si>
    <t xml:space="preserve">Kompozitní rám, H. 72 mm s  Al. obložením - černé   těsnění; 1 190×1 750, 36 dB, připojovací spára, vnitřní parapet</t>
  </si>
  <si>
    <t>RO01b</t>
  </si>
  <si>
    <t>RO02a</t>
  </si>
  <si>
    <t xml:space="preserve">Kompozitní rám, H. 72 mm s  Al. obložením - černé   těsnění; 1 190×2 350, 36 dB, skleněné zábradlí, připojovací spára, vnitřní parapet</t>
  </si>
  <si>
    <t>RO02b</t>
  </si>
  <si>
    <t xml:space="preserve">Kompozitní rám, H. 72 mm s  Al. obložením - černé   těsnění; 2 440×2 350, 36 dB, skleněné zábradlí, připojovací spára, vnitřní parapet</t>
  </si>
  <si>
    <t>RO03a</t>
  </si>
  <si>
    <t>RO03b</t>
  </si>
  <si>
    <t>ZV</t>
  </si>
  <si>
    <t>Zámečnické výrobky</t>
  </si>
  <si>
    <t>Z01</t>
  </si>
  <si>
    <t>Zábradlení madlo z nerezové trubky o průměru 50 mm do železobetonu, 150+2030+150 mm</t>
  </si>
  <si>
    <t>Poznámka k položce:_x000d_
Viz tabulka zámečnických výrobků.</t>
  </si>
  <si>
    <t>Z02</t>
  </si>
  <si>
    <t>Zábradlení madlo z nerezové trubky o průměru 50 mm do železobetonu, 150+2041+150 mm</t>
  </si>
  <si>
    <t>Z03</t>
  </si>
  <si>
    <t>Zábradlení madlo z nerezové trubky o průměru 50 mm do železobetonu, 150+1697+150 mm</t>
  </si>
  <si>
    <t>Z04</t>
  </si>
  <si>
    <t>Lamelové dveře, kryjící rozpojovací skříňku NN, otevíravé 1500x1000 mm</t>
  </si>
  <si>
    <t>Z05</t>
  </si>
  <si>
    <t>Lamelové dveře, kryjící rozpojovací skříňku NN, otevíravé 1500x600 mm</t>
  </si>
  <si>
    <t>Z06</t>
  </si>
  <si>
    <t>Obklad stěny včetně nosné konstrukce - lamelové konstrukce 1750x700 mm</t>
  </si>
  <si>
    <t>Z07</t>
  </si>
  <si>
    <t>Atypické ocelové dveře se svislými lamelami, 850x2100 mm, včetně kování</t>
  </si>
  <si>
    <t>Z08</t>
  </si>
  <si>
    <t>Balkonová zástěna 1200x2770 mm</t>
  </si>
  <si>
    <t>Z09</t>
  </si>
  <si>
    <t>Balkonové boční zábradlí 1200x1520 mm</t>
  </si>
  <si>
    <t>Z10</t>
  </si>
  <si>
    <t>Plotové dílce kovové 2400x2000 mm</t>
  </si>
  <si>
    <t>Z11</t>
  </si>
  <si>
    <t>Plotové dílce kovové 2750x2000 mm</t>
  </si>
  <si>
    <t>Z12</t>
  </si>
  <si>
    <t>Plotové dílce kovové 2500x2000 mm</t>
  </si>
  <si>
    <t>Z13</t>
  </si>
  <si>
    <t>Plotové dílce kovové2850x2000 mm</t>
  </si>
  <si>
    <t>Z14</t>
  </si>
  <si>
    <t>Plotové dílce kovové 1950x2000 mm</t>
  </si>
  <si>
    <t>Z15</t>
  </si>
  <si>
    <t>Plotové dílce kovové2000x2000 mm</t>
  </si>
  <si>
    <t>B 01</t>
  </si>
  <si>
    <t>Dvoukřídlá vjezdová brána do dvora 3680x2000 mm</t>
  </si>
  <si>
    <t>B 02</t>
  </si>
  <si>
    <t>Jednokřídlá vchodová branka 1080x2000 mm</t>
  </si>
  <si>
    <t>B 03</t>
  </si>
  <si>
    <t>Dvoukřídlá branka 1800x2000 mm</t>
  </si>
  <si>
    <t>TV</t>
  </si>
  <si>
    <t>Truhlářské výrobky</t>
  </si>
  <si>
    <t>TVXY</t>
  </si>
  <si>
    <t>Kuchyňské linky</t>
  </si>
  <si>
    <t>-974909757</t>
  </si>
  <si>
    <t>Poznámka k položce:_x000d_
Viz PD.</t>
  </si>
  <si>
    <t>ZR</t>
  </si>
  <si>
    <t>Zrcadlo na obklad 1000x600 mm, s fazetou</t>
  </si>
  <si>
    <t>-2076436545</t>
  </si>
  <si>
    <t>D 1.2 - Stavebně-konstrukční řešení</t>
  </si>
  <si>
    <t xml:space="preserve">    4 - Vodorovné konstrukce</t>
  </si>
  <si>
    <t>-1541636091</t>
  </si>
  <si>
    <t>162751137</t>
  </si>
  <si>
    <t>Vodorovné přemístění přes 9 000 do 10000 m výkopku/sypaniny z horniny třídy těžitelnosti II skupiny 4 a 5</t>
  </si>
  <si>
    <t>-2002325937</t>
  </si>
  <si>
    <t>167151111</t>
  </si>
  <si>
    <t>Nakládání výkopku z hornin třídy těžitelnosti I skupiny 1 až 3 přes 100 m3</t>
  </si>
  <si>
    <t>1261768424</t>
  </si>
  <si>
    <t>"piloty 750 mm"47*3,14*(0,75/2)*(0,75/2)*10,2*0,5</t>
  </si>
  <si>
    <t>167151112</t>
  </si>
  <si>
    <t>Nakládání výkopku z hornin třídy těžitelnosti II skupiny 4 a 5 přes 100 m3</t>
  </si>
  <si>
    <t>218345413</t>
  </si>
  <si>
    <t>-1189067411</t>
  </si>
  <si>
    <t>211,685*1,7 'Přepočtené koeficientem množství</t>
  </si>
  <si>
    <t>1255084567</t>
  </si>
  <si>
    <t>"piloty 750 mm"47*3,14*(0,75/2)*(0,75/2)*10,2</t>
  </si>
  <si>
    <t>226212613</t>
  </si>
  <si>
    <t>Vrty velkoprofilové svislé zapažené D přes 650 do 850 mm hl od 0 do 10 m hornina III</t>
  </si>
  <si>
    <t>"piloty 750 mm, predpoklad hloubky 10m"47*10,2*0,5</t>
  </si>
  <si>
    <t>226212614</t>
  </si>
  <si>
    <t>Vrty velkoprofilové svislé zapažené D přes 650 do 850 mm hl od 0 do 10 m hornina IV</t>
  </si>
  <si>
    <t>-974498267</t>
  </si>
  <si>
    <t>227211114</t>
  </si>
  <si>
    <t>Odpažení velkoprofilových vrtů průměru přes 650 do 850 mm</t>
  </si>
  <si>
    <t>231112213</t>
  </si>
  <si>
    <t>Zřízení pilot svislých D přes 650 do 1250 mm hl od 0 do 20 m bez vytažení pažnic z betonu železového</t>
  </si>
  <si>
    <t>"piloty 750 mm"47*10</t>
  </si>
  <si>
    <t>58933330</t>
  </si>
  <si>
    <t>beton C 30/37 X0,XC1-4,XD1-2,XA1-2,XF1 kamenivo frakce 0/22</t>
  </si>
  <si>
    <t>231611114</t>
  </si>
  <si>
    <t>Výztuž pilot betonovaných do země ocel z betonářské oceli 10 505</t>
  </si>
  <si>
    <t>Poznámka k položce:_x000d_
Poznámka k položce: dle tabulky výztuže pilot</t>
  </si>
  <si>
    <t>"piloty 750 mm"(47*3,14*(0,75/2)*(0,75/2)*10)*45/1000</t>
  </si>
  <si>
    <t>239111113</t>
  </si>
  <si>
    <t>Odbourání vrchní části znehodnocené výplně pilot D piloty přes 650 do 1250 mm</t>
  </si>
  <si>
    <t>"odbourání prebetonování pilot prumer 750 mm"47*0,2</t>
  </si>
  <si>
    <t>273321611</t>
  </si>
  <si>
    <t>Základové desky ze ŽB bez zvýšených nároků na prostředí tř. C 30/37</t>
  </si>
  <si>
    <t>"základová deska od -0,25 do -0,65"0,4*(401,134-(1,56*1,72))</t>
  </si>
  <si>
    <t>"základová deska pod výtahem -1,83 do -1,43"0,4*(2,36*2,52)</t>
  </si>
  <si>
    <t>273361821</t>
  </si>
  <si>
    <t>Výztuž základových desek betonářskou ocelí 10 505 (R)</t>
  </si>
  <si>
    <t>161,759*130/1000</t>
  </si>
  <si>
    <t>273351121</t>
  </si>
  <si>
    <t>Zřízení bednění základových desek</t>
  </si>
  <si>
    <t>"základová deska od -0,25 do -0,65"0,4*(90,63+2*(1,56+1,72))</t>
  </si>
  <si>
    <t>"základová deska pod výtahem -1,83 do -1,43"0,4*2*(2,36+2,52)</t>
  </si>
  <si>
    <t>273351122</t>
  </si>
  <si>
    <t>Odstranění bednění základových desek</t>
  </si>
  <si>
    <t>274321611</t>
  </si>
  <si>
    <t>Základové pasy ze ŽB bez zvýšených nároků na prostředí tř. C 30/37</t>
  </si>
  <si>
    <t>"základové pasy-otevrená plocha -1,1 do -0,25"(5*0,85*0,9*3,765)+(0,85*0,9*(28,6+1,15))</t>
  </si>
  <si>
    <t>"základové pasy obvod.stěna schodiště -1,830 do -0,65"1,18*0,5*(0,8+2,25+5,38)</t>
  </si>
  <si>
    <t>"základové pasy od -1,1 do -0,65"0,9*0,45*(27,98+5,82+0,75+4,29+28,6+0,6+3,2+2,375+2,5+2,25+9,85+3,3+2,3-(0,8+2,25+5,38))</t>
  </si>
  <si>
    <t>274361821</t>
  </si>
  <si>
    <t>Výztuž základových pasů betonářskou ocelí 10 505 (R)</t>
  </si>
  <si>
    <t>"výztuž základ.pasu"76,715*75/1000</t>
  </si>
  <si>
    <t>274351121</t>
  </si>
  <si>
    <t>Zřízení bednění základových pasů rovného</t>
  </si>
  <si>
    <t>"základové pasy-otevrená plocha -1,1 do -0,25"(2*5*0,85*3,765)+(2*0,85*(28,6+1,15))</t>
  </si>
  <si>
    <t>"základové pasy obvod.stěna schodiště -1,830 do -0,65"2*1,18*(0,8+2,25+5,38)</t>
  </si>
  <si>
    <t>"základové pasy od -1,1 do -0,65"2*(0,45*(27,98+5,82+0,75+4,29+28,6+0,6+3,2+2,375+2,5+2,25+9,85+3,3+2,3-(0,8+2,25+5,38)))</t>
  </si>
  <si>
    <t>274351122</t>
  </si>
  <si>
    <t>Odstranění bednění základových pasů rovného</t>
  </si>
  <si>
    <t>279321348</t>
  </si>
  <si>
    <t>Základová zeď ze ŽB bez zvýšených nároků na prostředí tř. C 30/37 bez výztuže</t>
  </si>
  <si>
    <t>"stěna výtahové šachty"0,78*0,4*2*(1,56+2,52)</t>
  </si>
  <si>
    <t>2,546*130/1000</t>
  </si>
  <si>
    <t>279351121</t>
  </si>
  <si>
    <t>Zřízení oboustranného bednění základových zdí</t>
  </si>
  <si>
    <t>"stěna výtahové šachty"2*0,78*2*(1,56+2,52)</t>
  </si>
  <si>
    <t>279351122</t>
  </si>
  <si>
    <t>Odstranění oboustranného bednění základových zdí</t>
  </si>
  <si>
    <t>311236241</t>
  </si>
  <si>
    <t>Zdivo jednovrstvé zvukově izolační na cementovou maltu M10 z cihel děrovaných do P20 s maltovanými kapsami tl 300 mm</t>
  </si>
  <si>
    <t>3,25*(4,9+4.9+4.2)</t>
  </si>
  <si>
    <t>"zdivo tl. 300 mm"3,02*(4*6,8+27,4+29,225+4*6,75)-10*(1,0*2,32)</t>
  </si>
  <si>
    <t>"zdivo tl. 300 mm"3,02*(5*6,8+27,4+29,225+4*6,75)-11*(1,0*2,32)-(0,9*2,1)</t>
  </si>
  <si>
    <t>"zdivo tl. 300 mm"3,02*(5*6,8+27,4+29,225+3*6+6,75)-3*(0,9*2,22)-8*(1,0*2,32)</t>
  </si>
  <si>
    <t>"zdivo tl. 300 mm"3,02*(1,75+0,62+5,74+3,46)-(2,27*0,9)</t>
  </si>
  <si>
    <t>311238656</t>
  </si>
  <si>
    <t>Zdivo jednovrstvé tepelně izolační z cihel broušených P8 s vnitřní izolací z minerální vlny na tenkovrstvou maltu U do 0,14 W/m2K tl 500 mm</t>
  </si>
  <si>
    <t>"zdivo tl. 500 mm"3,02*(28,23)-5*(2,75*2,54)</t>
  </si>
  <si>
    <t>"zdivo tl. 500 mm"3,02*(28,46+5,95+0,28+4,29+0,8+6,01+31,075+4,55)-10*(2,75*2,54)-(1,75*2,34)-(2,3+1,535)*2,54</t>
  </si>
  <si>
    <t>"zdivo tl. 500 mm"3,02*(7,99+0,75+20,66+5,95+0,28+4,29+0,8+6,01+31,075+4,55)-10*(2,75*2,54)-(1,75*2,34)-(2,3+1,535)*2,54</t>
  </si>
  <si>
    <t>"zdivo tl. 500 mm"3,02*(7,79+7,05+5,5+5,16)-(2*1,475)-(2,75*2,54)</t>
  </si>
  <si>
    <t>311238937</t>
  </si>
  <si>
    <t>Založení zdiva z cihel děrovaných broušených na zakládací maltu tloušťky přes 250 do 300 mm</t>
  </si>
  <si>
    <t>4,9+4,9+4,2</t>
  </si>
  <si>
    <t>"zdivo tl.300 mm"4*6,8+27,4+29,225+4*6,75-10*1,0</t>
  </si>
  <si>
    <t>"zdivo tl.300 mm"5*6,8+27,4+29,225+4*6,75-11*1,0-0,9</t>
  </si>
  <si>
    <t>"zdivo tl.300 mm"5*6,8+27,4+29,225+3*6+6,75-3*0,9-8*1,0</t>
  </si>
  <si>
    <t>"zdivo tl.300 mm"1,75+0,62+5,74+3,46-0,9</t>
  </si>
  <si>
    <t>311238943</t>
  </si>
  <si>
    <t>Založení zdiva z cihel děrovaných broušených na zakládací maltu tloušťky přes 440 do 500 mm</t>
  </si>
  <si>
    <t>"zdivo tl.500 mm"28,23-5*2,75</t>
  </si>
  <si>
    <t>"zdivo tl.500 mm"28,46+5,95+0,28+4,29+0,8+6,01+31,075+4,55-10*2,75-1,75-2,3-1,535</t>
  </si>
  <si>
    <t>"zdivo tl.500 mm"7,99+0,75+20,66+5,95+0,28+4,29+0,8+6,01+31,075+4,55-10*2,75-1,75-(2,3+1,535)</t>
  </si>
  <si>
    <t>"zdivo tl.500 mm"7,79+7,05+5,5+5,16-(2*1,475)-2,75</t>
  </si>
  <si>
    <t>317168052</t>
  </si>
  <si>
    <t>Překlad keramický vysoký v 238 mm dl 1250 mm</t>
  </si>
  <si>
    <t>"2.NP Preklady tl. Zdiva 300 mm" 10*4</t>
  </si>
  <si>
    <t>"3.NP Preklady tl. Zdiva 300 mm" 11*4</t>
  </si>
  <si>
    <t>"4.NP Preklady tl. Zdiva 300 mm" 11*4</t>
  </si>
  <si>
    <t>"5.NP Preklady tl. Zdiva 300 mm" 1*4</t>
  </si>
  <si>
    <t>317168057</t>
  </si>
  <si>
    <t>Překlad keramický vysoký v 238 mm dl 2500 mm</t>
  </si>
  <si>
    <t>"5.NP Preklady tl. Zdiva 500 mm" 1*5</t>
  </si>
  <si>
    <t>317168060</t>
  </si>
  <si>
    <t>Překlad keramický vysoký v 238 mm dl 3250 mm</t>
  </si>
  <si>
    <t>"2.NP Preklady tl. Zdiva 500 mm" 5*5</t>
  </si>
  <si>
    <t>"3.NP Preklady tl. Zdiva 500 mm" 10*5</t>
  </si>
  <si>
    <t>"4.NP Preklady tl. Zdiva 500 mm" 10*5</t>
  </si>
  <si>
    <t>"5.NP Preklady tl. Zdiva 500 mm"1*5</t>
  </si>
  <si>
    <t>31799813R</t>
  </si>
  <si>
    <t>Izolace tepelná mezi překlady z extrudovaného polystyrenu výšky 24 cm, tloušťky 140 mm</t>
  </si>
  <si>
    <t>-17126193</t>
  </si>
  <si>
    <t>"2.NP"5*3,25</t>
  </si>
  <si>
    <t>"3.NP"10*3,25</t>
  </si>
  <si>
    <t>"4.NP"10*3,25</t>
  </si>
  <si>
    <t>"5.NP"3,5+2,5</t>
  </si>
  <si>
    <t>317321611</t>
  </si>
  <si>
    <t>Překlad ze ŽB tř. C 30/37</t>
  </si>
  <si>
    <t>"Preklad rohové okno 3.NP"0,35*0,48*(2,55+1,635)</t>
  </si>
  <si>
    <t>"Preklad rohové okno 4.NP"0,35*0,48*(2,7+1,635)</t>
  </si>
  <si>
    <t>317361821</t>
  </si>
  <si>
    <t>Výztuž překladů a říms z betonářské oceli 10 505</t>
  </si>
  <si>
    <t>"výztuž překladu"1,431*110/1000</t>
  </si>
  <si>
    <t>317351107</t>
  </si>
  <si>
    <t>Zřízení bednění překladů v do 4 m</t>
  </si>
  <si>
    <t>"bednení rohové okno 3.NP"(0,35*(2,75+1))+(2*0,48*(2,55+1,635))</t>
  </si>
  <si>
    <t>"bednení rohové okno 4.NP"(0,35*(2,75+1))+(2*0,48*(2,7+1,635))</t>
  </si>
  <si>
    <t>317351108</t>
  </si>
  <si>
    <t>Odstranění bednění překladů v do 4 m</t>
  </si>
  <si>
    <t>330321613</t>
  </si>
  <si>
    <t>Sloupy nebo pilíře z betonu pohledového odolného agresivnímu prostředí tř. C 30/37 bez výztuže</t>
  </si>
  <si>
    <t>"sloupy ŽB 1.NP"6*0,126*2,82</t>
  </si>
  <si>
    <t>332361821</t>
  </si>
  <si>
    <t>Výztuž sloupů oblých betonářskou ocelí 10 505</t>
  </si>
  <si>
    <t>2,132*150/1000</t>
  </si>
  <si>
    <t>332351115</t>
  </si>
  <si>
    <t>Zřízení bednění kruhových sloupů v do 4 m D přes 0,25 do 0,40 m</t>
  </si>
  <si>
    <t>"bednení sloupy ŽB 1.NP"6*1,256*2,82</t>
  </si>
  <si>
    <t>332351116</t>
  </si>
  <si>
    <t>Odstranění bednění kruhových sloupů v do 4 m D přes 0,25 do 0,40 m</t>
  </si>
  <si>
    <t>332351911</t>
  </si>
  <si>
    <t>Příplatek k cenám bednění kruhových sloupů za pohledový beton</t>
  </si>
  <si>
    <t>341321610</t>
  </si>
  <si>
    <t>Stěny nosné ze ŽB tř. C 30/37</t>
  </si>
  <si>
    <t xml:space="preserve">1.NP </t>
  </si>
  <si>
    <t>"ŽB steny 1.NP tl. 300 mm"3,27*0,3*(27,65+5*0,75+5*1,785+3,765+4*6,795+3,535+0,855+0,37+6,325+28,73)</t>
  </si>
  <si>
    <t>"ŽB steny 1.NP tl. 250 mm"3,27*0,25*(2*3,375+2,75+2,25+4,55+33,075+2*6,795+3,3+4,55)</t>
  </si>
  <si>
    <t>"otvory v ŽB stenách 1.NP tl. steny 300 mm"-0,3*((4*4,4*2,82)+(2,77*(1,65+3,775+3*4,7+3,73)))</t>
  </si>
  <si>
    <t>"otvory v ŽB stenách 1.NP tl. steny 250 mm"-0,25*((2,77*1,745)+(2,32*(1,7+0,9))+(2*1*2,32)+(1,75*2,32)+(2*1,1*2,32)+(1,5*1,5))</t>
  </si>
  <si>
    <t>"ŽB steny 2.NP"3,02*0,25*(5,675+9,85+3,05+7,545+3,05+6,8+3,65+28,775+5,565+0,75+4,64+0,378+6,53)</t>
  </si>
  <si>
    <t>"otvory"-0,25*((2*2,52)+(3,05*2,52)+(2,425*2,52)+(0,9*2,36)+(1,015*1,7)+(1,27*1,7)+(0,9*2,1)+5*(2,75*2,52)+(1,65*2,34))</t>
  </si>
  <si>
    <t>"ŽB steny 3.NP"3,02*0,25*(5,675+9,85+3,05+7,545+3,05)</t>
  </si>
  <si>
    <t>"otvory "-0,25*((2*2,52)+(3,05*2,52)+(2,425*2,52)+(0,9*2,36)+(1,015*1,7)+(1,27*1,7))</t>
  </si>
  <si>
    <t>"ŽB steny 4.NP"3,02*0,25*(5,675+9,85+3,05+7,545+3,05)</t>
  </si>
  <si>
    <t>"otvory"-0,25*((2*2,52)+(3,05*2,52)+(2,425*2,52)+(0,9*2,36)+(1,015*1,7)+(1,27*1,7))</t>
  </si>
  <si>
    <t>"ŽB steny 5.NP"3,02*0,25*(7,295+9,6+6,275+2,5+0,635+2,05+5,39+3,05)</t>
  </si>
  <si>
    <t>"otvory"-0,25*((2*2,5)+(3,05*2,52)+(2,425*2,52)+(0,9*2,36)+(1,0*2,36)+(1,265*1,9)+(1,02*1,9)+(0,98*2,1))</t>
  </si>
  <si>
    <t>"stenový nosník balkon"0,5*0,25*(3,3+2,25)</t>
  </si>
  <si>
    <t>341351311</t>
  </si>
  <si>
    <t>Zřízení jednostranného bednění nosných stěn</t>
  </si>
  <si>
    <t>"ŽB stena 1.NP k sousední stavbe"3,27*6,325</t>
  </si>
  <si>
    <t>"ŽB stena 2.NP k sousední stavbe"3,02*6,53</t>
  </si>
  <si>
    <t>341351312</t>
  </si>
  <si>
    <t>Odstranění jednostranného bednění nosných stěn</t>
  </si>
  <si>
    <t>341361821</t>
  </si>
  <si>
    <t>Výztuž stěn betonářskou ocelí 10 505</t>
  </si>
  <si>
    <t>227,411*110/1000</t>
  </si>
  <si>
    <t>341351111</t>
  </si>
  <si>
    <t>Zřízení oboustranného bednění nosných stěn</t>
  </si>
  <si>
    <t>"ŽB steny 1.NP tl. 300 mm"2*3,27*(27,65+5*0,75+5*1,785+3,765+4*6,795+3,535+0,855+0,37+28,73)</t>
  </si>
  <si>
    <t>"ŽB steny 1.NP tl. 250 mm"2*3,27*(2*3,375+2,75+2,25+4,55+33,075+2*6,795+3,3+4,55)</t>
  </si>
  <si>
    <t>"otvory v ŽB stenách 1.NP tl. steny 300 mm"-2*((4*4,4*2,82)+(2,77*(1,65+3,775+3*4,7+3,73))</t>
  </si>
  <si>
    <t>"otvory v ŽB stenách 1.NP tl. steny 250 mm"-2*((2,77*1,745)+(2,32*(1,7+0,9))+(2*1*2,32)+(1,75*2,32)+(2*1,1*2,32)+(1,5*1,5))</t>
  </si>
  <si>
    <t>"bednení ostení otvoru stena 300 mm"0,3*((4*(4,4+2*2,82))+(2*2,77+1,65)+(2*2,77+3,775)+(3*(2*2,77+4,7))+(2*2,77+3,73))</t>
  </si>
  <si>
    <t>"bednení ostení otvoru stena 250 mm"0,25*((2*2,77+1,745)+(4*2,32+(1,7+0,9))+(2*(1+2*2,32))+(1,75+2*2,32)+(2*(1+2*2,32))+(1,5+2*1,5))</t>
  </si>
  <si>
    <t>"ŽB steny 2.NP"2*3,02*(5,675+9,85+3,05+7,545+3,05+6,8+3,65+28,775+5,565+0,75+4,64+0,378)</t>
  </si>
  <si>
    <t>"otvory"-2*((2*2,52)+(3,05*2,52)+(2,425*2,52)+(0,9*2,36)+(1,015*1,7)+(1,27*1,7)+(0,9*2,1)+5*(2,75*2,52)+(1,65*2,34))</t>
  </si>
  <si>
    <t>"bednení ostení otvoru"0,25*((2+2*2,52)+(3,05+2*2,52)+(2,425+2*2,52)+(0,9+2*2,36))</t>
  </si>
  <si>
    <t>0,25*((1,015+2*1,7+1,27)+(0,9+2*2,1)+5*(2,75+2*2,52)+(1,65+2*2,34))</t>
  </si>
  <si>
    <t>"ŽB steny 3.NP"2*3,02*(5,675+9,85+3,05+7,545+3,05)</t>
  </si>
  <si>
    <t>"otvory "-2*((2*2,52)+(3,05*2,52)+(2,425*2,52)+(0,9*2,36)+(1,015*1,7)+(1,27*1,7))</t>
  </si>
  <si>
    <t>"bednení ostení otvoru"0,25*((2+2*2,52)+(3,05+2*2,52)+(2,425+2*2,52)+(0,9+2*2,36)+(1,015+2*1,7+1,27))</t>
  </si>
  <si>
    <t>"ŽB steny 4.NP"2*3,02*(5,675+9,85+3,05+7,545+3,05)</t>
  </si>
  <si>
    <t>"otvory"-2*((2*2,52)+(3,05*2,52)+(2,425*2,52)+(0,9*2,36)+(1,015*1,7)+(1,27*1,7))</t>
  </si>
  <si>
    <t>"ŽB steny 5.NP"2*3,02*(7,295+9,6+6,275+2,5+0,635+2,05+5,39+3,05)</t>
  </si>
  <si>
    <t>"otvory"-2*((2*2,5)+(3,05*2,52)+(2,425*2,52)+(0,9*2,36)+(1,0*2,36)+(1,265*1,9)+(1,02*1,9)+(0,98*2,1))</t>
  </si>
  <si>
    <t>"bednení ostení otvoru"0,25*((2+2*2,5)+(3,05+2*2,52)+(2,425+2*2,52)+(0,9+2*2,36)+(1,0+2*2,36)+(1,265+1,02+2*1,9)+(0,98+2*2,1))</t>
  </si>
  <si>
    <t>"stenový nosník balkon"2*0,5*(3,3+2,25)+0,25*(3,3+2,25)</t>
  </si>
  <si>
    <t>341351112</t>
  </si>
  <si>
    <t>Odstranění oboustranného bednění nosných stěn</t>
  </si>
  <si>
    <t>345321616</t>
  </si>
  <si>
    <t>Zídky atikové, parapetní, schodišťové a zábradelní ze ŽB tř. C 30/37</t>
  </si>
  <si>
    <t>"atiková zídka, ustupující stena, nad 3.NP"0,35*0,25*21,22</t>
  </si>
  <si>
    <t>"atiková zídka nad 4.NP"0,5*0,25*74,72</t>
  </si>
  <si>
    <t>"atiková zídka nad 5.NP"0,5*0,25*49,08</t>
  </si>
  <si>
    <t>345361821</t>
  </si>
  <si>
    <t>Výztuž zídek atikových, parapetních, schodišťových a zábradelních betonářskou ocelí 10 505</t>
  </si>
  <si>
    <t>17,332*110/1000</t>
  </si>
  <si>
    <t>345351005</t>
  </si>
  <si>
    <t>Zřízení bednění plnostěnných zídek atikových, parapetních, zábradelních</t>
  </si>
  <si>
    <t>"atiková zídka, ustupující stena, nad 3.NP"2*0,35*21,22</t>
  </si>
  <si>
    <t>"atiková zídka nad 4.NP"2*0,5*74,72</t>
  </si>
  <si>
    <t>"atiková zídka nad 5.NP"2*0,5*49,08</t>
  </si>
  <si>
    <t>345351006</t>
  </si>
  <si>
    <t>Odstranění bednění plnostěnných zídek atikových, parapetních, zábradelních</t>
  </si>
  <si>
    <t>Vodorovné konstrukce</t>
  </si>
  <si>
    <t>411321616</t>
  </si>
  <si>
    <t>Stropy deskové ze ŽB tř. C 30/37</t>
  </si>
  <si>
    <t>"deska úroven h.u. 3,270, d.u. 3,020"0,25*(528,907)</t>
  </si>
  <si>
    <t>"schodišťový prostor včetně výtahu"-0,25*(3,17*4,55)</t>
  </si>
  <si>
    <t>"prostupy instalace"-0,25*((9*0,35*0,925)+(0,85*1)+(0,4*1,5))</t>
  </si>
  <si>
    <t>"1.NP podledový beton místnosti 100.04-100.24"-0,25*(94,031+(1,53*4,225))</t>
  </si>
  <si>
    <t>"žb deska 2.NP h.u. 6,540, d.u. 6,290"546,8*0,25</t>
  </si>
  <si>
    <t>"schodištový prostor vcetne výtahu"-0,25*(3,17*4,55)</t>
  </si>
  <si>
    <t>"prostupy instalace"-0,25*((9*0,35*0,925)+(0,85*1)+(0,4*1,5)+(4*0,35*0,75))</t>
  </si>
  <si>
    <t>"žb deska 3.NP h.u. 9,810, d.u. 9,560"546,8*0,25</t>
  </si>
  <si>
    <t>"žb deska 4.NP"531,68*0,25</t>
  </si>
  <si>
    <t>"prostupy instalace"-0,25*((0,85*1)+(0,4*1,5))</t>
  </si>
  <si>
    <t>"žb deska 5.NP"0,25*145,986</t>
  </si>
  <si>
    <t>"prostupy instalace"-0,25*(0,4*1,5)</t>
  </si>
  <si>
    <t>"šachta prejezd výtahu"-0,25*(1,937*2,135)</t>
  </si>
  <si>
    <t>411324646</t>
  </si>
  <si>
    <t>Stropy deskové ze ŽB pohledového tř. C 30/37</t>
  </si>
  <si>
    <t>"1.NP podledový beton místnosti 100.04-100.24"100,5*0,25</t>
  </si>
  <si>
    <t>411361821</t>
  </si>
  <si>
    <t>Výztuž stropů betonářskou ocelí 10 505</t>
  </si>
  <si>
    <t>"výztuž stropních desek pohledových"25,125*130/1000</t>
  </si>
  <si>
    <t>"výztuž stropních desek"530,152*130/1000</t>
  </si>
  <si>
    <t>411351011</t>
  </si>
  <si>
    <t>Zřízení bednění stropů deskových tl přes 5 do 25 cm bez podpěrné kce</t>
  </si>
  <si>
    <t>"vodorovné bednení stropní deska úroven h.u. 3,270, d.u. 3,020"(528,907)</t>
  </si>
  <si>
    <t>"schodištový prostor vcetne výtahu"-(3,17*4,55)</t>
  </si>
  <si>
    <t>"bednení prostupu stropní desky"12</t>
  </si>
  <si>
    <t>"svislé bednení stropní desky"(0,25*99,96)+(0,25*2*(3,17+4,55))</t>
  </si>
  <si>
    <t>2.NP-3.NP</t>
  </si>
  <si>
    <t>"vodorovné bednení žb stropní desky"2*546,8</t>
  </si>
  <si>
    <t>"schodištový prostor vcetne výtahu"-2*(3,17*4,55)</t>
  </si>
  <si>
    <t>"bednení prostupu stropní desky"2*12</t>
  </si>
  <si>
    <t>"svislé bednení stropní desky"2*((0,25*101,175)+(0,25*2*(3,17+4,55)))</t>
  </si>
  <si>
    <t>"vodorovné bednení žb stropní desky"531,68</t>
  </si>
  <si>
    <t>"bednení prostupu stropní desky"10</t>
  </si>
  <si>
    <t>"svislé bednení stropní desky"(0,25*101,1)+(0,25*2*(3,17+4,55))</t>
  </si>
  <si>
    <t>"vodorovné bednení žb deska 5.NP"145,986</t>
  </si>
  <si>
    <t>"šachta prejezd výtahu"-(1,937*2,135)</t>
  </si>
  <si>
    <t>"bednení prostupu stropní desky"2,5</t>
  </si>
  <si>
    <t>"svislé bednení stropní desky"(0,25*49,08)+(0,25*2*(1,937+2,135))</t>
  </si>
  <si>
    <t>411351012</t>
  </si>
  <si>
    <t>Odstranění bednění stropů deskových tl přes 5 do 25 cm bez podpěrné kce</t>
  </si>
  <si>
    <t>411354313</t>
  </si>
  <si>
    <t>Zřízení podpěrné konstrukce stropů výšky do 4 m tl přes 15 do 25 cm</t>
  </si>
  <si>
    <t>"stropní deska úroven h.u. 3,270, d.u. 3,020"(528,907)</t>
  </si>
  <si>
    <t>"žb stropní desky"2*546,8</t>
  </si>
  <si>
    <t>"žb stropní desky"531,68</t>
  </si>
  <si>
    <t>"žb deska 5.NP"145,986</t>
  </si>
  <si>
    <t>411354314</t>
  </si>
  <si>
    <t>Odstranění podpěrné konstrukce stropů výšky do 4 m tl přes 15 do 25 cm</t>
  </si>
  <si>
    <t>413321616</t>
  </si>
  <si>
    <t>Nosníky ze ŽB tř. C 30/37</t>
  </si>
  <si>
    <t>"nosníky v garážích d.h. 2,57"(4*0,3*4,15*0,45)+((4,515+31,175+2*1,4)*0,4*0,45)</t>
  </si>
  <si>
    <t>413351111</t>
  </si>
  <si>
    <t>Zřízení bednění nosníků a průvlaků bez podpěrné kce výšky do 100 cm</t>
  </si>
  <si>
    <t>"bed.nosníky v garážích d.h. 2,57"(4*((4,15*0,3)+(2*4,15*0,45)))+((4,515+31,175+2*1,4)*0,4)+((4,515+31,175+2*1,4)*0,45*2)</t>
  </si>
  <si>
    <t>413351112</t>
  </si>
  <si>
    <t>Odstranění bednění nosníků a průvlaků bez podpěrné kce výšky do 100 cm</t>
  </si>
  <si>
    <t>413352111</t>
  </si>
  <si>
    <t>Zřízení podpěrné konstrukce nosníků výšky podepření do 4 m pro nosník výšky do 100 cm</t>
  </si>
  <si>
    <t>1318956414</t>
  </si>
  <si>
    <t>"bed.nosníky v garážích d.h. 2,57"4*(4,15*0,3)+(4,515+31,175+2*1,4)*0,4</t>
  </si>
  <si>
    <t>413352112</t>
  </si>
  <si>
    <t>Odstranění podpěrné konstrukce nosníků výšky podepření do 4 m pro nosník výšky do 100 cm</t>
  </si>
  <si>
    <t>-1248835823</t>
  </si>
  <si>
    <t>413361821</t>
  </si>
  <si>
    <t>Výztuž nosníků, volných trámů nebo průvlaků volných trámů betonářskou ocelí 10 505</t>
  </si>
  <si>
    <t>9,169*110/1000</t>
  </si>
  <si>
    <t>431123912</t>
  </si>
  <si>
    <t>Montáž podestových panelů se svařovanými spoji hmotnosti přes 2 do 5 t budova v do 18 m</t>
  </si>
  <si>
    <t>"1.NP deska balkonová h.ú. +3,270"4</t>
  </si>
  <si>
    <t>"2.NP deska balkonová h.ú. +6,540"3</t>
  </si>
  <si>
    <t>"3.NP deska balkonová h.ú.+9,810"4</t>
  </si>
  <si>
    <t>"4.NP deska balkonová h.ú.+13,080"1</t>
  </si>
  <si>
    <t>59343004</t>
  </si>
  <si>
    <t>balkon ŽB včetně výztuže do 150kg/m3 objem prefabrikátu do 1m3</t>
  </si>
  <si>
    <t>"1.NP deska balkonová h.ú. +3,270"3*3,03*1,2*0,25</t>
  </si>
  <si>
    <t>"2.NP deska balkonová h.ú. +6,540"2*3,03*1,2*0,25</t>
  </si>
  <si>
    <t>"3.NP deska balkonová h.ú.+9,810"3*3,03*1,2*0,25</t>
  </si>
  <si>
    <t>59343005</t>
  </si>
  <si>
    <t>balkon ŽB včetně výztuže do 150kg/m3 objem prefabrikátu přes 1m3</t>
  </si>
  <si>
    <t>"1.NP deska balkonová h.ú. +3,270"2,3*3,3*0,25</t>
  </si>
  <si>
    <t>"2.NP deska balkonová h.ú. +6,540"2,3*3,3*0,25</t>
  </si>
  <si>
    <t>"3.NP deska balkonová h.ú.+9,810"2,3*3,3*0,25</t>
  </si>
  <si>
    <t>"4.NP deska balkonová h.ú.+13,080"2,3*3,3*0,25</t>
  </si>
  <si>
    <t>SCH01</t>
  </si>
  <si>
    <t>D+M Prefabrikované schodišťové rameno nástupní 7x164x300 š.1,2 m</t>
  </si>
  <si>
    <t>Poznámka k položce:_x000d_
Poznámka k položce: viz. PD</t>
  </si>
  <si>
    <t>"schodišťové rameno nástupní z 1NP"1</t>
  </si>
  <si>
    <t>SCH02</t>
  </si>
  <si>
    <t>"schodištové rameno nástupní 2.NP,3.NP,4.NP"3</t>
  </si>
  <si>
    <t>SCH03</t>
  </si>
  <si>
    <t>D+M Prefabrikované schodišťové rameno prostřední 6x164x300 š.1,2 m</t>
  </si>
  <si>
    <t>1kpl</t>
  </si>
  <si>
    <t>"schodištové rameno prostrední 2.NP,3.NP,4.NP"3</t>
  </si>
  <si>
    <t>SCH04</t>
  </si>
  <si>
    <t>D+M Prefabrikované schodišťové rameno prostřední 7x164x300 š.1,2 m</t>
  </si>
  <si>
    <t>"schodištové rameno prostrední 1.NP"1</t>
  </si>
  <si>
    <t>SCH05</t>
  </si>
  <si>
    <t>D+M Prefabrikované schodišťové rameno výstupní 7x164x300 š.1,2 m</t>
  </si>
  <si>
    <t>"schodištové rameno výstupní 1.NP-4NP"4</t>
  </si>
  <si>
    <t>POD01</t>
  </si>
  <si>
    <t>D+M Prefabrikovaná schodišťová mezipodesta 1,37x1,37 m včetně kotvících prvků</t>
  </si>
  <si>
    <t>"1. schodištová mezipodesta 1.NP"1</t>
  </si>
  <si>
    <t>POD02</t>
  </si>
  <si>
    <t>"2. schodištová mezipodesta 1.NP"1</t>
  </si>
  <si>
    <t>POD03</t>
  </si>
  <si>
    <t>D+M Prefabrikovaná schodišťová mezipodesta 1,37x1,5 m včetně kotvících prvků</t>
  </si>
  <si>
    <t>"schodištová mezipodesta za nástupním ramenem 2.NP,3.NP,4.NP"3</t>
  </si>
  <si>
    <t>POD04</t>
  </si>
  <si>
    <t>D+M Prefabrikovaná schodišťová mezipodesta 1,37x1,54 m včetně kotvících prvků</t>
  </si>
  <si>
    <t>"schodištová mezipodesta pred výstupním ramenem 2.NP,3.NP,4.NP"3</t>
  </si>
  <si>
    <t>953511.R01</t>
  </si>
  <si>
    <t>D+M Nosný tepelně-izolační prvek pro přerušení tepelných mostů pro betonové balkónové desky, délka 1 m volně vyložené</t>
  </si>
  <si>
    <t>"iso nosníky IS01" 3,03*8</t>
  </si>
  <si>
    <t>953511.R02</t>
  </si>
  <si>
    <t>"iso nosníky IS02" 2,3*4</t>
  </si>
  <si>
    <t>953511.R03</t>
  </si>
  <si>
    <t>"iso nosníky IS03" 3,29*4</t>
  </si>
  <si>
    <t>953611111</t>
  </si>
  <si>
    <t>Schodišťový nosný a zvukově-izolační prvek mezi podestou a stěnou s armokošem</t>
  </si>
  <si>
    <t>240405945</t>
  </si>
  <si>
    <t>953611141</t>
  </si>
  <si>
    <t>Schodišťový nosný a zvukově-izolační prvek mezi prefabrikovaným ramenem a podestou</t>
  </si>
  <si>
    <t>-1164395633</t>
  </si>
  <si>
    <t>953611151</t>
  </si>
  <si>
    <t>Schodišťový nosný a zvukově-izolační prvek podepření ramene na základové desce</t>
  </si>
  <si>
    <t>-849067194</t>
  </si>
  <si>
    <t>953611211</t>
  </si>
  <si>
    <t>Schodišťový zvukově-izolační prvek dilatační spárová deska mezi schody a stěnou</t>
  </si>
  <si>
    <t>-1396356822</t>
  </si>
  <si>
    <t>997002511</t>
  </si>
  <si>
    <t>Vodorovné přemístění suti a vybouraných hmot bez naložení ale se složením a urovnáním do 1 km</t>
  </si>
  <si>
    <t>997002519</t>
  </si>
  <si>
    <t>Příplatek ZKD 1 km přemístění suti a vybouraných hmot</t>
  </si>
  <si>
    <t>15,971*10 "Přepočtené koeficientem množství</t>
  </si>
  <si>
    <t>997013861</t>
  </si>
  <si>
    <t>Poplatek za uložení stavebního odpadu na recyklační skládce (skládkovné) z prostého betonu kód odpadu 17 01 01</t>
  </si>
  <si>
    <t>D.1.4.1 - Zdravotechnika</t>
  </si>
  <si>
    <t>721.1 - Přípojky kanalizace</t>
  </si>
  <si>
    <t xml:space="preserve">    721.1.1 - Přípojka splaškové kanalizace</t>
  </si>
  <si>
    <t xml:space="preserve">    721.1.2 - Přípojka dešťové kanalizace</t>
  </si>
  <si>
    <t>721.2 - Splašková kanalizace</t>
  </si>
  <si>
    <t xml:space="preserve">    721.2.1 - Potrubí svodné</t>
  </si>
  <si>
    <t xml:space="preserve">    721.2.2 - Potrubí odpadní, připojovací</t>
  </si>
  <si>
    <t xml:space="preserve">    721.2.3 - Ventilační hlavice</t>
  </si>
  <si>
    <t xml:space="preserve">    721.2.4 - Podlahové vpusťi</t>
  </si>
  <si>
    <t>721.3 - Dešťová kanalizace</t>
  </si>
  <si>
    <t xml:space="preserve">    721.3.1 - Svodné potrubí</t>
  </si>
  <si>
    <t xml:space="preserve">    721.3.2 - Odpadní potrubí</t>
  </si>
  <si>
    <t xml:space="preserve">    721.3.3 - Retenční nádrže</t>
  </si>
  <si>
    <t xml:space="preserve">    721.3.4 - Odvoňovcaí žlaby</t>
  </si>
  <si>
    <t xml:space="preserve">    721.3.5 - Zařizovací předměty</t>
  </si>
  <si>
    <t xml:space="preserve">    721.3.6 - Ostatní</t>
  </si>
  <si>
    <t xml:space="preserve">722.1 - Rozvody pitné vody </t>
  </si>
  <si>
    <t xml:space="preserve">    722.1.1 - Venkovní rozvody</t>
  </si>
  <si>
    <t xml:space="preserve">    722.1.2 - Vnitřní rozvody</t>
  </si>
  <si>
    <t xml:space="preserve">    722.1.3 - Požární vodovod </t>
  </si>
  <si>
    <t xml:space="preserve">    722.1.4 - Izolace  celoplastového potrubí z propylenu typu 4:</t>
  </si>
  <si>
    <t xml:space="preserve">    722.1.5 - Armatury</t>
  </si>
  <si>
    <t xml:space="preserve">    722.1.6 - Výtokové armatury</t>
  </si>
  <si>
    <t xml:space="preserve">    722.1.7 - Ostatní</t>
  </si>
  <si>
    <t xml:space="preserve">    723 - Zdravotechnika - vnitřní plynovod</t>
  </si>
  <si>
    <t>721.1</t>
  </si>
  <si>
    <t>Přípojky kanalizace</t>
  </si>
  <si>
    <t>721.1.1</t>
  </si>
  <si>
    <t>Přípojka splaškové kanalizace</t>
  </si>
  <si>
    <t>721.1.1.1</t>
  </si>
  <si>
    <t>Kamenina DN 200</t>
  </si>
  <si>
    <t>721.1.1.2</t>
  </si>
  <si>
    <t>Revizní šachta betonová prefabrikovaná ø1000mm, skruže tl. 120mm h 1000mm, přechodová deska h 165mm, vyrovnácací prstence, dno šachty tl 150mm h 1000mm, prostup 2x KG 200</t>
  </si>
  <si>
    <t>721.1.1.3</t>
  </si>
  <si>
    <t>Plynotěsný poklop DN625 se zatížením A15</t>
  </si>
  <si>
    <t>721.1.1.4</t>
  </si>
  <si>
    <t>Napojení potrubíní přípojky na stoku</t>
  </si>
  <si>
    <t>721.1.1.5</t>
  </si>
  <si>
    <t>Výkopové práce</t>
  </si>
  <si>
    <t>721.1.1.6</t>
  </si>
  <si>
    <t>Zpětné obpsypání</t>
  </si>
  <si>
    <t>721.1.2</t>
  </si>
  <si>
    <t>Přípojka dešťové kanalizace</t>
  </si>
  <si>
    <t>721.1.2.1</t>
  </si>
  <si>
    <t>721.1.2.2</t>
  </si>
  <si>
    <t>Revizní šachta betonová prefabrikovaná ø1000mm, skruže tl. 120mm h 1000mm, přechodová deska h 165mm, vyrovnácací prstence, dno šachty tl 150mm h 595mm, prostup 2x KG 200</t>
  </si>
  <si>
    <t>721.1.2.3</t>
  </si>
  <si>
    <t>Poklop pojízdný s ovětráním DN 625 pro zatížení D 400</t>
  </si>
  <si>
    <t>721.1.2.4</t>
  </si>
  <si>
    <t>721.1.2.5</t>
  </si>
  <si>
    <t>721.1.2.6</t>
  </si>
  <si>
    <t>721.2</t>
  </si>
  <si>
    <t>Splašková kanalizace</t>
  </si>
  <si>
    <t>721.2.1</t>
  </si>
  <si>
    <t>Potrubí svodné</t>
  </si>
  <si>
    <t>721.2.1.1</t>
  </si>
  <si>
    <t xml:space="preserve">Potrubí KG PVC DN110; včetně kolen, těsnení,  redukcí, odboček, objímek, čistících kusů</t>
  </si>
  <si>
    <t>721.2.1.2</t>
  </si>
  <si>
    <t xml:space="preserve">Potrubí KG PVC DN125; včetně kolen, těsnení,  redukcí, odboček, objímek, čistících kusů</t>
  </si>
  <si>
    <t>721.2.1.3</t>
  </si>
  <si>
    <t xml:space="preserve">Potrubí KG PVC DN160; včetně kolen, těsnení,  redukcí, odboček, objímek, čistících kusů</t>
  </si>
  <si>
    <t>721.2.1.4</t>
  </si>
  <si>
    <t xml:space="preserve">Potrubí KG PVC DN200; včetně kolen, těsnení,  redukcí, odboček, objímek, čistících kusů</t>
  </si>
  <si>
    <t>721.2.1.5</t>
  </si>
  <si>
    <t>Hloubění rýh do šířky 800mm</t>
  </si>
  <si>
    <t>721.2.1.6</t>
  </si>
  <si>
    <t>Zpětné obsypání pískem</t>
  </si>
  <si>
    <t>721.2.2</t>
  </si>
  <si>
    <t>Potrubí odpadní, připojovací</t>
  </si>
  <si>
    <t>721.2.2.1</t>
  </si>
  <si>
    <t xml:space="preserve">Potrubí HT DN32; včetně kolen, těsnení,  redukcí, odboček, objímek, čistících kusů</t>
  </si>
  <si>
    <t>721.2.2.2</t>
  </si>
  <si>
    <t xml:space="preserve">Potrubí HT DN40; včetně kolen, těsnení,  redukcí, odboček, objímek, čistících kusů</t>
  </si>
  <si>
    <t>721.2.2.3</t>
  </si>
  <si>
    <t xml:space="preserve">Potrubí HT DN50; včetně kolen, těsnení,  redukcí, odboček, objímek, čistících kusů</t>
  </si>
  <si>
    <t>721.2.2.4</t>
  </si>
  <si>
    <t xml:space="preserve">Potrubí HT DN75; včetně kolen, těsnení,  redukcí, odboček, objímek, čistících kusů</t>
  </si>
  <si>
    <t>721.2.2.5</t>
  </si>
  <si>
    <t xml:space="preserve">Potrubí HT DN110; včetně kolen, těsnení,  redukcí, odboček, objímek, čistících kusů</t>
  </si>
  <si>
    <t>721.2.3</t>
  </si>
  <si>
    <t>Ventilační hlavice</t>
  </si>
  <si>
    <t>721.2.3.1</t>
  </si>
  <si>
    <t>Větrací hlavice DN 100</t>
  </si>
  <si>
    <t>721.2.4</t>
  </si>
  <si>
    <t>Podlahové vpusťi</t>
  </si>
  <si>
    <t>721.2.4.1</t>
  </si>
  <si>
    <t xml:space="preserve">Podlahová pusť DN110 se svislým odtokem a  a mechanickou zápachovou uzávěrou</t>
  </si>
  <si>
    <t>721.3</t>
  </si>
  <si>
    <t>Dešťová kanalizace</t>
  </si>
  <si>
    <t>721.3.1</t>
  </si>
  <si>
    <t>Svodné potrubí</t>
  </si>
  <si>
    <t>721.3.1.1</t>
  </si>
  <si>
    <t>721.3.1.2</t>
  </si>
  <si>
    <t>721.3.1.3</t>
  </si>
  <si>
    <t>721.3.1.4</t>
  </si>
  <si>
    <t>Hloubení rýh do šířky 800mm</t>
  </si>
  <si>
    <t>721.3.1.5</t>
  </si>
  <si>
    <t>721.3.2</t>
  </si>
  <si>
    <t>Odpadní potrubí</t>
  </si>
  <si>
    <t>721.3.2.1</t>
  </si>
  <si>
    <t>721.3.2.2</t>
  </si>
  <si>
    <t xml:space="preserve">Potrubí HT DN125; včetně kolen, těsnení,  redukcí, odboček, objímek, čistících kusů</t>
  </si>
  <si>
    <t>721.3.3</t>
  </si>
  <si>
    <t>Retenční nádrže</t>
  </si>
  <si>
    <t>721.3.3.1</t>
  </si>
  <si>
    <t>Prefabrikovaná retenční nádrž únosnost D400 o objemu 11,52m3, š:2,8m, l:4,8m , h: 0,87m hmotnost: 8,44t (dna), tlouštka stěny 100mm, tlouštka dna 120mm,</t>
  </si>
  <si>
    <t>721.3.3.2</t>
  </si>
  <si>
    <t>zákrytová deska nádrže zatížení D400 š:3000mm,l:5000mm h:250mm, vstupní otvor 600mm hmotnost 8,940t</t>
  </si>
  <si>
    <t>721.3.3.3</t>
  </si>
  <si>
    <t>Vstupní komín, skruž ø1000mm, h 500, přechodová deska, vyrovnávací prstenec, poklop pojízdný zatížení D 400</t>
  </si>
  <si>
    <t>721.3.3.4</t>
  </si>
  <si>
    <t>Lapač střešních splavenin se svislým odtokem DN 100 /DN125</t>
  </si>
  <si>
    <t>721.3.3.5</t>
  </si>
  <si>
    <t>Šachta betonová prefabrikovaná pro regulovaný odtok ø1000mm, skruže tl. 120mm h 250mm, h 500mm, přechodová deska h 165mm, vyrovnácací prstence, dno šachty tl 150mm h 942mm, kalový prostor pod vírovým ventilem min. 300mm</t>
  </si>
  <si>
    <t>721.3.3.6</t>
  </si>
  <si>
    <t>Vírový ventil pro regulovaný průtok 0,5l/s s bezpečnostním přepadem DN200 s maximální výškou hladiny nad osu potrubí 800mm</t>
  </si>
  <si>
    <t>721.3.3.7</t>
  </si>
  <si>
    <t>Poklop pojízdný DN 625 se zatížením D 400 a odvětráním</t>
  </si>
  <si>
    <t>721.3.4</t>
  </si>
  <si>
    <t>Odvoňovcaí žlaby</t>
  </si>
  <si>
    <t>721.3.4.1</t>
  </si>
  <si>
    <t>Odvoňovací žlab se spádovaným dnem z polymerbetonu s litinovnou hranou, mřížkovým roštem se zátěžovou třídou D400, šířka 135mm, výška 200mm, délka 1000mm</t>
  </si>
  <si>
    <t>721.3.4.2</t>
  </si>
  <si>
    <t>Odvoňovací žlab se spádovaným dnem z polymerbetonu s litinovnou hranou, mřížkovým roštem se zátěžovou třídou D400, šířka 135mm, výška 200mm, délka 500mm</t>
  </si>
  <si>
    <t>721.3.4.3</t>
  </si>
  <si>
    <t>Vpusť s kalovým košem a litinovou hranou v krátkém provedení, š:135mm, v:450mm, d:500mm</t>
  </si>
  <si>
    <t>721.3.4.4</t>
  </si>
  <si>
    <t>Odvoňovací žlab z polymerbetonu s litinovnou hranou, mřížkovým roštem se zátěžovou třídouA15, šířka 135mm, výška 200mm, délka 1000mm se zápachovou uzávěrkou s odtokem ze dna DN110</t>
  </si>
  <si>
    <t>721.3.4.5</t>
  </si>
  <si>
    <t>Odvoňovací žlab z polymerbetonu s litinovnou hranou, mřížkovým roštem se zátěžovou třídou A15, šířka 135mm, výška 200mm, délka 500mm</t>
  </si>
  <si>
    <t>721.3.5</t>
  </si>
  <si>
    <t>Zařizovací předměty</t>
  </si>
  <si>
    <t>721.3.5.1</t>
  </si>
  <si>
    <t>Umyvadlo včetně zápachové uzávěry</t>
  </si>
  <si>
    <t>721.3.5.1a</t>
  </si>
  <si>
    <t>Umyvadlo kadeřnické včetně zápachové uzávěry</t>
  </si>
  <si>
    <t>-73590280</t>
  </si>
  <si>
    <t>721.3.5.2</t>
  </si>
  <si>
    <t xml:space="preserve">WC  klozet závěsný za zed</t>
  </si>
  <si>
    <t>721.3.5.2a</t>
  </si>
  <si>
    <t xml:space="preserve">WC  klozet závěsný za zed - invalida</t>
  </si>
  <si>
    <t>-1614747191</t>
  </si>
  <si>
    <t>721.3.5.3</t>
  </si>
  <si>
    <t>Předstěnová instalace pro závěsné WC, s integrovaným rohovým ventilem R1/2</t>
  </si>
  <si>
    <t>721.3.5.4</t>
  </si>
  <si>
    <t>Dřez včetně zápachové uzávěry</t>
  </si>
  <si>
    <t>721.3.5.5</t>
  </si>
  <si>
    <t>Zápachová uzávěrka pro pračku</t>
  </si>
  <si>
    <t>721.3.5.6</t>
  </si>
  <si>
    <t>Zápachová uzávěrka pro myčku</t>
  </si>
  <si>
    <t>721.3.5.7</t>
  </si>
  <si>
    <t>Sprchová vanička</t>
  </si>
  <si>
    <t>721.3.5.7a</t>
  </si>
  <si>
    <t>Sprchový odtok - invalida</t>
  </si>
  <si>
    <t>710674804</t>
  </si>
  <si>
    <t>721.3.5.8</t>
  </si>
  <si>
    <t>Výlekva nástěnná</t>
  </si>
  <si>
    <t>721.3.5.9</t>
  </si>
  <si>
    <t>Vana včetně zápachové uzávěrky</t>
  </si>
  <si>
    <t>721.3.6</t>
  </si>
  <si>
    <t>Ostatní</t>
  </si>
  <si>
    <t>721.3.6.1</t>
  </si>
  <si>
    <t>Střešní vyhřívaná vpust se svislým odtokem DN125 a elektrickým vyhříváním a integrovanou manžetou izolace , příkon 30W, 230V, max. 400mA</t>
  </si>
  <si>
    <t>721.3.6.2</t>
  </si>
  <si>
    <t>Střešní vyhřívaná vpust se svislým odtokem DN110 a elektrickým vyhříváním a integrovanou manžetou izolace , příkon 30W, 230V, max. 400mA</t>
  </si>
  <si>
    <t>721.3.6.3</t>
  </si>
  <si>
    <t xml:space="preserve">Revizní dvířka  150x150mm</t>
  </si>
  <si>
    <t>721.3.6.4</t>
  </si>
  <si>
    <t xml:space="preserve">Podomítková zápachová uzávěra pro VZT jednotku  včetně revizních dvířek</t>
  </si>
  <si>
    <t>721.3.6.5</t>
  </si>
  <si>
    <t>Likvidace odpadu</t>
  </si>
  <si>
    <t>721.3.6.6</t>
  </si>
  <si>
    <t>Dodávka montážního a těsnícího materiálu</t>
  </si>
  <si>
    <t>721.3.6.7</t>
  </si>
  <si>
    <t>Dodávka uchycovacího materiálu</t>
  </si>
  <si>
    <t>721.3.6.8</t>
  </si>
  <si>
    <t>Dodávka stavebních přípomocí</t>
  </si>
  <si>
    <t>721.3.6.9</t>
  </si>
  <si>
    <t>Zkouška</t>
  </si>
  <si>
    <t>722.1</t>
  </si>
  <si>
    <t xml:space="preserve">Rozvody pitné vody </t>
  </si>
  <si>
    <t>722.1.1</t>
  </si>
  <si>
    <t>Venkovní rozvody</t>
  </si>
  <si>
    <t>722,1,1,1</t>
  </si>
  <si>
    <t>Trubka PE 100 RC SDR 11 63x5,8mm</t>
  </si>
  <si>
    <t>722.1.1.2</t>
  </si>
  <si>
    <t>722,1,1,2</t>
  </si>
  <si>
    <t>722.1.2</t>
  </si>
  <si>
    <t>Vnitřní rozvody</t>
  </si>
  <si>
    <t>722.1.2.1</t>
  </si>
  <si>
    <t>Trubka pro instalaci pitné vody celoplastová z propylenu typu 4 D75x8,4mm; včetně kolen, T-kusů</t>
  </si>
  <si>
    <t>722.1.2.2</t>
  </si>
  <si>
    <t>Trubka pro instalaci pitné vody celoplastová z propylenu typu 4 D63x7,1mm; včetně kolen, T-kusů</t>
  </si>
  <si>
    <t>722.1.2.3</t>
  </si>
  <si>
    <t>Trubka pro instalaci pitné vody celoplastová z propylenu typu 4 D50x5,6mm; včetně kolen, T-kusů</t>
  </si>
  <si>
    <t>722.1.2.4</t>
  </si>
  <si>
    <t xml:space="preserve">Trubka pro instalaci pitné vody celoplastová z propylenu typu 4  D40x4,5mm; včetně kolen, T-kusů</t>
  </si>
  <si>
    <t>722.1.2.5</t>
  </si>
  <si>
    <t xml:space="preserve">Trubka pro instalaci pitné vodyceloplastová z propylenu typu 4  D32x3,6mm; včetně kolen, T-kusů</t>
  </si>
  <si>
    <t>722.1.2.6</t>
  </si>
  <si>
    <t xml:space="preserve">Trubka pro instalaci pitné vody celoplastová z propylenu typu 4  D25x2,8mm; včetně kolen, T-kusů</t>
  </si>
  <si>
    <t>722.1.2.7</t>
  </si>
  <si>
    <t xml:space="preserve">Trubka pro instalaci pitné vodyceloplastová z propylenu typu 4  D20x2,3mm; včetně kolen, T-kusů</t>
  </si>
  <si>
    <t>722.1.2.8</t>
  </si>
  <si>
    <t>Smyčkový kompenzátor D40x4,5 z celoplastového potrubí z propylenu typu 4</t>
  </si>
  <si>
    <t>722.1.2.9</t>
  </si>
  <si>
    <t>Smyčkový kompenzátor D32x3,6 z celoplastového potrubí z propylenu typu 5</t>
  </si>
  <si>
    <t>722.1.2.10</t>
  </si>
  <si>
    <t>Smyčkový kompenzátor D20x2,3 z celoplastového potrubí z propylenu typu 6</t>
  </si>
  <si>
    <t>722.1.3</t>
  </si>
  <si>
    <t xml:space="preserve">Požární vodovod </t>
  </si>
  <si>
    <t>722.1.3.1</t>
  </si>
  <si>
    <t>Pozinkované potrubí DN 40, včetně kolen, T kusů</t>
  </si>
  <si>
    <t>722.1.3.2</t>
  </si>
  <si>
    <t>Pozinkované potrubí DN 32, včetně kolen, T kusů</t>
  </si>
  <si>
    <t>722.1.3.3</t>
  </si>
  <si>
    <t>Pozinkované potrubí DN 25, včetně kolen, T kusů</t>
  </si>
  <si>
    <t>722.1.3.4</t>
  </si>
  <si>
    <t>Odělovací armatura typu EA DN 40</t>
  </si>
  <si>
    <t>722.1.3.5</t>
  </si>
  <si>
    <t>Kulový kohout DN 40</t>
  </si>
  <si>
    <t>722.1.3.6</t>
  </si>
  <si>
    <t>Hydrantový systém D 19/30 s tvarově stálou hadicí, rozměry skříně 650x650x175mm, uzavírací ventil DN 25, průtok vody 0,3l/s, tlak 0,2MPa</t>
  </si>
  <si>
    <t>722.1.4</t>
  </si>
  <si>
    <t xml:space="preserve">Izolace  celoplastového potrubí z propylenu typu 4:</t>
  </si>
  <si>
    <t>722.1.4.1</t>
  </si>
  <si>
    <t>Izolace tl. 13 mm; d = 76 mm pro SV návleková</t>
  </si>
  <si>
    <t>722.1.4.2</t>
  </si>
  <si>
    <t>Izolace tl. 13 mm; d = 63 mm pro SV návleková</t>
  </si>
  <si>
    <t>722.1.4.3</t>
  </si>
  <si>
    <t>Izolace tl. 13 mm; d = 50 mm pro SV návleková</t>
  </si>
  <si>
    <t>722.1.4.4</t>
  </si>
  <si>
    <t>Izolace tl. 13 mm; d = 40 mm pro SV návleková</t>
  </si>
  <si>
    <t>722.1.4.5</t>
  </si>
  <si>
    <t>Izolace tl. 13 mm; d = 35 mm pro SV návleková</t>
  </si>
  <si>
    <t>722.1.4.6</t>
  </si>
  <si>
    <t>Izolace tl. 13 mm; d = 25 mm pro SV návleková</t>
  </si>
  <si>
    <t>722.1.4.7</t>
  </si>
  <si>
    <t>Izolace tl. 13 mm; d = 20 mm pro SV návleková</t>
  </si>
  <si>
    <t>722.1.4.8</t>
  </si>
  <si>
    <t xml:space="preserve">Izolace tl. 40 mm; d = 63 mm, TV  a crikulace z kamenné vlny s hlíníkovou folií</t>
  </si>
  <si>
    <t>722.1.4.9</t>
  </si>
  <si>
    <t xml:space="preserve">Izolace tl. 30 mm; d = 50 mm, TV  a crikulace z kamenné vlny s hlíníkovou folií</t>
  </si>
  <si>
    <t>180</t>
  </si>
  <si>
    <t>722.1.4.10</t>
  </si>
  <si>
    <t xml:space="preserve">Izolace tl. 30 mm; d = 40 mm, TV  a crikulace z kamenné vlny s hlíníkovou folií</t>
  </si>
  <si>
    <t>182</t>
  </si>
  <si>
    <t>722.1.4.11</t>
  </si>
  <si>
    <t xml:space="preserve">Izolace tl. 40 mm; d = 35 mm, TV  a crikulace z kamenné vlny s hlíníkovou folií</t>
  </si>
  <si>
    <t>184</t>
  </si>
  <si>
    <t>722.1.4.12</t>
  </si>
  <si>
    <t xml:space="preserve">Izolace tl. 30 mm; d = 25 mm, TV  a crikulace z kamenné vlny s hlíníkovou folií</t>
  </si>
  <si>
    <t>186</t>
  </si>
  <si>
    <t>722.1.4.13</t>
  </si>
  <si>
    <t xml:space="preserve">Izolace tl. 30 mm; d = 20 mm, TV  a crikulace z kamenné vlny s hlíníkovou folií</t>
  </si>
  <si>
    <t>188</t>
  </si>
  <si>
    <t>722.1.5</t>
  </si>
  <si>
    <t>Armatury</t>
  </si>
  <si>
    <t>722.1.5.1</t>
  </si>
  <si>
    <t>Kulový kohout DN 15</t>
  </si>
  <si>
    <t>190</t>
  </si>
  <si>
    <t>722.1.5.2</t>
  </si>
  <si>
    <t>Zpětná klapka DN 15</t>
  </si>
  <si>
    <t>192</t>
  </si>
  <si>
    <t>722.1.5.3</t>
  </si>
  <si>
    <t>Kulový kohout DN 20</t>
  </si>
  <si>
    <t>194</t>
  </si>
  <si>
    <t>722.1.5.4</t>
  </si>
  <si>
    <t>Zpětná klapka DN 20</t>
  </si>
  <si>
    <t>196</t>
  </si>
  <si>
    <t>722.1.5.5</t>
  </si>
  <si>
    <t>Filtr DN 20</t>
  </si>
  <si>
    <t>198</t>
  </si>
  <si>
    <t>722.1.5.6</t>
  </si>
  <si>
    <t>Kulový kohout DN 25</t>
  </si>
  <si>
    <t>200</t>
  </si>
  <si>
    <t>722.1.5.7</t>
  </si>
  <si>
    <t>Kulový kohout DN 32</t>
  </si>
  <si>
    <t>202</t>
  </si>
  <si>
    <t>722.1.5.8</t>
  </si>
  <si>
    <t>Kulový kohout DN 50</t>
  </si>
  <si>
    <t>204</t>
  </si>
  <si>
    <t>722.1.5.9</t>
  </si>
  <si>
    <t>Zpětná klapkaDN 50</t>
  </si>
  <si>
    <t>206</t>
  </si>
  <si>
    <t>722.1.5.10</t>
  </si>
  <si>
    <t>Filt DN 50</t>
  </si>
  <si>
    <t>208</t>
  </si>
  <si>
    <t>722.1.5.11</t>
  </si>
  <si>
    <t>Vypouštěcí kohout DN 15</t>
  </si>
  <si>
    <t>210</t>
  </si>
  <si>
    <t>722.1.5.12</t>
  </si>
  <si>
    <t>Pojistný ventil 8bar</t>
  </si>
  <si>
    <t>212</t>
  </si>
  <si>
    <t>722.1.5.13</t>
  </si>
  <si>
    <t>Trojcestný termostatický směšovací ventil na teplou vodu proti opaření max. teplota výstupní vody 55°C DN 40</t>
  </si>
  <si>
    <t>214</t>
  </si>
  <si>
    <t>722.1.5.14</t>
  </si>
  <si>
    <t>Multifuknčí termostatický vyvažovací ventil s automatickou tepelnou dezinfekcí do cirkulačního potrubí DN 15 kvs 1,5m3/h</t>
  </si>
  <si>
    <t>216</t>
  </si>
  <si>
    <t>722.1.5.15</t>
  </si>
  <si>
    <t>Venkovní nezámrzný ventil DN 15 s nástavcem na hadici</t>
  </si>
  <si>
    <t>218</t>
  </si>
  <si>
    <t>722.1.5.16</t>
  </si>
  <si>
    <t>Podružný vodoměr pro SV, TV DN 15 Q=2,5m3/h, stavební délka 80mm, hmotnost 0,5kg, s možností dálkového odečtu, maximální průtok 3,125m3/h</t>
  </si>
  <si>
    <t>220</t>
  </si>
  <si>
    <t>722.1.5.17</t>
  </si>
  <si>
    <t>Podružný vodoměr pro SV, TV DN 15 Q=1,6m3/h, stavební délka 110mm, hmotnost 0,5kg, s možností dálkového odečtu, maximální průtok 2,0m3/h</t>
  </si>
  <si>
    <t>222</t>
  </si>
  <si>
    <t>722.1.5.18</t>
  </si>
  <si>
    <t>Vodoměr fakturační DN 25 Q=10m3/h stavébní délky 260mm</t>
  </si>
  <si>
    <t>224</t>
  </si>
  <si>
    <t>722.1.5.19</t>
  </si>
  <si>
    <t>Rohový ventil DN 15</t>
  </si>
  <si>
    <t>226</t>
  </si>
  <si>
    <t>722.1.5.20</t>
  </si>
  <si>
    <t>Ventil pračkový DN 15 / DN 20</t>
  </si>
  <si>
    <t>228</t>
  </si>
  <si>
    <t>722.1.6</t>
  </si>
  <si>
    <t>Výtokové armatury</t>
  </si>
  <si>
    <t>722.1.6.1</t>
  </si>
  <si>
    <t>Sprchová páková vodovodní baterie</t>
  </si>
  <si>
    <t>230</t>
  </si>
  <si>
    <t>722.1.6.2</t>
  </si>
  <si>
    <t>Vanová páková vodovodní baterie</t>
  </si>
  <si>
    <t>232</t>
  </si>
  <si>
    <t>722.1.6.3</t>
  </si>
  <si>
    <t>Stojánková páková vodovodní baterie dřezová</t>
  </si>
  <si>
    <t>234</t>
  </si>
  <si>
    <t>722.1.6.4</t>
  </si>
  <si>
    <t>Stojánková páková vodovodní baterie umyvadlová</t>
  </si>
  <si>
    <t>236</t>
  </si>
  <si>
    <t>722.1.6.5</t>
  </si>
  <si>
    <t>Nástěnná vodovodní baterie pro výlevku s prodloužený raménkem</t>
  </si>
  <si>
    <t>238</t>
  </si>
  <si>
    <t>722.1.7</t>
  </si>
  <si>
    <t>722.1.7.1</t>
  </si>
  <si>
    <t>Oběhové cirkulační čerpadlo pro TV nerezové DN 25 q´0,19m3/h, max. dopr výška 4m, 50W; 230V; 0,2A</t>
  </si>
  <si>
    <t>240</t>
  </si>
  <si>
    <t>722.1.7.2</t>
  </si>
  <si>
    <t>Průtočná tlaková expanzní nádoba s membránou pro systém ohřevu teplé vody, výhradně do soustavy studené vody, jmenovitý objem 100l, max. využitelný 75l, max. dovol. provozní tlak 10bar, ø 480mm, výška 834mm, hmotnost 17kg</t>
  </si>
  <si>
    <t>242</t>
  </si>
  <si>
    <t>722.1.7.3</t>
  </si>
  <si>
    <t>Manometr s rozsahem 0 - 10 bar</t>
  </si>
  <si>
    <t>244</t>
  </si>
  <si>
    <t>722.1.7.4</t>
  </si>
  <si>
    <t>Teploměr v jímce s rozsahem teplot 0 - 120 °C</t>
  </si>
  <si>
    <t>246</t>
  </si>
  <si>
    <t>722.1.7.5</t>
  </si>
  <si>
    <t>Vodoměrná šachta prefabrikovaná betonová 1440x1140x1890mm pojízdná D400, včetně zákrytové desky s vyrovnávacím prstencem</t>
  </si>
  <si>
    <t>248</t>
  </si>
  <si>
    <t>722.1.7.6</t>
  </si>
  <si>
    <t>Poklop DN 625 uzamykatelný těsný pojízdný D400</t>
  </si>
  <si>
    <t>250</t>
  </si>
  <si>
    <t>722.1.7.7</t>
  </si>
  <si>
    <t>Revizní dvířka 250x250mm do podhledu</t>
  </si>
  <si>
    <t>252</t>
  </si>
  <si>
    <t>722.1.7.8</t>
  </si>
  <si>
    <t>Kompletní tlakové zkoušky, dezinfekce a proplach vodovodu</t>
  </si>
  <si>
    <t>254</t>
  </si>
  <si>
    <t>722.1.7.9</t>
  </si>
  <si>
    <t>Kompletní stavební přípomoci jádrove vrty, vysekání drážek, osazení potrubí, zahození a začištění drážek</t>
  </si>
  <si>
    <t>256</t>
  </si>
  <si>
    <t>723</t>
  </si>
  <si>
    <t>Zdravotechnika - vnitřní plynovod</t>
  </si>
  <si>
    <t>723.1.1</t>
  </si>
  <si>
    <t>Regulátor tlaku plynu B10 NG</t>
  </si>
  <si>
    <t>-260528347</t>
  </si>
  <si>
    <t>723.1.2</t>
  </si>
  <si>
    <t>Plynoměr - G6 - rozteč 250 mm</t>
  </si>
  <si>
    <t>1228015689</t>
  </si>
  <si>
    <t>723.1.3</t>
  </si>
  <si>
    <t>Plynoměrná skříň - šířka 1000, hloubka 500 mm</t>
  </si>
  <si>
    <t>-1588777881</t>
  </si>
  <si>
    <t>723.1.4</t>
  </si>
  <si>
    <t>Filtr DN25 plynový</t>
  </si>
  <si>
    <t>830500050</t>
  </si>
  <si>
    <t>723.1.5</t>
  </si>
  <si>
    <t>Kulový kohout DN40</t>
  </si>
  <si>
    <t>-1445698949</t>
  </si>
  <si>
    <t>723.1.6</t>
  </si>
  <si>
    <t>Kulový kohout DN25</t>
  </si>
  <si>
    <t>648063840</t>
  </si>
  <si>
    <t>723.1.7</t>
  </si>
  <si>
    <t>Kulový kohout DN15</t>
  </si>
  <si>
    <t>-1814288313</t>
  </si>
  <si>
    <t>723.1.8</t>
  </si>
  <si>
    <t>Kulový kohout vzorkovací DN15</t>
  </si>
  <si>
    <t>-420778103</t>
  </si>
  <si>
    <t>723.1.9</t>
  </si>
  <si>
    <t>Potrubí PE 100RC 50x4,6 mm</t>
  </si>
  <si>
    <t>1317175316</t>
  </si>
  <si>
    <t>723.1.10</t>
  </si>
  <si>
    <t>Potrubí ocel DN40</t>
  </si>
  <si>
    <t>-735709463</t>
  </si>
  <si>
    <t>723.1.11</t>
  </si>
  <si>
    <t>Potrubí ocel DN25</t>
  </si>
  <si>
    <t>2025892307</t>
  </si>
  <si>
    <t>723.1.12</t>
  </si>
  <si>
    <t>Potrubí Bralen DN40</t>
  </si>
  <si>
    <t>549687779</t>
  </si>
  <si>
    <t>723.1.13</t>
  </si>
  <si>
    <t>Potrubní chránička DN65 - ocel</t>
  </si>
  <si>
    <t>524129092</t>
  </si>
  <si>
    <t>723.1.14</t>
  </si>
  <si>
    <t>Přechod PE/Ocel Bralen</t>
  </si>
  <si>
    <t>-706643306</t>
  </si>
  <si>
    <t>723.1.15</t>
  </si>
  <si>
    <t>Signalizační folie - pozor plyn</t>
  </si>
  <si>
    <t>-1768747678</t>
  </si>
  <si>
    <t>723.1.16</t>
  </si>
  <si>
    <t>Signalizační vodič</t>
  </si>
  <si>
    <t>1657362839</t>
  </si>
  <si>
    <t>723.1.17</t>
  </si>
  <si>
    <t>Výkopy</t>
  </si>
  <si>
    <t>-1772263784</t>
  </si>
  <si>
    <t>723.1.18</t>
  </si>
  <si>
    <t>Podsyp potrubí</t>
  </si>
  <si>
    <t>-1305998488</t>
  </si>
  <si>
    <t>723.1.19</t>
  </si>
  <si>
    <t>Obsyp potrubí</t>
  </si>
  <si>
    <t>-865802502</t>
  </si>
  <si>
    <t>723.1.20</t>
  </si>
  <si>
    <t>Nátěr potrubí - protikorozní + vrzchní žluť</t>
  </si>
  <si>
    <t>-270155389</t>
  </si>
  <si>
    <t>723.1.21</t>
  </si>
  <si>
    <t>Zkouška těsnosti</t>
  </si>
  <si>
    <t>1897167824</t>
  </si>
  <si>
    <t>723.1.22</t>
  </si>
  <si>
    <t>Revize</t>
  </si>
  <si>
    <t>1754417439</t>
  </si>
  <si>
    <t>723.1.23</t>
  </si>
  <si>
    <t>Kompletní dodávka uchycovacího materiálu (závěsy, objímky, atd.)</t>
  </si>
  <si>
    <t>437376459</t>
  </si>
  <si>
    <t>723.1.24</t>
  </si>
  <si>
    <t>Kompletní dodávka stavebních přípomocí (drážky, prostupy, zpětné zapravení, výkopové práce)</t>
  </si>
  <si>
    <t>398260032</t>
  </si>
  <si>
    <t>D.1.4.2 - Zařízení pro vytápění budov</t>
  </si>
  <si>
    <t>730.1 - Zařízení</t>
  </si>
  <si>
    <t xml:space="preserve">730.2 - Podlahové vytápění </t>
  </si>
  <si>
    <t>730.3 - Armatury</t>
  </si>
  <si>
    <t>730.4 - Potrubí a izolace</t>
  </si>
  <si>
    <t>730.5 - Otopná tělesa</t>
  </si>
  <si>
    <t>730.6 - Ostatní</t>
  </si>
  <si>
    <t>730.1</t>
  </si>
  <si>
    <t>Zařízení</t>
  </si>
  <si>
    <t>730.1.1</t>
  </si>
  <si>
    <t>Nástěnný kondenzační kotel o výkonu 35,2 kW při spádu 50/30 °C</t>
  </si>
  <si>
    <t>Poznámka k položce:_x000d_
Nástěnný kondenzační kotel o výkonu 35,2 kW při spádu 50/30 °C (33,6 kW při spádu 80/60 °C) Minimální výkon 5,5 kW při spádu 50/30 °C (5 kW při spádu 80/60 °C) Min.-max. příkon 5,1 – 34,4 kW Sezónní účinnost dle ErP min. 94 % Integrovaný předsměšovací hořák, emisní třída NOx 6 Připojovací tlak plynu 17-25 mbar Max. výstupní teplota až 82 °C Max. provozní tlak 3 bar Max. ΔT výstup-zpátečka je 40 K při plném výkonu Elektrický příkon s oběhovým čerpadlem, max – 124 W Hmotnost 55 kg (52 kg pouze vytápení)</t>
  </si>
  <si>
    <t>730.1.2</t>
  </si>
  <si>
    <t>Vypouštěcí sada se sifonem, odpadním potrubím a rozetou</t>
  </si>
  <si>
    <t>730.1.3</t>
  </si>
  <si>
    <t>Sada pro připojení otopného okruhu, montáž na omítku, R 1", 3/4 " připojení k exp. nádobě, plnící a vypouštěcí kohout</t>
  </si>
  <si>
    <t>730.1.4</t>
  </si>
  <si>
    <t>Plynový kohout přímý R3/4", montáž na omítku, s integrovaným protipožárním ventilem</t>
  </si>
  <si>
    <t>730.1.5</t>
  </si>
  <si>
    <t>Plynový filtr R 1/2" , půlkruhová filtrační vložka s jemností 50μm, max.tlak plynu 5 bar</t>
  </si>
  <si>
    <t>730.1.6</t>
  </si>
  <si>
    <t>Expanzní nádoba 14 l, 0,75 bar. Integrovatelná do kotle.</t>
  </si>
  <si>
    <t>730.1.7</t>
  </si>
  <si>
    <t>Ekvitermní modulační regulátor</t>
  </si>
  <si>
    <t>Poznámka k položce:_x000d_
Ekvitermní modulační regulátor. K použití jako ovládací jednotka pro regulaci teploty zdroje tepla podle venkovní teploty, nebo jako prostorový regulátor. Možnost rozlišení funkcí pomocí modulů možnost řízení až 4 otopných okruhů (s/bez směšovače). Dotykové ovládání. Barva bílá.</t>
  </si>
  <si>
    <t>730.1.8</t>
  </si>
  <si>
    <t>Modul pro řízení kaskády až 4 kotlů, včetně tepl.čidla anuloidu D6/3m 10K</t>
  </si>
  <si>
    <t>730.1.9</t>
  </si>
  <si>
    <t>Sada s čidlem TV Obsahuje čidlo TV Ø 6 mm dlouhé 3m a montážní materiál do jímky.</t>
  </si>
  <si>
    <t>730.1.10</t>
  </si>
  <si>
    <t>Zásobník teplé vody nepřímotopný. Užitný objem 740 litrů, tloušťka izolace 85 mm, bílá barva</t>
  </si>
  <si>
    <t>730.1.11</t>
  </si>
  <si>
    <t>Základní sada kaskád.odkouření</t>
  </si>
  <si>
    <t>Poznámka k položce:_x000d_
Základní sada kaskád.odkouření DN110/160, C93x Základní sada odkouření DN110/160 pro kaskádu dvou kotlů, pro provoz nezávislý na vzduchu v místnosti (C93x). Obsahuje dva sběrné T-kusy 110/160 s připojením od kotlů 80/125, koncovku s odtokem kondenzátu.</t>
  </si>
  <si>
    <t>730.1.12</t>
  </si>
  <si>
    <t>Trubka DN110/160, délka 500 mm, PP/oc</t>
  </si>
  <si>
    <t>730.1.13</t>
  </si>
  <si>
    <t>Koleno DN110/160, 45° PP/oc</t>
  </si>
  <si>
    <t>730.1.14</t>
  </si>
  <si>
    <t>Sada odkouření DN110-DN125 v šachtě</t>
  </si>
  <si>
    <t>Poznámka k položce:_x000d_
Sada odkouření DN110- DN125 v šachtě, B23p/C93x Sada odkouření DN110-DN125 v šachtě, pro provoz B23p nebo C93x. Obsahuje připojovací trubku DN110/160, kryt průchodu do šachty, patní koleno DN110 s montážní lištou, rozšíření DN110 na DN125, 6 rozpěrných držáků D125, černou plast.trubku vyústění D125 a nerezový horní kryt šachty.</t>
  </si>
  <si>
    <t>730.1.15</t>
  </si>
  <si>
    <t>Trubka DN125, délka 2000 mm, PP</t>
  </si>
  <si>
    <t>730.1.16</t>
  </si>
  <si>
    <t>P16000 demineralizační sada</t>
  </si>
  <si>
    <t>Poznámka k položce:_x000d_
P16000 demineralizační sada Sada obsahující patronu P16000 s kapacitou 16000 l x°dH, náhradní náplň 14 l, připojovací sestavu Profi s digitálním měřičem vodivosti a elektronickým vodoměrem, madlo. Připojovací sada je bez tepelné izolace. Výdrž náplně při 20°dH vstupní vody : 800 l upravené vody</t>
  </si>
  <si>
    <t>730.1.17</t>
  </si>
  <si>
    <t>HYDRAULICKÝ VYROVNÁVAČ DYNAMICKÝCH TLAKŮ MAXIMÁLNÍ PRŮTOK - 8 m3/h PŘIPOJENÍ - 4xR2", VYPOUŠTĚCÍ KOHOUT, ODVZDUŠNĚNÍ VČETNĚ IZOLACE A JÍMKY NA ČIDLO B38</t>
  </si>
  <si>
    <t>730.1.18</t>
  </si>
  <si>
    <t xml:space="preserve">SDRUŽENÝ ROZDĚLOVAČ/SBĚRAČ  PRO 3 OTOPNÉ VĚTVE - MODUL 120, délka 1550 mm, PN16, Tmax - 105°C, Hmotnost 53,4 kg, tepelná izolace PUR M200, fixní stojan</t>
  </si>
  <si>
    <t>730.1.19</t>
  </si>
  <si>
    <t xml:space="preserve">TLAKOVÁ EXPANZNÍ MEMBRÁNOVÁ NÁDOBA  	O OBJEMU 50 LITRŮ, PŘIPOJENÍ DN 20, ODOLNOST 6 bar</t>
  </si>
  <si>
    <t>730.1.20</t>
  </si>
  <si>
    <t>OBĚHOVÉ ČERPADLO ELEKTRONICKÉ - SVĚTLOST DN65</t>
  </si>
  <si>
    <t>Poznámka k položce:_x000d_
OBĚHOVÉ ČERPADLO ELEKTRONICKÉ - SVĚTLOST DN65 JMENOVITÝ PRŮTOK - 23300 l/h	JMENOVITÁ DOPRAVNÍ VÝŠKA - 47,42 kPa MAXIMÁLNÍ DOPRAVNÍ VÝŠKA - 80 dm PŘIPOJENÍ - DN65, MAX. PŘÍKON 460 W, NAPĚTÍ 230 V, MAXIMÁLNÍ PROUD 2,11 A</t>
  </si>
  <si>
    <t>730.1.21</t>
  </si>
  <si>
    <t xml:space="preserve">TŘÍCESTNÝ SMĚŠOVACÍ VENTIL SE SERVOPOHONEM  DN 50 	Kvs - 31 m3/h; AC/DC 24 V, 0..10V</t>
  </si>
  <si>
    <t>730.1.22</t>
  </si>
  <si>
    <t>OBĚHOVÉ ČERPADLO ELEKTRONICKÉ - SVĚTLOST DN25</t>
  </si>
  <si>
    <t>Poznámka k položce:_x000d_
OBĚHOVÉ ČERPADLO ELEKTRONICKÉ - SVĚTLOST DN25 JMENOVITÝ PRŮTOK - 3000 l/h JMENOVITÁ DOPRAVNÍ VÝŠKA - 25 kPa MAXIMÁLNÍ DOPRAVNÍ VÝŠKA - 40 dm PŘIPOJENÍ - DN32, MAX. PŘÍKON 50 W, NAPĚTÍ 230 V, MAXIMÁLNÍ PROUD 0,46 A</t>
  </si>
  <si>
    <t>730.1.23</t>
  </si>
  <si>
    <t xml:space="preserve">ULTRAZVUKOVÝ MĚŘIČ TEPLA  - JMENOVITÁ SVĚTLOST DN 15, JMENOVITÝ PRŮTOK 1,5 m3//h, PN 25</t>
  </si>
  <si>
    <t>730.1.24</t>
  </si>
  <si>
    <t xml:space="preserve">ULTRAZVUKOVÝ MĚŘIČ TEPLA  - JMENOVITÁ SVĚTLOST DN 32, JMENOVITÝ PRŮTOK 6 m3//h, PN 25</t>
  </si>
  <si>
    <t>730.2</t>
  </si>
  <si>
    <t xml:space="preserve">Podlahové vytápění </t>
  </si>
  <si>
    <t>730.2.1</t>
  </si>
  <si>
    <t>trubka PeXa 17 x 2,0 (500 m)- s kyslíkovou bariérou</t>
  </si>
  <si>
    <t>730.2.2</t>
  </si>
  <si>
    <t xml:space="preserve">systémová deska s izolací  (11,2 m2)</t>
  </si>
  <si>
    <t>730.2.3</t>
  </si>
  <si>
    <t>rozdělovač podlahového vytápění pro 3 okruhy nerez (vnější závit)</t>
  </si>
  <si>
    <t>730.2.4</t>
  </si>
  <si>
    <t>rozdělovač podlahového vytápění pro 4 okruhy nerez (vnější závit)</t>
  </si>
  <si>
    <t>730.2.5</t>
  </si>
  <si>
    <t>rozdělovač podlahového vytápění pro 5 okruhů nerez (vnější závit)</t>
  </si>
  <si>
    <t>730.2.6</t>
  </si>
  <si>
    <t>rozdělovač podlahového vytápění pro 6 okruhů nerez (vnější závit)</t>
  </si>
  <si>
    <t>730.2.7</t>
  </si>
  <si>
    <t>rozdělovač podlahového vytápění pro 8 okruhů nerez (vnější závit)</t>
  </si>
  <si>
    <t>730.2.8</t>
  </si>
  <si>
    <t>ochranná trubka 16/17</t>
  </si>
  <si>
    <t>730.2.9</t>
  </si>
  <si>
    <t>přípojovací set měřiče tepla - rohové provedení</t>
  </si>
  <si>
    <t>730.2.10</t>
  </si>
  <si>
    <t xml:space="preserve">skříň rozdělovače pod omítku  délky 750 mm, hloubky 110-160 mm</t>
  </si>
  <si>
    <t>730.2.11</t>
  </si>
  <si>
    <t xml:space="preserve">regulační ventil do rozdělovače podlahového vytápění  - sada</t>
  </si>
  <si>
    <t>730.2.12</t>
  </si>
  <si>
    <t>prostorový termostat 230 V</t>
  </si>
  <si>
    <t>730.2.13</t>
  </si>
  <si>
    <t>termopohon 230 V s adaptérem VA 80</t>
  </si>
  <si>
    <t>730.2.14</t>
  </si>
  <si>
    <t xml:space="preserve">dilatační profil -  nutno doladit s dodavatelem potěru</t>
  </si>
  <si>
    <t>730.2.15</t>
  </si>
  <si>
    <t>okrajová dilatační páska PE s fólií 8/150 mm</t>
  </si>
  <si>
    <t>730.2.16</t>
  </si>
  <si>
    <t>plastifikátor P - nutno doladit s dodavatelem potěru</t>
  </si>
  <si>
    <t>kg</t>
  </si>
  <si>
    <t>730.2.17</t>
  </si>
  <si>
    <t>spojovací pás</t>
  </si>
  <si>
    <t>730.2.18</t>
  </si>
  <si>
    <t>ukončovací pás</t>
  </si>
  <si>
    <t>730.2.19</t>
  </si>
  <si>
    <t>upevňovací skoba</t>
  </si>
  <si>
    <t>730.2.20</t>
  </si>
  <si>
    <t>vodící oblouk 16/17, 90°</t>
  </si>
  <si>
    <t>730.2.21</t>
  </si>
  <si>
    <t>kolenová připojovací garnitura 17/250</t>
  </si>
  <si>
    <t>730.2.22</t>
  </si>
  <si>
    <t xml:space="preserve">násuvná objímka  17 x 2,0</t>
  </si>
  <si>
    <t>730.2.23</t>
  </si>
  <si>
    <t>připojovací svěrné šroubení 17 x 2,0 - G 3/4</t>
  </si>
  <si>
    <t>730.2.24</t>
  </si>
  <si>
    <t>svěrné šroubení G 3/4 - 15 - kus</t>
  </si>
  <si>
    <t>730.2.25</t>
  </si>
  <si>
    <t>spojka 17 x 2,0 / 16 x 1,5 / ML 16</t>
  </si>
  <si>
    <t>730.3</t>
  </si>
  <si>
    <t>730.3.1</t>
  </si>
  <si>
    <t>Kulový uzávěr DN15</t>
  </si>
  <si>
    <t>730.3.2</t>
  </si>
  <si>
    <t>Kulový uzávěr DN20</t>
  </si>
  <si>
    <t>730.3.3</t>
  </si>
  <si>
    <t>Kulový uzávěr DN25</t>
  </si>
  <si>
    <t>730.3.4</t>
  </si>
  <si>
    <t>Kulový uzávěr DN32</t>
  </si>
  <si>
    <t>730.3.5</t>
  </si>
  <si>
    <t>Kulový uzávěr DN40</t>
  </si>
  <si>
    <t>730.3.6</t>
  </si>
  <si>
    <t>Kulový uzávěr DN50</t>
  </si>
  <si>
    <t>730.3.7</t>
  </si>
  <si>
    <t>Klapka uzavírací DN80</t>
  </si>
  <si>
    <t>730.3.8</t>
  </si>
  <si>
    <t>Zpětný ventil DN32</t>
  </si>
  <si>
    <t>730.3.9</t>
  </si>
  <si>
    <t>Zpětný ventil DN40</t>
  </si>
  <si>
    <t>730.3.10</t>
  </si>
  <si>
    <t>Zpětný ventil DN80</t>
  </si>
  <si>
    <t>730.3.11</t>
  </si>
  <si>
    <t>Filtr DN32</t>
  </si>
  <si>
    <t>730.3.12</t>
  </si>
  <si>
    <t>Filtr DN40</t>
  </si>
  <si>
    <t>730.3.13</t>
  </si>
  <si>
    <t>Filtr DN50</t>
  </si>
  <si>
    <t>730.3.14</t>
  </si>
  <si>
    <t>Filtr DN80</t>
  </si>
  <si>
    <t>730.3.15</t>
  </si>
  <si>
    <t>Vyvažovací ventil - sada do rozdělovače podlahového vytápění DN25</t>
  </si>
  <si>
    <t>730.3.16</t>
  </si>
  <si>
    <t>Regulátor diferenčního tlaku - DN20, kvs 2,5 m3/h, 5-25 kPa</t>
  </si>
  <si>
    <t>730.3.17</t>
  </si>
  <si>
    <t>Regulátor diferenčního tlaku - DN25, kvs 4,0 m3/h, 5-25 kPa</t>
  </si>
  <si>
    <t>730.3.18</t>
  </si>
  <si>
    <t>Regulátor diferenčního tlaku - DN32, kvs 6,3 m3/h, 5-25 kPa</t>
  </si>
  <si>
    <t>730.3.19</t>
  </si>
  <si>
    <t>Vyvažovací ventil k regulátoru tlakové diference DN20, kvs 4,4 m3/h</t>
  </si>
  <si>
    <t>730.3.20</t>
  </si>
  <si>
    <t>Vyvažovací ventil k regulátoru tlakové diference DN25, kvs 7,46 m3/h</t>
  </si>
  <si>
    <t>730.3.21</t>
  </si>
  <si>
    <t>Vyvažovací ventil k regulátoru tlakové diference DN32, kvs 13,48 m3/h</t>
  </si>
  <si>
    <t>730.3.22</t>
  </si>
  <si>
    <t>Armatura MK DN20</t>
  </si>
  <si>
    <t>730.3.23</t>
  </si>
  <si>
    <t>Vypouštěcí ventil DN15</t>
  </si>
  <si>
    <t>730.3.24</t>
  </si>
  <si>
    <t>Automatický odvzdušňovací ventil DN15</t>
  </si>
  <si>
    <t>730.3.25</t>
  </si>
  <si>
    <t>Teploměr 0-100°C</t>
  </si>
  <si>
    <t>730.3.26</t>
  </si>
  <si>
    <t>Manometr 0-6 bar</t>
  </si>
  <si>
    <t>730.3.27</t>
  </si>
  <si>
    <t>Středová armatura pro trubková otopná tělesa - rohová</t>
  </si>
  <si>
    <t>730.3.28</t>
  </si>
  <si>
    <t>Termostatická hlavice k trubkovým OT</t>
  </si>
  <si>
    <t>730.3.29</t>
  </si>
  <si>
    <t>Gumový kompenzátor k OČ - DN65</t>
  </si>
  <si>
    <t>730.3.30</t>
  </si>
  <si>
    <t>Gumový kompenzátor k OČ - DN32</t>
  </si>
  <si>
    <t>730.4</t>
  </si>
  <si>
    <t>Potrubí a izolace</t>
  </si>
  <si>
    <t>730.4.1</t>
  </si>
  <si>
    <t>Potrubí uhlíkové oceli spojované lisováním, včetně tvarovek D 18x1,2</t>
  </si>
  <si>
    <t>730.4.2</t>
  </si>
  <si>
    <t>Potrubí uhlíkové oceli spojované lisováním, včetně tvarovek D 22x1,5</t>
  </si>
  <si>
    <t>730.4.3</t>
  </si>
  <si>
    <t>Potrubí uhlíkové oceli spojované lisováním, včetně tvarovek D 28x1,5</t>
  </si>
  <si>
    <t>730.4.4</t>
  </si>
  <si>
    <t>Potrubí uhlíkové oceli spojované lisováním, včetně tvarovek D 35x1,5</t>
  </si>
  <si>
    <t>730.4.5</t>
  </si>
  <si>
    <t>Potrubí uhlíkové oceli spojované lisováním, včetně tvarovek D 42x1,5</t>
  </si>
  <si>
    <t>730.4.6</t>
  </si>
  <si>
    <t>Potrubí uhlíkové oceli spojované lisováním, včetně tvarovek D 54x1,5</t>
  </si>
  <si>
    <t>730.4.7</t>
  </si>
  <si>
    <t>Potrubí uhlíkové oceli spojované lisováním, včetně tvarovek D 76,1x2</t>
  </si>
  <si>
    <t>730.4.8</t>
  </si>
  <si>
    <t>Potrubí uhlíkové oceli spojované lisováním, včetně tvarovek D 88,9x2</t>
  </si>
  <si>
    <t>730.4.9</t>
  </si>
  <si>
    <t>Termoizolační trubice z PE pěny vnitřní průměr 18 mm, tl. izolace 6 mm</t>
  </si>
  <si>
    <t>730.4.10</t>
  </si>
  <si>
    <t>Termoizolační trubice z PE pěny vnitřní průměr 22 mm, tl. izolace 6 mm</t>
  </si>
  <si>
    <t>730.4.11</t>
  </si>
  <si>
    <t>Termoizolační trubice z PE pěny vnitřní průměr 28 mm, tl. izolace 6 mm</t>
  </si>
  <si>
    <t>730.4.12</t>
  </si>
  <si>
    <t>Potrubní pouzdro z minerální vaty s ochrannou vrstvou hliníkové folie průměr 22 mm, tl. izolace 30 mm</t>
  </si>
  <si>
    <t>730.4.13</t>
  </si>
  <si>
    <t>Potrubní pouzdro z minerální vaty s ochrannou vrstvou hliníkové folie průměr 28 mm, tl. izolace 30 mm</t>
  </si>
  <si>
    <t>730.4.14</t>
  </si>
  <si>
    <t>Potrubní pouzdro z minerální vaty s ochrannou vrstvou hliníkové folie průměr 35 mm, tl. izolace 30 mm</t>
  </si>
  <si>
    <t>730.4.15</t>
  </si>
  <si>
    <t>Potrubní pouzdro z minerální vaty s ochrannou vrstvou hliníkové folie průměr 42 mm, tl. izolace 30 mm</t>
  </si>
  <si>
    <t>730.4.16</t>
  </si>
  <si>
    <t>Potrubní pouzdro z minerální vaty s ochrannou vrstvou hliníkové folie průměr 54 mm, tl. izolace 40 mm</t>
  </si>
  <si>
    <t>730.4.17</t>
  </si>
  <si>
    <t>Potrubní pouzdro z minerální vaty s ochrannou vrstvou hliníkové folie průměr 76 mm, tl. izolace 40 mm</t>
  </si>
  <si>
    <t>730.4.18</t>
  </si>
  <si>
    <t>Potrubní pouzdro z minerální vaty s ochrannou vrstvou hliníkové folie průměr 89 mm, tl. izolace 50 mm</t>
  </si>
  <si>
    <t>730.5</t>
  </si>
  <si>
    <t>Otopná tělesa</t>
  </si>
  <si>
    <t>730.5.1</t>
  </si>
  <si>
    <t>Trubkové otopné těleso, spodní středové připojení - šířka 600 mm, výška 1500 mm</t>
  </si>
  <si>
    <t>730.5.2</t>
  </si>
  <si>
    <t>elektrická topná patrona včetně regulátoru k trubkovému elektrickému tělesu - příkon 600 W</t>
  </si>
  <si>
    <t>730.5.3</t>
  </si>
  <si>
    <t>ELEKTRICKÝ PŘÍMOTOP PŘÍKON 2000 W ROZMĚRY: 739x451x78 mm VČETNĚ INTEGROVANÉHO TERMOSTATU</t>
  </si>
  <si>
    <t>730.5.4</t>
  </si>
  <si>
    <t>ELEKTRICKÝ SÁLAVÝ STROPNÍ PŘÍMOTOP PŘÍKON 600 W ROZMĚRY: 1192 x 592 x 30 mm VČETNĚ PROSTOROVÉHO TERMOSTAT PRO ŘÍZENÍ PANELU</t>
  </si>
  <si>
    <t>730.5.5</t>
  </si>
  <si>
    <t xml:space="preserve">ELEKTRICKÉ TRUBKOVÉ OTOPNÉ TĚLESO  ROZMĚRY: (ŠxV) 600x1495 TOPNÁ PATRONA S REGULÁTOREM  VÝKON EL. PATRONY 500 W</t>
  </si>
  <si>
    <t>730.6</t>
  </si>
  <si>
    <t>730.6.1</t>
  </si>
  <si>
    <t>Zkouška těsnosti topného systému</t>
  </si>
  <si>
    <t>bm</t>
  </si>
  <si>
    <t>730.6.2</t>
  </si>
  <si>
    <t>Zkoušky topné, zaregulování, uvedení do provozu, zaškolení obsluhy, vypuštění, napuštění soustavy, vyvážení OS - přednastavení armatur a změření průtoků</t>
  </si>
  <si>
    <t>730.6.3</t>
  </si>
  <si>
    <t>730.6.4</t>
  </si>
  <si>
    <t>Kompletní dodávka stavebních přípomocí (drážky, prostupy, zpětné zapravení)</t>
  </si>
  <si>
    <t>D.1.4.3 - Vzduchotechnika</t>
  </si>
  <si>
    <t>D1 - BYTY</t>
  </si>
  <si>
    <t>D2 - SKLEPY A KOMERCE</t>
  </si>
  <si>
    <t>D1</t>
  </si>
  <si>
    <t>BYTY</t>
  </si>
  <si>
    <t>1.1</t>
  </si>
  <si>
    <t>Ventilátor</t>
  </si>
  <si>
    <t>1.2</t>
  </si>
  <si>
    <t xml:space="preserve">Spiro potrubí ø180  včetně tvarovek + protipožární izolace</t>
  </si>
  <si>
    <t>1.3</t>
  </si>
  <si>
    <t xml:space="preserve">Flex  Termo ø 80</t>
  </si>
  <si>
    <t>1.4</t>
  </si>
  <si>
    <t>Protidešťová stříška 180</t>
  </si>
  <si>
    <t>1.5</t>
  </si>
  <si>
    <t>Vnější záslepka s odvodem kondenzátu 180</t>
  </si>
  <si>
    <t>1.6</t>
  </si>
  <si>
    <t xml:space="preserve">Digestoř dle výběru investora  + zpětná klapka 150, množství odsávaného vzduchu 400-450 m3/hod</t>
  </si>
  <si>
    <t>1.7</t>
  </si>
  <si>
    <t xml:space="preserve">Spiro potrubí ø100  včetně tvarovek</t>
  </si>
  <si>
    <t>2.1</t>
  </si>
  <si>
    <t xml:space="preserve">Přívodní prvek čerstvého  vzduchu</t>
  </si>
  <si>
    <t>2.2</t>
  </si>
  <si>
    <t xml:space="preserve">Spiro potrubí ø180  + tepelná izolace  včetně tvarovek</t>
  </si>
  <si>
    <t>2.3</t>
  </si>
  <si>
    <t xml:space="preserve">Protidešťová stříška tvořená kolenem ø180- 90 o s prodlouženým   skosem a sítem</t>
  </si>
  <si>
    <t>2.4</t>
  </si>
  <si>
    <t>2.5</t>
  </si>
  <si>
    <t>Doplňková tepená izolace</t>
  </si>
  <si>
    <t>3.1</t>
  </si>
  <si>
    <t xml:space="preserve">Spojovací a stavební materiál (šrouby, příchytky, upevnění a   zakrytí potrubních rozvodů, atd.)</t>
  </si>
  <si>
    <t>D2</t>
  </si>
  <si>
    <t>SKLEPY A KOMERCE</t>
  </si>
  <si>
    <t>5.1</t>
  </si>
  <si>
    <t>Rekuperační jednotka</t>
  </si>
  <si>
    <t>5.2</t>
  </si>
  <si>
    <t>Talířový ventil odvodní ø100 barva bílá</t>
  </si>
  <si>
    <t>5.3</t>
  </si>
  <si>
    <t>Talířový ventil odvodní ø 125 barva bílá</t>
  </si>
  <si>
    <t>5.4</t>
  </si>
  <si>
    <t>Spiro potrubí ø100 včetně tvarovek</t>
  </si>
  <si>
    <t>5.5</t>
  </si>
  <si>
    <t>Spiro potrubí ø125 včetně tvarovek</t>
  </si>
  <si>
    <t>5.6</t>
  </si>
  <si>
    <t xml:space="preserve">Spiro potrubí ø150 včetně tvarovek ,tepelně izolované v části   mezi VZT jednotkou a napojením na exteriér.</t>
  </si>
  <si>
    <t>5.7</t>
  </si>
  <si>
    <t>Zpětná klapka ø150</t>
  </si>
  <si>
    <t>5.8</t>
  </si>
  <si>
    <t>Mřížka dvouřadá přívodní do kruhového potrubí 525 x 75</t>
  </si>
  <si>
    <t>5.9</t>
  </si>
  <si>
    <t>Dverní mřížka</t>
  </si>
  <si>
    <t>5.10</t>
  </si>
  <si>
    <t xml:space="preserve">Ohebné AL potrubí ø100  izolované</t>
  </si>
  <si>
    <t>5.11</t>
  </si>
  <si>
    <t xml:space="preserve">Ohebné AL potrubí ø125  izolované</t>
  </si>
  <si>
    <t>5.12</t>
  </si>
  <si>
    <t xml:space="preserve">Ohebné AL potrubí ø150  izolované</t>
  </si>
  <si>
    <t>7.1</t>
  </si>
  <si>
    <t>7.2</t>
  </si>
  <si>
    <t>7.3</t>
  </si>
  <si>
    <t>7.4</t>
  </si>
  <si>
    <t>7.5</t>
  </si>
  <si>
    <t xml:space="preserve">Spiro potrubí ø125 včetně tvarovek,tepelně izolované v části mezi   VZT jednotkou a napojením na exteriér.</t>
  </si>
  <si>
    <t>7.6</t>
  </si>
  <si>
    <t>Zpětná klapka ø125</t>
  </si>
  <si>
    <t>7.7</t>
  </si>
  <si>
    <t>7.8</t>
  </si>
  <si>
    <t>7.9</t>
  </si>
  <si>
    <t>7.10</t>
  </si>
  <si>
    <t>9.1</t>
  </si>
  <si>
    <t>9.2</t>
  </si>
  <si>
    <t>Mřížka jednořadá odvodní do kruhového potrubí 425 x 75</t>
  </si>
  <si>
    <t>9.3</t>
  </si>
  <si>
    <t>9.4</t>
  </si>
  <si>
    <t>9.5</t>
  </si>
  <si>
    <t>Mřížka dvouřadá přívodní do kruhového potrubí 325 x 75</t>
  </si>
  <si>
    <t>9.6</t>
  </si>
  <si>
    <t>9.7</t>
  </si>
  <si>
    <t>Talířový ventil přívodní ø 100 barva bílá</t>
  </si>
  <si>
    <t>9.8</t>
  </si>
  <si>
    <t>Talířový ventil odvodní ø 150 barva bílá</t>
  </si>
  <si>
    <t>9.9</t>
  </si>
  <si>
    <t>9.10</t>
  </si>
  <si>
    <t>9.11</t>
  </si>
  <si>
    <t>9.12</t>
  </si>
  <si>
    <t>9.13</t>
  </si>
  <si>
    <t>Regulační klapka RK 150</t>
  </si>
  <si>
    <t>9.14</t>
  </si>
  <si>
    <t>9.15</t>
  </si>
  <si>
    <t>9.16</t>
  </si>
  <si>
    <t>9.17</t>
  </si>
  <si>
    <t>10.1</t>
  </si>
  <si>
    <t>Ventilátor do potrubí RK 100 L IP 44</t>
  </si>
  <si>
    <t>10.2</t>
  </si>
  <si>
    <t>Tlumič hluku kruhový l-900 ø125</t>
  </si>
  <si>
    <t>10.3</t>
  </si>
  <si>
    <t>Mřížka jednořadá odvodní do kruhového potrubí 325 x 75</t>
  </si>
  <si>
    <t>10.4</t>
  </si>
  <si>
    <t>10.5</t>
  </si>
  <si>
    <t>10.6</t>
  </si>
  <si>
    <t>Spiro potrubí ø150 včetně tvarovek ,tepelně izolované.</t>
  </si>
  <si>
    <t>10.7</t>
  </si>
  <si>
    <t>10.8</t>
  </si>
  <si>
    <t xml:space="preserve">Protidešťová mřížka kruhová  ø 150 pozink</t>
  </si>
  <si>
    <t>10.9</t>
  </si>
  <si>
    <t>10.10</t>
  </si>
  <si>
    <t>Talířový ventil odvodní ø 100 barva bílá</t>
  </si>
  <si>
    <t>11.1</t>
  </si>
  <si>
    <t>ksa</t>
  </si>
  <si>
    <t>11.2</t>
  </si>
  <si>
    <t>11.3</t>
  </si>
  <si>
    <t>11.4</t>
  </si>
  <si>
    <t>Talířový ventil přívodní ø 125 barva bílá</t>
  </si>
  <si>
    <t>11.5</t>
  </si>
  <si>
    <t>11.6</t>
  </si>
  <si>
    <t>11.7</t>
  </si>
  <si>
    <t>Spiro potrubí ø125 včetně tvarovek,tepelně izolované.</t>
  </si>
  <si>
    <t>11.8</t>
  </si>
  <si>
    <t>12.1</t>
  </si>
  <si>
    <t>13.1</t>
  </si>
  <si>
    <t>13.2</t>
  </si>
  <si>
    <t>Zaregulování soustavy VZT</t>
  </si>
  <si>
    <t>13.3</t>
  </si>
  <si>
    <t>Uvedení VZT do provozu</t>
  </si>
  <si>
    <t>D.1.4.4 - Elektroinstalace</t>
  </si>
  <si>
    <t>741 - SILNOPROUD</t>
  </si>
  <si>
    <t xml:space="preserve">    741.1 - Kabeláž :</t>
  </si>
  <si>
    <t xml:space="preserve">    741.2 - Elektroměrový rozváděč RE1:</t>
  </si>
  <si>
    <t xml:space="preserve">    741.3 - Elektroměrové rozváděče RE2-RE3:</t>
  </si>
  <si>
    <t xml:space="preserve">    741.4 - Elektroměrové rozváděče RE4:</t>
  </si>
  <si>
    <t xml:space="preserve">    741.5 - Elektroměrové rozváděče RE5:</t>
  </si>
  <si>
    <t xml:space="preserve">    741.6 - Rozváděč R.S (vlastní spotřeba domu) obsahuje:</t>
  </si>
  <si>
    <t xml:space="preserve">    741.7 - Rozváděč RB.x (BYT) MODEL 1 obsahuje:</t>
  </si>
  <si>
    <t xml:space="preserve">    741.8 - Rozváděč RB.x (BYT) MODEL 2,4 obsahuje:</t>
  </si>
  <si>
    <t xml:space="preserve">    741.9 - Rozváděč RB.x (BYT) MODEL 3 obsahuje:</t>
  </si>
  <si>
    <t xml:space="preserve">    741.10 - Rozváděč RB.x (BYT) MODEL 5 obsahuje:</t>
  </si>
  <si>
    <t xml:space="preserve">    741.11 - Rozváděč RB.x (BYT) MODEL 6 obsahuje:</t>
  </si>
  <si>
    <t xml:space="preserve">    741.12 - Rozváděč RB.x (BYT) MODEL 7 obsahuje:</t>
  </si>
  <si>
    <t xml:space="preserve">    741.13 - Rozváděče R.OJ (OBCHODNÍ JEDNOTKY) obsahují:</t>
  </si>
  <si>
    <t xml:space="preserve">    741.14 - Rozváděč R.AUT (AUTONABÍJEČKY) obsahuje :</t>
  </si>
  <si>
    <t xml:space="preserve">    741.15 - Zásuvky, spínače, krabice, elektroinstalační materiál :</t>
  </si>
  <si>
    <t xml:space="preserve">    741.16 - Svítidla, stropní vývody, apod… společných prostor :</t>
  </si>
  <si>
    <t xml:space="preserve">    741.17 - RWA systém</t>
  </si>
  <si>
    <t xml:space="preserve">    741.18 - Hromosvod, uzemnění</t>
  </si>
  <si>
    <t>742 - SLABOPROUD</t>
  </si>
  <si>
    <t xml:space="preserve">    742.1 - Datové rozvody</t>
  </si>
  <si>
    <t xml:space="preserve">    742.2 - Rozváděče Opticko-kouřový hlásič</t>
  </si>
  <si>
    <t xml:space="preserve">    742.3 - Rozváděče Ostatní náklady :</t>
  </si>
  <si>
    <t>741</t>
  </si>
  <si>
    <t>SILNOPROUD</t>
  </si>
  <si>
    <t>741.1</t>
  </si>
  <si>
    <t>Kabeláž :</t>
  </si>
  <si>
    <t>741.1.1</t>
  </si>
  <si>
    <t>Kabel 1-YY 150 mm2 černá - HDV</t>
  </si>
  <si>
    <t>741.1.2</t>
  </si>
  <si>
    <t>Kabel 1-YY 150 mm2 zelenožlutá - HDV</t>
  </si>
  <si>
    <t>741.1.3</t>
  </si>
  <si>
    <t>Kabel CYKY-O 4x1,5mm2 - HDO</t>
  </si>
  <si>
    <t>741.1.4</t>
  </si>
  <si>
    <t>Mikrotrubička HDPE 10/6</t>
  </si>
  <si>
    <t>741.1.5</t>
  </si>
  <si>
    <t>Ochranná trubka s mechanickou odolností třídy 3 (schváleno PREdi)</t>
  </si>
  <si>
    <t>741.1.6</t>
  </si>
  <si>
    <t>Kabel CXKH-R 4x25mm2</t>
  </si>
  <si>
    <t>741.1.7</t>
  </si>
  <si>
    <t>Kabel CXKH-R 4x10mm2</t>
  </si>
  <si>
    <t>741.1.8</t>
  </si>
  <si>
    <t>Kabel CXKH-R 5x6mm2</t>
  </si>
  <si>
    <t>741.1.9</t>
  </si>
  <si>
    <t>Kabel CXKH-V 2x1,5mm2</t>
  </si>
  <si>
    <t>741.1.10</t>
  </si>
  <si>
    <t xml:space="preserve">Kabel PRAFlaDur  5x1,5mm2</t>
  </si>
  <si>
    <t>741.1.11</t>
  </si>
  <si>
    <t xml:space="preserve">Kabel PRAFlaGuard  2x2x0,8mm2</t>
  </si>
  <si>
    <t>741.1.12</t>
  </si>
  <si>
    <t>Kabel CYKY-J 5x10mm2</t>
  </si>
  <si>
    <t>741.1.13</t>
  </si>
  <si>
    <t>Kabel CYKY-J 4x10mm2</t>
  </si>
  <si>
    <t>741.1.14</t>
  </si>
  <si>
    <t>Kabel CYKY-J 5x2,5mm2</t>
  </si>
  <si>
    <t>741.1.15</t>
  </si>
  <si>
    <t>Kabel CYKY-J 5x1,5mm2</t>
  </si>
  <si>
    <t>741.1.16</t>
  </si>
  <si>
    <t>Kabel CYKY-J 3x2,5mm2</t>
  </si>
  <si>
    <t>741.1.17</t>
  </si>
  <si>
    <t>Kabel CYKY-J 3 x1,5mm2</t>
  </si>
  <si>
    <t>741.1.18</t>
  </si>
  <si>
    <t>Kabel CYKY-O 4x1,5mm2</t>
  </si>
  <si>
    <t>741.1.19</t>
  </si>
  <si>
    <t>Kabel JYTY 4x1mm2</t>
  </si>
  <si>
    <t>741.1.20</t>
  </si>
  <si>
    <t>Kabel CYSY-C 3x1mm2</t>
  </si>
  <si>
    <t>741.1.21</t>
  </si>
  <si>
    <t>Kabel 1-H07 V-K/CYA/25mm2</t>
  </si>
  <si>
    <t>741.1.22</t>
  </si>
  <si>
    <t>Kabel 1-H07 V-K/CY/10mm2</t>
  </si>
  <si>
    <t>741.1.23</t>
  </si>
  <si>
    <t>Kabel 1-H07 V-K/CY/6mm2</t>
  </si>
  <si>
    <t>741.1.24</t>
  </si>
  <si>
    <t>Kabel 1-H07 V-K/CY/4mm2</t>
  </si>
  <si>
    <t>741.1.25</t>
  </si>
  <si>
    <t>Skříň hlavního (pomocného) pospojení MET</t>
  </si>
  <si>
    <t>741.1.26</t>
  </si>
  <si>
    <t>Ochranná trubka DN110</t>
  </si>
  <si>
    <t>741.1.27</t>
  </si>
  <si>
    <t>Ochranná trubka DN50</t>
  </si>
  <si>
    <t>741.1.28</t>
  </si>
  <si>
    <t>Ostatní drobný elektroinstalační materiál</t>
  </si>
  <si>
    <t>741.2</t>
  </si>
  <si>
    <t>Elektroměrový rozváděč RE1:</t>
  </si>
  <si>
    <t>741.2.1</t>
  </si>
  <si>
    <t xml:space="preserve">Rozvodnice  4U/39, 5 elektroměrů, , krytí : IP30, vnější rozměr:1030/1885/250 (šxvxh), EI 30 DP1 – S200. Dveře + rám  + vana</t>
  </si>
  <si>
    <t>741.2.2</t>
  </si>
  <si>
    <t>Výkonový vypínač 250A</t>
  </si>
  <si>
    <t>741.2.3</t>
  </si>
  <si>
    <t>Napěťová cívka k vypínači 250A</t>
  </si>
  <si>
    <t>741.2.4</t>
  </si>
  <si>
    <t>Třífázový jistič 80B/3, 80A</t>
  </si>
  <si>
    <t>741.2.5</t>
  </si>
  <si>
    <t>Třífázový jistič 63B/3, 63A</t>
  </si>
  <si>
    <t>741.2.6</t>
  </si>
  <si>
    <t>Třífázový jistič 32B/3, 32A</t>
  </si>
  <si>
    <t>741.2.7</t>
  </si>
  <si>
    <t>Jednofázový jistič B6/1, 6A</t>
  </si>
  <si>
    <t>741.2.8</t>
  </si>
  <si>
    <t>Hlavní vypínač QM-80/3, 80A</t>
  </si>
  <si>
    <t>741.2.9</t>
  </si>
  <si>
    <t>Hlavní vypínač QM-63/3, 63A</t>
  </si>
  <si>
    <t>741.2.10</t>
  </si>
  <si>
    <t>Hlavní vypínač QM-32/3, 32A</t>
  </si>
  <si>
    <t>741.2.11</t>
  </si>
  <si>
    <t>Elektroměr ET (součástí dodávky distributora)</t>
  </si>
  <si>
    <t>741.2.12</t>
  </si>
  <si>
    <t>Tlačítko TOTAL STOP na omítku, pod ochranným sklíčkem</t>
  </si>
  <si>
    <t>741.2.13</t>
  </si>
  <si>
    <t xml:space="preserve">Tlačítko  FVE STOP na omítku, pod ochranným sklíčkem</t>
  </si>
  <si>
    <t>741.2.14</t>
  </si>
  <si>
    <t>Nulový můstek, pomocný materiál</t>
  </si>
  <si>
    <t>741.3</t>
  </si>
  <si>
    <t>Elektroměrové rozváděče RE2-RE3:</t>
  </si>
  <si>
    <t>741.3.1</t>
  </si>
  <si>
    <t xml:space="preserve">Rozvodnice  4U/42, 10 elektroměrů,  krytí : IP30, vnější rozměr:1030/2025/250 (šxvxh), EI 30 DP1 – S200. Dveře + rám  + vana</t>
  </si>
  <si>
    <t>741.3.2</t>
  </si>
  <si>
    <t>Třífázový jistič 25B/3, 25A</t>
  </si>
  <si>
    <t>741.3.3</t>
  </si>
  <si>
    <t>Hlavní vypínač QM-25/3, 25A</t>
  </si>
  <si>
    <t>741.3.4</t>
  </si>
  <si>
    <t>741.3.5</t>
  </si>
  <si>
    <t>741.4</t>
  </si>
  <si>
    <t>Elektroměrové rozváděče RE4:</t>
  </si>
  <si>
    <t>741.4.1</t>
  </si>
  <si>
    <t xml:space="preserve">Rozvodnice  3U/42, 8 elektroměrů,  krytí : IP30, vnější rozměr:810/2025/250 (šxvxh), EI 30 DP1 – S200. Dveře + rám  + vana</t>
  </si>
  <si>
    <t>741.4.2</t>
  </si>
  <si>
    <t>741.4.3</t>
  </si>
  <si>
    <t>741.4.4</t>
  </si>
  <si>
    <t>741.4.5</t>
  </si>
  <si>
    <t>741.5</t>
  </si>
  <si>
    <t>Elektroměrové rozváděče RE5:</t>
  </si>
  <si>
    <t>741.5.1</t>
  </si>
  <si>
    <t xml:space="preserve">Rozvodnice  1U/24, 1 elektroměrů,  krytí : IP30, vnější rozměr:380/1195/250 (šxvxh), EI 30 DP1 – S200. Dveře + rám  + vana</t>
  </si>
  <si>
    <t>741.5.2</t>
  </si>
  <si>
    <t>741.5.3</t>
  </si>
  <si>
    <t>741.5.4</t>
  </si>
  <si>
    <t>741.5.5</t>
  </si>
  <si>
    <t>741.6</t>
  </si>
  <si>
    <t>Rozváděč R.S (vlastní spotřeba domu) obsahuje:</t>
  </si>
  <si>
    <t>741.6.1</t>
  </si>
  <si>
    <t>Rozvodnice nástěnná 6x21 modulů, krytí : IP30, rozměry : 917 x 586 x 250 (š/v/h)</t>
  </si>
  <si>
    <t>741.6.2</t>
  </si>
  <si>
    <t>741.6.3</t>
  </si>
  <si>
    <t>Přepěťová ochrana třídy T1-T2 – 3xFLP-B+C</t>
  </si>
  <si>
    <t>741.6.4</t>
  </si>
  <si>
    <t>Třífázový jistič PL7-B63/3, 63A</t>
  </si>
  <si>
    <t>741.6.5</t>
  </si>
  <si>
    <t>Třífázový jistič PL7-B25/3, 25A</t>
  </si>
  <si>
    <t>741.6.6</t>
  </si>
  <si>
    <t>Jednofázový jistič B16/1, 16A</t>
  </si>
  <si>
    <t>741.6.7</t>
  </si>
  <si>
    <t>Jednofázový jistič B10/1, 10A</t>
  </si>
  <si>
    <t>741.6.8</t>
  </si>
  <si>
    <t>741.6.9</t>
  </si>
  <si>
    <t>Instalační stykač Z-SCH230/1/25-20 25A</t>
  </si>
  <si>
    <t>741.6.10</t>
  </si>
  <si>
    <t>3f. proudový chránič FI40-4p/0,03, 40A/0,03A typ A</t>
  </si>
  <si>
    <t>741.6.11</t>
  </si>
  <si>
    <t xml:space="preserve">Kombinovaný proudový chránič  s jističem FI10-2p/0,03, 10A/0,03A typ A</t>
  </si>
  <si>
    <t>741.6.12</t>
  </si>
  <si>
    <t>Řidící jednotka DT na DIN lištu 90x144x65 mm (8 M)</t>
  </si>
  <si>
    <t>741.6.13</t>
  </si>
  <si>
    <t>Podružný elektroměr 3f.</t>
  </si>
  <si>
    <t>741.6.14</t>
  </si>
  <si>
    <t>Podružný elektroměr 1f.</t>
  </si>
  <si>
    <t>741.6.15</t>
  </si>
  <si>
    <t>Napájecí zdroj 230VAC/24VDC pro LED pásek 50W</t>
  </si>
  <si>
    <t>741.6.16</t>
  </si>
  <si>
    <t>Napájecí zdroj 230VAC/24VDC pro LED pásek 100W</t>
  </si>
  <si>
    <t>741.6.17</t>
  </si>
  <si>
    <t>Napájecí zdroj 230VAC/24VDC pro LED pásek 150W</t>
  </si>
  <si>
    <t>741.6.18</t>
  </si>
  <si>
    <t>Napájecí zdroj 230VAC/24VDC pro LED pásek 250W</t>
  </si>
  <si>
    <t>741.6.19</t>
  </si>
  <si>
    <t>741.7</t>
  </si>
  <si>
    <t>Rozváděč RB.x (BYT) MODEL 1 obsahuje:</t>
  </si>
  <si>
    <t>741.7.1</t>
  </si>
  <si>
    <t>Rozvodnice nástěnná 72 modulů, krytí : IP30, rozměry : 550 x 500 x 165 mm (š/v/h)</t>
  </si>
  <si>
    <t>741.7.2</t>
  </si>
  <si>
    <t>741.7.3</t>
  </si>
  <si>
    <t>Přepěťová ochrana třídy T2 – 3xSLP-C</t>
  </si>
  <si>
    <t>741.7.4</t>
  </si>
  <si>
    <t xml:space="preserve">Kombinovaný proudový chránič  s jističem FI16-2p/0,03, 16A/0,03A typ A</t>
  </si>
  <si>
    <t>741.7.5</t>
  </si>
  <si>
    <t>741.7.6</t>
  </si>
  <si>
    <t xml:space="preserve">Kombinovaný proudový chránič  s jističem FI16-2p/0,03, 16A/0,03A typ A-G</t>
  </si>
  <si>
    <t>741.7.7</t>
  </si>
  <si>
    <t>741.7.8</t>
  </si>
  <si>
    <t>3f. proudový chránič FI25-4p/0,03, 25A/0,03A typ A</t>
  </si>
  <si>
    <t>741.7.9</t>
  </si>
  <si>
    <t>Třífázový jistič PL6-B16/3, 16A</t>
  </si>
  <si>
    <t>741.7.10</t>
  </si>
  <si>
    <t>741.7.11</t>
  </si>
  <si>
    <t>741.7.12</t>
  </si>
  <si>
    <t>Napájecí zdroj 230VAC/12VDC pro LED pásek 30W</t>
  </si>
  <si>
    <t>741.7.13</t>
  </si>
  <si>
    <t>Napájecí zdroj 230VAC/12VDC pro LED pásek 20W</t>
  </si>
  <si>
    <t>741.7.14</t>
  </si>
  <si>
    <t>Doběhový spínač DT 3 R</t>
  </si>
  <si>
    <t>741.7.15</t>
  </si>
  <si>
    <t>Drobný montážní a označovací materiál</t>
  </si>
  <si>
    <t>741.8</t>
  </si>
  <si>
    <t>Rozváděč RB.x (BYT) MODEL 2,4 obsahuje:</t>
  </si>
  <si>
    <t>741.8.1</t>
  </si>
  <si>
    <t>741.8.2</t>
  </si>
  <si>
    <t>741.8.3</t>
  </si>
  <si>
    <t>741.8.4</t>
  </si>
  <si>
    <t>741.8.5</t>
  </si>
  <si>
    <t>741.8.6</t>
  </si>
  <si>
    <t>741.8.7</t>
  </si>
  <si>
    <t>741.8.8</t>
  </si>
  <si>
    <t>741.8.9</t>
  </si>
  <si>
    <t>741.8.10</t>
  </si>
  <si>
    <t>741.8.11</t>
  </si>
  <si>
    <t>741.8.12</t>
  </si>
  <si>
    <t>741.8.13</t>
  </si>
  <si>
    <t>741.8.14</t>
  </si>
  <si>
    <t>741.8.15</t>
  </si>
  <si>
    <t>741.9</t>
  </si>
  <si>
    <t>Rozváděč RB.x (BYT) MODEL 3 obsahuje:</t>
  </si>
  <si>
    <t>741.9.1</t>
  </si>
  <si>
    <t>741.9.2</t>
  </si>
  <si>
    <t>741.9.3</t>
  </si>
  <si>
    <t>741.9.4</t>
  </si>
  <si>
    <t>741.9.5</t>
  </si>
  <si>
    <t>741.9.6</t>
  </si>
  <si>
    <t>741.9.7</t>
  </si>
  <si>
    <t>741.9.8</t>
  </si>
  <si>
    <t>741.9.9</t>
  </si>
  <si>
    <t>741.9.10</t>
  </si>
  <si>
    <t>741.9.11</t>
  </si>
  <si>
    <t>741.9.12</t>
  </si>
  <si>
    <t>741.9.13</t>
  </si>
  <si>
    <t>741.9.14</t>
  </si>
  <si>
    <t>741.9.15</t>
  </si>
  <si>
    <t>741.10</t>
  </si>
  <si>
    <t>Rozváděč RB.x (BYT) MODEL 5 obsahuje:</t>
  </si>
  <si>
    <t>741.10.1</t>
  </si>
  <si>
    <t>741.10.2</t>
  </si>
  <si>
    <t>741.10.3</t>
  </si>
  <si>
    <t>741.10.4</t>
  </si>
  <si>
    <t>741.10.5</t>
  </si>
  <si>
    <t>741.10.6</t>
  </si>
  <si>
    <t>741.10.7</t>
  </si>
  <si>
    <t>741.10.8</t>
  </si>
  <si>
    <t>258</t>
  </si>
  <si>
    <t>741.10.9</t>
  </si>
  <si>
    <t>260</t>
  </si>
  <si>
    <t>741.10.10</t>
  </si>
  <si>
    <t>262</t>
  </si>
  <si>
    <t>741.10.11</t>
  </si>
  <si>
    <t>264</t>
  </si>
  <si>
    <t>741.10.12</t>
  </si>
  <si>
    <t>266</t>
  </si>
  <si>
    <t>741.10.13</t>
  </si>
  <si>
    <t>268</t>
  </si>
  <si>
    <t>741.10.14</t>
  </si>
  <si>
    <t>270</t>
  </si>
  <si>
    <t>741.10.15</t>
  </si>
  <si>
    <t>272</t>
  </si>
  <si>
    <t>741.11</t>
  </si>
  <si>
    <t>Rozváděč RB.x (BYT) MODEL 6 obsahuje:</t>
  </si>
  <si>
    <t>741.11.1</t>
  </si>
  <si>
    <t>274</t>
  </si>
  <si>
    <t>741.11.2</t>
  </si>
  <si>
    <t>276</t>
  </si>
  <si>
    <t>741.11.3</t>
  </si>
  <si>
    <t>278</t>
  </si>
  <si>
    <t>741.11.4</t>
  </si>
  <si>
    <t>280</t>
  </si>
  <si>
    <t>741.11.5</t>
  </si>
  <si>
    <t>282</t>
  </si>
  <si>
    <t>741.11.6</t>
  </si>
  <si>
    <t>284</t>
  </si>
  <si>
    <t>741.11.7</t>
  </si>
  <si>
    <t>286</t>
  </si>
  <si>
    <t>741.11.8</t>
  </si>
  <si>
    <t>288</t>
  </si>
  <si>
    <t>741.11.9</t>
  </si>
  <si>
    <t>290</t>
  </si>
  <si>
    <t>741.11.10</t>
  </si>
  <si>
    <t>292</t>
  </si>
  <si>
    <t>741.11.11</t>
  </si>
  <si>
    <t>294</t>
  </si>
  <si>
    <t>741.11.12</t>
  </si>
  <si>
    <t>296</t>
  </si>
  <si>
    <t>741.11.13</t>
  </si>
  <si>
    <t>298</t>
  </si>
  <si>
    <t>741.11.14</t>
  </si>
  <si>
    <t>300</t>
  </si>
  <si>
    <t>741.11.15</t>
  </si>
  <si>
    <t>302</t>
  </si>
  <si>
    <t>741.12</t>
  </si>
  <si>
    <t>Rozváděč RB.x (BYT) MODEL 7 obsahuje:</t>
  </si>
  <si>
    <t>741.12.1</t>
  </si>
  <si>
    <t>304</t>
  </si>
  <si>
    <t>741.12.2</t>
  </si>
  <si>
    <t>306</t>
  </si>
  <si>
    <t>741.12.3</t>
  </si>
  <si>
    <t>308</t>
  </si>
  <si>
    <t>741.12.4</t>
  </si>
  <si>
    <t>310</t>
  </si>
  <si>
    <t>741.12.5</t>
  </si>
  <si>
    <t>312</t>
  </si>
  <si>
    <t>741.12.6</t>
  </si>
  <si>
    <t>314</t>
  </si>
  <si>
    <t>741.12.7</t>
  </si>
  <si>
    <t>316</t>
  </si>
  <si>
    <t>741.12.8</t>
  </si>
  <si>
    <t>318</t>
  </si>
  <si>
    <t>741.12.9</t>
  </si>
  <si>
    <t>320</t>
  </si>
  <si>
    <t>741.12.10</t>
  </si>
  <si>
    <t>322</t>
  </si>
  <si>
    <t>741.12.11</t>
  </si>
  <si>
    <t>324</t>
  </si>
  <si>
    <t>741.12.12</t>
  </si>
  <si>
    <t>326</t>
  </si>
  <si>
    <t>741.12.13</t>
  </si>
  <si>
    <t>328</t>
  </si>
  <si>
    <t>741.12.14</t>
  </si>
  <si>
    <t>330</t>
  </si>
  <si>
    <t>741.12.15</t>
  </si>
  <si>
    <t>332</t>
  </si>
  <si>
    <t>741.13</t>
  </si>
  <si>
    <t>Rozváděče R.OJ (OBCHODNÍ JEDNOTKY) obsahují:</t>
  </si>
  <si>
    <t>741.13.1</t>
  </si>
  <si>
    <t>Rozvodnice nástěnná 4x21 modulů, krytí : IP30, rozměry : 641 x 586 x 250 mm (š/v/h) pro R.OJ 101, 103</t>
  </si>
  <si>
    <t>334</t>
  </si>
  <si>
    <t>741.13.2</t>
  </si>
  <si>
    <t>Rozvodnice nástěnná 5x13 modulů, krytí : IP30, rozměry : 825 x 380 x 250 mm (š/v/h) pro R.OJ 102</t>
  </si>
  <si>
    <t>336</t>
  </si>
  <si>
    <t>741.13.3</t>
  </si>
  <si>
    <t>338</t>
  </si>
  <si>
    <t>741.13.4</t>
  </si>
  <si>
    <t>340</t>
  </si>
  <si>
    <t>741.13.5</t>
  </si>
  <si>
    <t>342</t>
  </si>
  <si>
    <t>741.13.6</t>
  </si>
  <si>
    <t>344</t>
  </si>
  <si>
    <t>741.13.7</t>
  </si>
  <si>
    <t>346</t>
  </si>
  <si>
    <t>741.13.8</t>
  </si>
  <si>
    <t>348</t>
  </si>
  <si>
    <t>741.13.9</t>
  </si>
  <si>
    <t>350</t>
  </si>
  <si>
    <t>741.13.10</t>
  </si>
  <si>
    <t>352</t>
  </si>
  <si>
    <t>741.13.11</t>
  </si>
  <si>
    <t>354</t>
  </si>
  <si>
    <t>741.13.12</t>
  </si>
  <si>
    <t>356</t>
  </si>
  <si>
    <t>741.14</t>
  </si>
  <si>
    <t>Rozváděč R.AUT (AUTONABÍJEČKY) obsahuje :</t>
  </si>
  <si>
    <t>741.14.1</t>
  </si>
  <si>
    <t>Rozvodnice nástěnná 7x35 modulů, krytí : IP40, rozměry : 800x1260x260 (š/v/h)</t>
  </si>
  <si>
    <t>358</t>
  </si>
  <si>
    <t>741.14.2</t>
  </si>
  <si>
    <t>360</t>
  </si>
  <si>
    <t>181</t>
  </si>
  <si>
    <t>741.14.3</t>
  </si>
  <si>
    <t>Napěťová cívka k vypínači 63A</t>
  </si>
  <si>
    <t>362</t>
  </si>
  <si>
    <t>741.14.4</t>
  </si>
  <si>
    <t>364</t>
  </si>
  <si>
    <t>183</t>
  </si>
  <si>
    <t>741.14.5</t>
  </si>
  <si>
    <t>3f. proudový chránič FI40-4p/0,03, 40A/0,03A typ B</t>
  </si>
  <si>
    <t>366</t>
  </si>
  <si>
    <t>741.14.6</t>
  </si>
  <si>
    <t>Třífázový jistič PL7-B32/3, 32A</t>
  </si>
  <si>
    <t>368</t>
  </si>
  <si>
    <t>185</t>
  </si>
  <si>
    <t>741.14.7</t>
  </si>
  <si>
    <t>Tlačítko RAUT STOP na omítku, pod ochranným sklíčkem</t>
  </si>
  <si>
    <t>370</t>
  </si>
  <si>
    <t>741.15</t>
  </si>
  <si>
    <t>Zásuvky, spínače, krabice, elektroinstalační materiál :</t>
  </si>
  <si>
    <t>741.15.1</t>
  </si>
  <si>
    <t>Zásuvka jednoduchá 16A/230V, IP20, komplet</t>
  </si>
  <si>
    <t>372</t>
  </si>
  <si>
    <t>187</t>
  </si>
  <si>
    <t>741.15.2</t>
  </si>
  <si>
    <t>Vypínač jednopólový pod omítku, řaz.1, IP20, komplet,</t>
  </si>
  <si>
    <t>374</t>
  </si>
  <si>
    <t>741.15.3</t>
  </si>
  <si>
    <t>Vypínač lustrový pod omítku, řaz.5, IP20, komplet,</t>
  </si>
  <si>
    <t>376</t>
  </si>
  <si>
    <t>189</t>
  </si>
  <si>
    <t>741.15.4</t>
  </si>
  <si>
    <t>Vypínač schodišťový pod omítku, řaz.6, IP20, komplet</t>
  </si>
  <si>
    <t>378</t>
  </si>
  <si>
    <t>741.15.5</t>
  </si>
  <si>
    <t>Vypínač křížový pod omítku, řaz.7, IP20, komplet</t>
  </si>
  <si>
    <t>380</t>
  </si>
  <si>
    <t>191</t>
  </si>
  <si>
    <t>741.15.6</t>
  </si>
  <si>
    <t>Vypínač dvojitý-střídavý pod omítku, řaz.6+6, IP20, komplet</t>
  </si>
  <si>
    <t>382</t>
  </si>
  <si>
    <t>741.15.7</t>
  </si>
  <si>
    <t>Termostat pro podlahové vytápění (v dodávce RTCH)</t>
  </si>
  <si>
    <t>384</t>
  </si>
  <si>
    <t>193</t>
  </si>
  <si>
    <t>741.15.8</t>
  </si>
  <si>
    <t>Pohybové čidlo 90°</t>
  </si>
  <si>
    <t>386</t>
  </si>
  <si>
    <t>741.15.9</t>
  </si>
  <si>
    <t>Pohybové čidlo 360°</t>
  </si>
  <si>
    <t>388</t>
  </si>
  <si>
    <t>195</t>
  </si>
  <si>
    <t>741.15.10</t>
  </si>
  <si>
    <t>Pohybové čidlo přítomnostní 360°</t>
  </si>
  <si>
    <t>390</t>
  </si>
  <si>
    <t>741.15.11</t>
  </si>
  <si>
    <t>Soumrakové čidlo</t>
  </si>
  <si>
    <t>392</t>
  </si>
  <si>
    <t>197</t>
  </si>
  <si>
    <t>741.15.12</t>
  </si>
  <si>
    <t>Instalační krabice přístrojová KP</t>
  </si>
  <si>
    <t>394</t>
  </si>
  <si>
    <t>741.15.13</t>
  </si>
  <si>
    <t>Instalační krabice přístrojová hluboká</t>
  </si>
  <si>
    <t>396</t>
  </si>
  <si>
    <t>199</t>
  </si>
  <si>
    <t>741.15.14</t>
  </si>
  <si>
    <t>Instalační krabice odbočná KU</t>
  </si>
  <si>
    <t>398</t>
  </si>
  <si>
    <t>741.15.15</t>
  </si>
  <si>
    <t>Revizní dvířka stropní 300x300</t>
  </si>
  <si>
    <t>400</t>
  </si>
  <si>
    <t>201</t>
  </si>
  <si>
    <t>741.15.16</t>
  </si>
  <si>
    <t>Revizní dvířka 300x300 stoupačka</t>
  </si>
  <si>
    <t>402</t>
  </si>
  <si>
    <t>741.15.17</t>
  </si>
  <si>
    <t>404</t>
  </si>
  <si>
    <t>741.16</t>
  </si>
  <si>
    <t>Svítidla, stropní vývody, apod… společných prostor :</t>
  </si>
  <si>
    <t>203</t>
  </si>
  <si>
    <t>741.16.1</t>
  </si>
  <si>
    <t>Svítidla - dodávka + montáž</t>
  </si>
  <si>
    <t>406</t>
  </si>
  <si>
    <t>Poznámka k položce:_x000d_
viz PD</t>
  </si>
  <si>
    <t>741.16.21</t>
  </si>
  <si>
    <t>Svítidlo stropní BYTY - pouze vývod s žárovkou, výběr dle nájemníka</t>
  </si>
  <si>
    <t>-1068719592</t>
  </si>
  <si>
    <t>205</t>
  </si>
  <si>
    <t>741.16.22</t>
  </si>
  <si>
    <t>Svítidlo nástěnné, IP44</t>
  </si>
  <si>
    <t>448</t>
  </si>
  <si>
    <t>741.16.23</t>
  </si>
  <si>
    <t>450</t>
  </si>
  <si>
    <t>741.17</t>
  </si>
  <si>
    <t>RWA systém</t>
  </si>
  <si>
    <t>207</t>
  </si>
  <si>
    <t>741.17.1</t>
  </si>
  <si>
    <t>Řídící jednotka</t>
  </si>
  <si>
    <t>452</t>
  </si>
  <si>
    <t>741.17.2</t>
  </si>
  <si>
    <t>Elektroinstalační krabice 100x100</t>
  </si>
  <si>
    <t>454</t>
  </si>
  <si>
    <t>209</t>
  </si>
  <si>
    <t>741.17.3</t>
  </si>
  <si>
    <t>EL. pohon 24V</t>
  </si>
  <si>
    <t>456</t>
  </si>
  <si>
    <t>741.17.4</t>
  </si>
  <si>
    <t>Detektor kouře OK v CHÚC</t>
  </si>
  <si>
    <t>458</t>
  </si>
  <si>
    <t>211</t>
  </si>
  <si>
    <t>741.17.5</t>
  </si>
  <si>
    <t>Bezpečnostní tlačítko - otevírač okna v každém patře</t>
  </si>
  <si>
    <t>460</t>
  </si>
  <si>
    <t>741.18</t>
  </si>
  <si>
    <t>Hromosvod, uzemnění</t>
  </si>
  <si>
    <t>741.18.1</t>
  </si>
  <si>
    <t>Zemnící vodič FeZn Ø10</t>
  </si>
  <si>
    <t>462</t>
  </si>
  <si>
    <t>213</t>
  </si>
  <si>
    <t>741.18.2</t>
  </si>
  <si>
    <t xml:space="preserve">Jímací vodič AlMgSi Ø8mm  ( jímací soustava )</t>
  </si>
  <si>
    <t>464</t>
  </si>
  <si>
    <t>741.18.3</t>
  </si>
  <si>
    <t>Zemnící pásek FeZn 30x4</t>
  </si>
  <si>
    <t>466</t>
  </si>
  <si>
    <t>215</t>
  </si>
  <si>
    <t>741.18.4</t>
  </si>
  <si>
    <t>JV10 (1m) - jímací tyč + kotvení</t>
  </si>
  <si>
    <t>468</t>
  </si>
  <si>
    <t>741.18.5</t>
  </si>
  <si>
    <t>JV15 (1,5m) - jímací tyč + kotvení</t>
  </si>
  <si>
    <t>470</t>
  </si>
  <si>
    <t>217</t>
  </si>
  <si>
    <t>741.18.6</t>
  </si>
  <si>
    <t>JV20 (2m) - jímací tyč + kotvení</t>
  </si>
  <si>
    <t>472</t>
  </si>
  <si>
    <t>741.18.7</t>
  </si>
  <si>
    <t>Podpěra vedení na střeše - pro AlMgSi Ø8mm</t>
  </si>
  <si>
    <t>474</t>
  </si>
  <si>
    <t>219</t>
  </si>
  <si>
    <t>741.18.8</t>
  </si>
  <si>
    <t>Podpěra vedení na fasádě - pro AlMgSi Ø8mm</t>
  </si>
  <si>
    <t>476</t>
  </si>
  <si>
    <t>741.18.9</t>
  </si>
  <si>
    <t>Měřící revizní skříňka (uložení zkušební svorky)</t>
  </si>
  <si>
    <t>478</t>
  </si>
  <si>
    <t>221</t>
  </si>
  <si>
    <t>741.18.10</t>
  </si>
  <si>
    <t>Svorka Sza - zkušební svorka</t>
  </si>
  <si>
    <t>480</t>
  </si>
  <si>
    <t>741.18.11</t>
  </si>
  <si>
    <t>Svorka SR3b - napojení drátu FeZn Ø10 na zemnící pásek FeZn 30x4</t>
  </si>
  <si>
    <t>482</t>
  </si>
  <si>
    <t>223</t>
  </si>
  <si>
    <t>741.18.12</t>
  </si>
  <si>
    <t>Svorka SR2b - spojení zemnícího pásku FeZn 30x4</t>
  </si>
  <si>
    <t>484</t>
  </si>
  <si>
    <t>741.18.13</t>
  </si>
  <si>
    <t>Svorka univerzální SU</t>
  </si>
  <si>
    <t>486</t>
  </si>
  <si>
    <t>225</t>
  </si>
  <si>
    <t>741.18.14</t>
  </si>
  <si>
    <t>Svorka jímačová SJ</t>
  </si>
  <si>
    <t>488</t>
  </si>
  <si>
    <t>741.18.15</t>
  </si>
  <si>
    <t>Svorka spojovací SS</t>
  </si>
  <si>
    <t>490</t>
  </si>
  <si>
    <t>227</t>
  </si>
  <si>
    <t>741.18.16</t>
  </si>
  <si>
    <t>Ochranný úhelník</t>
  </si>
  <si>
    <t>492</t>
  </si>
  <si>
    <t>741.18.17</t>
  </si>
  <si>
    <t>Drobný montážní a označovací materiál, atd…</t>
  </si>
  <si>
    <t>494</t>
  </si>
  <si>
    <t>229</t>
  </si>
  <si>
    <t>741.18.18</t>
  </si>
  <si>
    <t>Revize hromosvodu</t>
  </si>
  <si>
    <t>496</t>
  </si>
  <si>
    <t>741.19.1</t>
  </si>
  <si>
    <t>Stavební přípomoce (sekání, jádrové vrty, uložení kabelů do železobetonu apod..)</t>
  </si>
  <si>
    <t>498</t>
  </si>
  <si>
    <t>231</t>
  </si>
  <si>
    <t>741.19.2</t>
  </si>
  <si>
    <t>Drobný materiál (hmoždinky, šrouby, sádra, atd..)</t>
  </si>
  <si>
    <t>500</t>
  </si>
  <si>
    <t>741.19.3</t>
  </si>
  <si>
    <t>Protipožární ucpávky</t>
  </si>
  <si>
    <t>502</t>
  </si>
  <si>
    <t>233</t>
  </si>
  <si>
    <t>741.19.4</t>
  </si>
  <si>
    <t>Doprava</t>
  </si>
  <si>
    <t>504</t>
  </si>
  <si>
    <t>741.19.5</t>
  </si>
  <si>
    <t>Zkoušky, revize</t>
  </si>
  <si>
    <t>506</t>
  </si>
  <si>
    <t>742</t>
  </si>
  <si>
    <t>SLABOPROUD</t>
  </si>
  <si>
    <t>742.1</t>
  </si>
  <si>
    <t>Datové rozvody</t>
  </si>
  <si>
    <t>235</t>
  </si>
  <si>
    <t>742.1.1</t>
  </si>
  <si>
    <t>Slaboproudý rozváděč 19" 18U 600x600 společné spotřeby</t>
  </si>
  <si>
    <t>508</t>
  </si>
  <si>
    <t>742.1.2</t>
  </si>
  <si>
    <t>Skříň STA 350x350x180</t>
  </si>
  <si>
    <t>510</t>
  </si>
  <si>
    <t>237</t>
  </si>
  <si>
    <t>742.1.3</t>
  </si>
  <si>
    <t>Anténa STA</t>
  </si>
  <si>
    <t>512</t>
  </si>
  <si>
    <t>742.1.4</t>
  </si>
  <si>
    <t>Svodič proudů pro STA</t>
  </si>
  <si>
    <t>514</t>
  </si>
  <si>
    <t>239</t>
  </si>
  <si>
    <t>742.1.5</t>
  </si>
  <si>
    <t>Optická zásuvka na omítku, IP20, komplet</t>
  </si>
  <si>
    <t>516</t>
  </si>
  <si>
    <t>742.1.6</t>
  </si>
  <si>
    <t>Zásuvka televizní (STA), IP20, komplet</t>
  </si>
  <si>
    <t>518</t>
  </si>
  <si>
    <t>241</t>
  </si>
  <si>
    <t>742.1.7</t>
  </si>
  <si>
    <t>Zesilovač a multiswitch STA</t>
  </si>
  <si>
    <t>520</t>
  </si>
  <si>
    <t>742.1.8</t>
  </si>
  <si>
    <t>522</t>
  </si>
  <si>
    <t>243</t>
  </si>
  <si>
    <t>742.1.9</t>
  </si>
  <si>
    <t>Koaxiální kabel</t>
  </si>
  <si>
    <t>524</t>
  </si>
  <si>
    <t>742.1.10</t>
  </si>
  <si>
    <t>Optický kabel FTTH 1vl .9/125</t>
  </si>
  <si>
    <t>526</t>
  </si>
  <si>
    <t>245</t>
  </si>
  <si>
    <t>742.1.11</t>
  </si>
  <si>
    <t>Rozváděče Kabel UTP 4x2x0,5 min. cat.6</t>
  </si>
  <si>
    <t>528</t>
  </si>
  <si>
    <t>742.1.12</t>
  </si>
  <si>
    <t>Rozváděče Kabel J-Y(ST)Y 3x1</t>
  </si>
  <si>
    <t>530</t>
  </si>
  <si>
    <t>247</t>
  </si>
  <si>
    <t>742.1.13</t>
  </si>
  <si>
    <t>Rozváděče Kabel J-Y(ST)Y 2x2x0,8</t>
  </si>
  <si>
    <t>532</t>
  </si>
  <si>
    <t>742.1.14</t>
  </si>
  <si>
    <t>Rozváděče Kabel J-Y(ST)Y 2x1</t>
  </si>
  <si>
    <t>534</t>
  </si>
  <si>
    <t>249</t>
  </si>
  <si>
    <t>742.1.15</t>
  </si>
  <si>
    <t>PVC trubka Ø23</t>
  </si>
  <si>
    <t>536</t>
  </si>
  <si>
    <t>742.1.16</t>
  </si>
  <si>
    <t>Domácí telefon</t>
  </si>
  <si>
    <t>538</t>
  </si>
  <si>
    <t>251</t>
  </si>
  <si>
    <t>742.1.17</t>
  </si>
  <si>
    <t>Univerzální řídící jednotka</t>
  </si>
  <si>
    <t>540</t>
  </si>
  <si>
    <t>742.1.18</t>
  </si>
  <si>
    <t>Zvonkové tlačítko</t>
  </si>
  <si>
    <t>542</t>
  </si>
  <si>
    <t>253</t>
  </si>
  <si>
    <t>742.1.19</t>
  </si>
  <si>
    <t>Instalační krabice pro tablo</t>
  </si>
  <si>
    <t>544</t>
  </si>
  <si>
    <t>742.1.20</t>
  </si>
  <si>
    <t xml:space="preserve">Zvonkové tablo venkovní -  komplet</t>
  </si>
  <si>
    <t>546</t>
  </si>
  <si>
    <t>255</t>
  </si>
  <si>
    <t>742.1.21</t>
  </si>
  <si>
    <t>Akumulátor 12VDC/18Ah</t>
  </si>
  <si>
    <t>548</t>
  </si>
  <si>
    <t>742.1.22</t>
  </si>
  <si>
    <t>Rozdělovač videosignálu</t>
  </si>
  <si>
    <t>550</t>
  </si>
  <si>
    <t>257</t>
  </si>
  <si>
    <t>742.1.23</t>
  </si>
  <si>
    <t>RFID čtečka s ele. zámkem</t>
  </si>
  <si>
    <t>552</t>
  </si>
  <si>
    <t>742.1.24</t>
  </si>
  <si>
    <t>554</t>
  </si>
  <si>
    <t>742.2</t>
  </si>
  <si>
    <t>Rozváděče Opticko-kouřový hlásič</t>
  </si>
  <si>
    <t>259</t>
  </si>
  <si>
    <t>742.2.1</t>
  </si>
  <si>
    <t>Autonomní opticko-kouřové čidlo</t>
  </si>
  <si>
    <t>556</t>
  </si>
  <si>
    <t>742.3</t>
  </si>
  <si>
    <t>Rozváděče Ostatní náklady :</t>
  </si>
  <si>
    <t>742.3.1</t>
  </si>
  <si>
    <t>Stavební přípomoce (slaboproud)</t>
  </si>
  <si>
    <t>558</t>
  </si>
  <si>
    <t>261</t>
  </si>
  <si>
    <t>742.3.2</t>
  </si>
  <si>
    <t>Drobný materiál (slaboproud)</t>
  </si>
  <si>
    <t>560</t>
  </si>
  <si>
    <t>742.3.3</t>
  </si>
  <si>
    <t>Doprava (slaboproud)</t>
  </si>
  <si>
    <t>562</t>
  </si>
  <si>
    <t>263</t>
  </si>
  <si>
    <t>742.3.4</t>
  </si>
  <si>
    <t>Certifikační měření kabelů (slaboproud)</t>
  </si>
  <si>
    <t>564</t>
  </si>
  <si>
    <t>742.3.5</t>
  </si>
  <si>
    <t>Naprogramování, uvedení do provozu (slaboproud)</t>
  </si>
  <si>
    <t>566</t>
  </si>
  <si>
    <t>D.1.4.5 - Měření a regulace</t>
  </si>
  <si>
    <t>743-01 - Periferie MaR</t>
  </si>
  <si>
    <t>743-02 - Rozvaděč MR01.1</t>
  </si>
  <si>
    <t xml:space="preserve">743-03 - Regulace </t>
  </si>
  <si>
    <t>743-04 - Dálkový odečet měřičů tepla, chladu, vodoměry, elektroměry</t>
  </si>
  <si>
    <t>743-05 - Kabely</t>
  </si>
  <si>
    <t>743-06 - Montážní materiál, montážní práce</t>
  </si>
  <si>
    <t>743-07 - Služby</t>
  </si>
  <si>
    <t>743-01</t>
  </si>
  <si>
    <t>Periferie MaR</t>
  </si>
  <si>
    <t>4/T1, UT/T1, 6/T2</t>
  </si>
  <si>
    <t>Odporový snímač teploty Ni 1000 venkovní, rozsah -50 až +80st.C, krytí IP42</t>
  </si>
  <si>
    <t>3/T1, 5/T1, 5/T2, 5/</t>
  </si>
  <si>
    <t>Odporový snímač teploty Ni 1000, ponor 225 mm, rozsah (-30 až +130)°C, krytí IP42, včetně upevnění do vzt.jednotky</t>
  </si>
  <si>
    <t>4/E1, 3/E2, 5/E4, 5/</t>
  </si>
  <si>
    <t>Snímač tlakové diference pro vzduchotechniku dvoupolohový, měř. rozsah 20 až 300 Pa, krytí IP54, včetně montážního příslušenství</t>
  </si>
  <si>
    <t>3/E1, 5/E2, 5/E3, 5/</t>
  </si>
  <si>
    <t>Snímač tlakové diference pro vzduchotechniku dvoupolohový, měř. rozsah 50 až 500 Pa, krytí IP54, včetně montážního příslušenství</t>
  </si>
  <si>
    <t>3/T2, 5/T6</t>
  </si>
  <si>
    <t>Snímač teploty a relativní vlhkosti prostorový, rozsah (0-50)°C teplota, (10 až 95)% r.v.,krytí IP30, napájení 24V st, vlhkost 0-10V, teplota 0-10V</t>
  </si>
  <si>
    <t>7/T6</t>
  </si>
  <si>
    <t>Odporový snímač teploty Ni 1000 prostorový, rozsah -20 až +60st.C, krytí IP30, včetně příslušenství</t>
  </si>
  <si>
    <t>5/P1, 5/P2, 7/P1, 7/</t>
  </si>
  <si>
    <t xml:space="preserve">Snímač tlak.diference do vzt.kanálu, rozsah  (0…1000) Pa, krytí IP44, včetně montážního příslušenství</t>
  </si>
  <si>
    <t>5/Y3, 7/Y3</t>
  </si>
  <si>
    <t>Servopohon pro ovládání VZT klapek, 15Nm, krytí IP54, napájení 24V, 50Hz, spojité řízení 0-10Vss</t>
  </si>
  <si>
    <t>4/Y1, 5/Y5, 5/Y6, 7/</t>
  </si>
  <si>
    <t>Servopohon pro ovládání VZT klapek s pružinou pro zpětný chod, napájení 24V, 50Hz, 16 Nm</t>
  </si>
  <si>
    <t>HA01.1</t>
  </si>
  <si>
    <t>akustická signalizace, 230V, 50Hz</t>
  </si>
  <si>
    <t>Q01.1, Q01.2, Q01.3</t>
  </si>
  <si>
    <t>Detektor pro měření koncentrace CO v garážích</t>
  </si>
  <si>
    <t>QS01.1a, QS01.1b</t>
  </si>
  <si>
    <t>Světelná tabule s nápisem "VYPNĚTE MOTOR, OPUSŤTE PROSTOR, DETEKCE CO"</t>
  </si>
  <si>
    <t>QS01.2a, QS01.2b</t>
  </si>
  <si>
    <t>Světelná tabule s nápisem "ZÁKAZ VSTUPU-DETEKCE CO"</t>
  </si>
  <si>
    <t>QS01.3</t>
  </si>
  <si>
    <t>Světelná tabule s nápisem "ZÁKAZ VJEZDU-DETEKCE CO"</t>
  </si>
  <si>
    <t>4/S1, 3/S1, 5/S1, 6/</t>
  </si>
  <si>
    <t>Prostorový ovladač - tlačítko pro zapnutí vzt</t>
  </si>
  <si>
    <t>4/SA1a, 4/SA1b, 2/SA</t>
  </si>
  <si>
    <t>Silový vypínač ventilátoru včetně signalizace vypnutí</t>
  </si>
  <si>
    <t>GSM</t>
  </si>
  <si>
    <t>GSM ovladač a hlásič, včetně SIM karty (operátor dle výběru investora), napájecí zdroj 12V=, zálohovací zdroj, propojovací kabel, externí GSM anténa</t>
  </si>
  <si>
    <t>5/PS1, 7/PS1</t>
  </si>
  <si>
    <t>Regulátor pro elektroohřívač, příkon 2,1kW, 230V, ovládání 0-10V, umístění v rozvaděči elektro (před objednáním nutná kontrola parametrů dle dodávky el.ohřívače profesí vzt.)</t>
  </si>
  <si>
    <t>3/PS1, 6/PS1</t>
  </si>
  <si>
    <t>převodník (zesilovač) signálu z 0-10V na 0-10V</t>
  </si>
  <si>
    <t>PK3.06.1, PK3.09.1,</t>
  </si>
  <si>
    <t>zapojení signalizace polohy zavřeno - požární klapky vzt.zař.</t>
  </si>
  <si>
    <t>3/EO, 5/EO, 6/EO, 7/</t>
  </si>
  <si>
    <t>Silové zapojení, ovládání a signalizace el.ohřívače včetně termostatu</t>
  </si>
  <si>
    <t>4/Voa, 4/Vob, 2/VP,</t>
  </si>
  <si>
    <t>Silové zapojení, ovládání a signalizace ventilátoru</t>
  </si>
  <si>
    <t>743-02</t>
  </si>
  <si>
    <t>Rozvaděč MR01.1</t>
  </si>
  <si>
    <t>MR01.1</t>
  </si>
  <si>
    <t>Skříňový rozvaděč (2 pole), svorkovnice nahoře, krytí IP 54, rozměry 1200x800x400 + 800x600x400 (š x v x h), ochrana dle ČSN 33 2000-4-41 samočinným odpojením vadné části v síti TN-S, výbava:dle výrobní dokumentace zapojení rozvaděče (relé, svorky, stykač</t>
  </si>
  <si>
    <t>AS001</t>
  </si>
  <si>
    <t>Podstanice - modulo 6, webserver</t>
  </si>
  <si>
    <t>K1, K2, K3</t>
  </si>
  <si>
    <t>Přídavný modul - modulo 6</t>
  </si>
  <si>
    <t>K4, K5</t>
  </si>
  <si>
    <t>K6, K7, K8, K9, K10,</t>
  </si>
  <si>
    <t>KK1KZ1</t>
  </si>
  <si>
    <t>Přídavný modul - modulo 6 ukončení a začátek řady,včetně kab.propojení</t>
  </si>
  <si>
    <t>KN1</t>
  </si>
  <si>
    <t>Přídavný modul - modulo 6 napájecí modul</t>
  </si>
  <si>
    <t>SW-HW</t>
  </si>
  <si>
    <t>SW + HW pro komunikaci se vzdáleným přístupem přes internet včetně zprovoznění</t>
  </si>
  <si>
    <t>TRA1,TRA2</t>
  </si>
  <si>
    <t>napájecí zdroj, 230/24Vdc, 4A (napájení AS a modulů)</t>
  </si>
  <si>
    <t>TRB1</t>
  </si>
  <si>
    <t>napájecí zdroj, 230/24Vdc, 4A (napájení relé, snímačů)</t>
  </si>
  <si>
    <t>TR1</t>
  </si>
  <si>
    <t>Bezpečnostní trafo 230/24Vac, 80VA (napájení pohonů)</t>
  </si>
  <si>
    <t>QU1</t>
  </si>
  <si>
    <t>Ústředna pro vyhodnocení koncentrace CO v garážích pro 4 snímačů</t>
  </si>
  <si>
    <t>PS-511</t>
  </si>
  <si>
    <t>napájecí zdroj</t>
  </si>
  <si>
    <t>R-484</t>
  </si>
  <si>
    <t>Relé 24V, ss</t>
  </si>
  <si>
    <t>743.02.01</t>
  </si>
  <si>
    <t>Jištěný 1f vývod do 2,2kW, 230V - jistič, stykač, svorky, relé, montážní příslušenství</t>
  </si>
  <si>
    <t>743.02.02</t>
  </si>
  <si>
    <t>Jištěný 3f vývod do 2,2kW, 400V - jistič, stykač, svorky, relé, montážní příslušenství</t>
  </si>
  <si>
    <t>743.02.03</t>
  </si>
  <si>
    <t>Jištěný 1f vývod do 0,5kW, 230V s EC motorem - jistič, svorky, montážní příslušenství</t>
  </si>
  <si>
    <t>743.02.06</t>
  </si>
  <si>
    <t>Jištěný 1f vývod pro koncentrátor M-bus 0,5kW, 230V - jistič, svorky, montážní příslušenství</t>
  </si>
  <si>
    <t>743-03</t>
  </si>
  <si>
    <t xml:space="preserve">Regulace </t>
  </si>
  <si>
    <t>E1/A1.1, E1/A1.2, E1</t>
  </si>
  <si>
    <t>regulátor v referenční místnosti pro topení bytové jednotky včetně nastavení týdenního programu, napájení 230V, 50Hz, včetně pom.relé a krabice</t>
  </si>
  <si>
    <t>Y1/A1.1, Y1/A1.2, Y1</t>
  </si>
  <si>
    <t>ovládání servopohonu pro bytovou jednotku, 230V, 50Hz, 2P</t>
  </si>
  <si>
    <t>byt.č.A1.1, A1.2, A1</t>
  </si>
  <si>
    <t>výbava bytového rozvaděče pro část MaR - 1x jistič, svorky, včetně montáže</t>
  </si>
  <si>
    <t>743-04</t>
  </si>
  <si>
    <t>Dálkový odečet měřičů tepla, chladu, vodoměry, elektroměry</t>
  </si>
  <si>
    <t>743.04.01</t>
  </si>
  <si>
    <t>měřič tepla s komunikací M-bus</t>
  </si>
  <si>
    <t>743.04.02</t>
  </si>
  <si>
    <t>vodoměr pro teplou studenou vodu s komunikací M-bus</t>
  </si>
  <si>
    <t>743.04.03</t>
  </si>
  <si>
    <t>elektroinstalační krabice 150x150mm</t>
  </si>
  <si>
    <t>743.04.04</t>
  </si>
  <si>
    <t>koncentrátor dat-dálkový odečet energií s komunikcí M-bus, RS485, USB včetně nap.zdroje a SW</t>
  </si>
  <si>
    <t>743.04.05</t>
  </si>
  <si>
    <t>konfigurace, nastavení adres a zprovoznění komunikace M-bus</t>
  </si>
  <si>
    <t>743-05</t>
  </si>
  <si>
    <t>Kabely</t>
  </si>
  <si>
    <t>Pol1</t>
  </si>
  <si>
    <t>Propojovací kabel silový</t>
  </si>
  <si>
    <t>Pol2</t>
  </si>
  <si>
    <t>Pol3</t>
  </si>
  <si>
    <t>Pol4</t>
  </si>
  <si>
    <t>Pol5</t>
  </si>
  <si>
    <t>Pol6</t>
  </si>
  <si>
    <t>Pol7</t>
  </si>
  <si>
    <t>Propojovací kabel stíněný</t>
  </si>
  <si>
    <t>Pol8</t>
  </si>
  <si>
    <t>Pol9</t>
  </si>
  <si>
    <t>Pol10</t>
  </si>
  <si>
    <t>Pol11</t>
  </si>
  <si>
    <t>zemnící vodič</t>
  </si>
  <si>
    <t>743-06</t>
  </si>
  <si>
    <t>Montážní materiál, montážní práce</t>
  </si>
  <si>
    <t>743.06.01</t>
  </si>
  <si>
    <t>Kabelový žlab kovový, pozinkovaný, včetně tvarových dílů vík, podpěr/závěsů a montážního příslušenství</t>
  </si>
  <si>
    <t>743.06.02</t>
  </si>
  <si>
    <t>743.06.03</t>
  </si>
  <si>
    <t>Ohebná elektroinstalační trubka pr. 16 mm</t>
  </si>
  <si>
    <t>743.06.04</t>
  </si>
  <si>
    <t>Elektroinstalační trubka šedá průměr 16mm, včetně kolen vývodek a úchytného materiálu</t>
  </si>
  <si>
    <t>743.06.05</t>
  </si>
  <si>
    <t>Elektroinstalační trubka šedá průměr 20mm, včetně kolen vývodek a úchytného materiálu</t>
  </si>
  <si>
    <t>743.06.06</t>
  </si>
  <si>
    <t>Elektroinstalační trubka šedá průměr 25mm, včetně kolen vývodek a úchytného materiálu</t>
  </si>
  <si>
    <t>743.06.07</t>
  </si>
  <si>
    <t>Elektroinstalační trubka šedá průměr 32mm, do betonu</t>
  </si>
  <si>
    <t>743.06.08</t>
  </si>
  <si>
    <t>Drobný montážní materiál</t>
  </si>
  <si>
    <t>743.06.09</t>
  </si>
  <si>
    <t>Požární ucpávky, případně ochranný nástřik dle požárních úseku</t>
  </si>
  <si>
    <t>743-07</t>
  </si>
  <si>
    <t>Služby</t>
  </si>
  <si>
    <t>743.07.01</t>
  </si>
  <si>
    <t>Uvedení do provozu a funkční zkouška</t>
  </si>
  <si>
    <t>743.07.02</t>
  </si>
  <si>
    <t>743.07.03</t>
  </si>
  <si>
    <t>Zaškolení personálu obsluhy a údržby</t>
  </si>
  <si>
    <t>D.1.4.6 - Fotovoltaická elektrárna</t>
  </si>
  <si>
    <t xml:space="preserve">    749 - Elektromontáže - ostatní práce a konstrukce</t>
  </si>
  <si>
    <t>749</t>
  </si>
  <si>
    <t>Elektromontáže - ostatní práce a konstrukce</t>
  </si>
  <si>
    <t>749.1</t>
  </si>
  <si>
    <t>Fotovoltaická elektrárna na ploché střeše, 16,38 kWp</t>
  </si>
  <si>
    <t>1317129183</t>
  </si>
  <si>
    <t>D.1.5 - Zpevněné plochy a komunikace</t>
  </si>
  <si>
    <t xml:space="preserve">    5 - Komunikace pozemní</t>
  </si>
  <si>
    <t xml:space="preserve">    767 - Konstrukce zámečnické</t>
  </si>
  <si>
    <t>113106134</t>
  </si>
  <si>
    <t>Rozebrání dlažeb ze zámkových dlaždic komunikací pro pěší strojně pl do 50 m2</t>
  </si>
  <si>
    <t>113107323</t>
  </si>
  <si>
    <t>Odstranění podkladu z kameniva drceného tl přes 200 do 300 mm strojně pl do 50 m2</t>
  </si>
  <si>
    <t>113201112</t>
  </si>
  <si>
    <t>Vytrhání obrub silničních ležatých</t>
  </si>
  <si>
    <t>Odstranění kamenných obrub</t>
  </si>
  <si>
    <t>113202111</t>
  </si>
  <si>
    <t>Vytrhání obrub krajníků obrubníků stojatých</t>
  </si>
  <si>
    <t>Odstranění betonových obrub</t>
  </si>
  <si>
    <t>11,9</t>
  </si>
  <si>
    <t>121151103</t>
  </si>
  <si>
    <t>Sejmutí ornice plochy do 100 m2 tl vrstvy do 200 mm strojně</t>
  </si>
  <si>
    <t>122251101</t>
  </si>
  <si>
    <t>Odkopávky a prokopávky nezapažené v hornině třídy těžitelnosti I skupiny 3 objem do 20 m3 strojně</t>
  </si>
  <si>
    <t>Výkop pro budoucí chodník</t>
  </si>
  <si>
    <t>5,5*0,12</t>
  </si>
  <si>
    <t>122251104</t>
  </si>
  <si>
    <t>Odkopávky a prokopávky nezapažené v hornině třídy těžitelnosti I skupiny 3 objem do 500 m3 strojně</t>
  </si>
  <si>
    <t>Aktivní zóna - úprava podloží</t>
  </si>
  <si>
    <t xml:space="preserve"> - náhrada například lomový kamenem nebo bet. recyklátem - mat. dle ČSN 73 6133 (nenamrzavý, nesoudržný, hrubozrnný); hl. 0,3 m</t>
  </si>
  <si>
    <t xml:space="preserve"> - včetně hutnění na úrovni pláně (popřípadě parapláně)</t>
  </si>
  <si>
    <t xml:space="preserve"> - položka bude čerpána pouze se souhlasem TDI, až po vyhodnocení SZZ!!</t>
  </si>
  <si>
    <t>518*1,05*0,3</t>
  </si>
  <si>
    <t>162751119</t>
  </si>
  <si>
    <t>Příplatek k vodorovnému přemístění výkopku/sypaniny z horniny třídy těžitelnosti I skupiny 1 až 3 ZKD 1000 m přes 10000 m</t>
  </si>
  <si>
    <t>164,655*5 "Přepočtené koeficientem množství</t>
  </si>
  <si>
    <t>164,655*1,8 "Přepočtené koeficientem množství</t>
  </si>
  <si>
    <t>0,66</t>
  </si>
  <si>
    <t>5,5*0,15</t>
  </si>
  <si>
    <t>181951112</t>
  </si>
  <si>
    <t>Úprava pláně v hornině třídy těžitelnosti I skupiny 1 až 3 se zhutněním strojně</t>
  </si>
  <si>
    <t>537,600</t>
  </si>
  <si>
    <t>Komunikace pozemní</t>
  </si>
  <si>
    <t>564851011</t>
  </si>
  <si>
    <t>Podklad ze štěrkodrtě ŠD plochy do 100 m2 tl 150 mm</t>
  </si>
  <si>
    <t>2 - KONSTRUKCE CHODNÍKU</t>
  </si>
  <si>
    <t>564861011</t>
  </si>
  <si>
    <t>Podklad ze štěrkodrtě ŠD plochy do 100 m2 tl 200 mm</t>
  </si>
  <si>
    <t>3 - KONSTRUKCE VOZOVKY V PROSTORU VJEZDU - CHODNÍKOVÝ PŘEJEZD + PLOCHA MEZI VYHRAZENÝMI STÁNÍMI</t>
  </si>
  <si>
    <t xml:space="preserve">4 - VAROVNÝ PÁS </t>
  </si>
  <si>
    <t>564861111</t>
  </si>
  <si>
    <t>Podklad ze štěrkodrtě ŠD plochy přes 100 m2 tl 200 mm</t>
  </si>
  <si>
    <t>1 - KONSTRUKCE VOZOVKY PARKOVIŠTĚ A PARKOVACÍCH STÁNÍ</t>
  </si>
  <si>
    <t>512*1,05</t>
  </si>
  <si>
    <t>564951313</t>
  </si>
  <si>
    <t>Podklad z betonového recyklátu plochy přes 100 m2 tl 150 mm</t>
  </si>
  <si>
    <t>518*1,05*2</t>
  </si>
  <si>
    <t>596211211</t>
  </si>
  <si>
    <t>Kladení zámkové dlažby komunikací pro pěší ručně tl 80 mm skupiny A pl přes 50 do 100 m2</t>
  </si>
  <si>
    <t>59245020</t>
  </si>
  <si>
    <t>dlažba skladebná betonová 200x100mm tl 80mm přírodní</t>
  </si>
  <si>
    <t>56*1,05 "Přepočtené koeficientem množství</t>
  </si>
  <si>
    <t>59245005</t>
  </si>
  <si>
    <t>dlažba skladebná betonová 200x100mm tl 80mm barevná</t>
  </si>
  <si>
    <t>59245226</t>
  </si>
  <si>
    <t>dlažba pro nevidomé betonová 200x100mm tl 80mm barevná</t>
  </si>
  <si>
    <t>596212213</t>
  </si>
  <si>
    <t>Kladení zámkové dlažby pozemních komunikací ručně tl 80 mm skupiny A pl přes 300 m2</t>
  </si>
  <si>
    <t>512*1,05 "Přepočtené koeficientem množství</t>
  </si>
  <si>
    <t>914111111</t>
  </si>
  <si>
    <t>Montáž svislé dopravní značky do velikosti 1 m2 objímkami na sloupek nebo konzolu</t>
  </si>
  <si>
    <t>40445619</t>
  </si>
  <si>
    <t>zákazové, příkazové dopravní značky B1-B34, C1-15 500mm</t>
  </si>
  <si>
    <t xml:space="preserve"> - 2x B20a (30)</t>
  </si>
  <si>
    <t xml:space="preserve"> - 1x B29 </t>
  </si>
  <si>
    <t>40445625</t>
  </si>
  <si>
    <t>informativní značky provozní IP8, IP9, IP11-IP13 500x700mm</t>
  </si>
  <si>
    <t xml:space="preserve"> - 1x IP12 </t>
  </si>
  <si>
    <t>40445650</t>
  </si>
  <si>
    <t>dodatkové tabulky E7, E12, E13 500x300mm</t>
  </si>
  <si>
    <t xml:space="preserve"> - 1x E13 </t>
  </si>
  <si>
    <t>40445649</t>
  </si>
  <si>
    <t>dodatkové tabulky E3-E5, E8, E14-E16 500x150mm</t>
  </si>
  <si>
    <t xml:space="preserve"> - 1x E4</t>
  </si>
  <si>
    <t>914511111</t>
  </si>
  <si>
    <t>Montáž sloupku dopravních značek délky do 3,5 m s betonovým základem</t>
  </si>
  <si>
    <t>40445225</t>
  </si>
  <si>
    <t>sloupek pro dopravní značku Zn D 60mm v 3,5m</t>
  </si>
  <si>
    <t>40445256</t>
  </si>
  <si>
    <t>svorka upínací na sloupek dopravní značky D 60mm</t>
  </si>
  <si>
    <t>40445253</t>
  </si>
  <si>
    <t>víčko plastové na sloupek D 60mm</t>
  </si>
  <si>
    <t>915111112</t>
  </si>
  <si>
    <t>Vodorovné dopravní značení dělící čáry souvislé š 125 mm retroreflexní bílá barva</t>
  </si>
  <si>
    <t xml:space="preserve"> - V10a - 2x 2 m x 0,125 m</t>
  </si>
  <si>
    <t>2*2</t>
  </si>
  <si>
    <t xml:space="preserve"> - V10b - 20x 5 m x 0,125 m</t>
  </si>
  <si>
    <t>20*5</t>
  </si>
  <si>
    <t>915111116</t>
  </si>
  <si>
    <t>Vodorovné dopravní značení dělící čáry souvislé š 125 mm retroreflexní žlutá barva</t>
  </si>
  <si>
    <t xml:space="preserve"> - V12a (žlutá barva) - 27m x 0,125 m</t>
  </si>
  <si>
    <t>915131112</t>
  </si>
  <si>
    <t>Vodorovné dopravní značení přechody pro chodce, šipky, symboly retroreflexní bílá barva</t>
  </si>
  <si>
    <t xml:space="preserve"> - V13a - 2,5m2</t>
  </si>
  <si>
    <t xml:space="preserve"> - V10f - 2,5m2</t>
  </si>
  <si>
    <t>915611111</t>
  </si>
  <si>
    <t>Předznačení vodorovného liniového značení</t>
  </si>
  <si>
    <t>915621111</t>
  </si>
  <si>
    <t>Předznačení vodorovného plošného značení</t>
  </si>
  <si>
    <t>916131113</t>
  </si>
  <si>
    <t>Osazení silničního obrubníku betonového ležatého s boční opěrou do lože z betonu prostého</t>
  </si>
  <si>
    <t>59217029</t>
  </si>
  <si>
    <t>obrubník silniční betonový nájezdový 1000x150x150mm</t>
  </si>
  <si>
    <t>3,6*1,05 "Přepočtené koeficientem množství</t>
  </si>
  <si>
    <t>916131213</t>
  </si>
  <si>
    <t>Osazení silničního obrubníku betonového stojatého s boční opěrou do lože z betonu prostého</t>
  </si>
  <si>
    <t>59217034</t>
  </si>
  <si>
    <t>obrubník silniční betonový 1000x150x300mm</t>
  </si>
  <si>
    <t>0,8*1,05 "Přepočtené koeficientem množství</t>
  </si>
  <si>
    <t>916241113</t>
  </si>
  <si>
    <t>Osazení obrubníku kamenného ležatého s boční opěrou do lože z betonu prostého</t>
  </si>
  <si>
    <t>58380005</t>
  </si>
  <si>
    <t>obrubník kamenný žulový přímý 1000x200x250mm</t>
  </si>
  <si>
    <t>5*1,05 "Přepočtené koeficientem množství</t>
  </si>
  <si>
    <t>916991121</t>
  </si>
  <si>
    <t>Lože pod obrubníky, krajníky nebo obruby z dlažebních kostek z betonu prostého</t>
  </si>
  <si>
    <t>3,36*0,06</t>
  </si>
  <si>
    <t>0,8*0,08</t>
  </si>
  <si>
    <t>5*0,07</t>
  </si>
  <si>
    <t>935113112</t>
  </si>
  <si>
    <t>Osazení odvodňovacího polymerbetonového žlabu s krycím roštem šířky přes 210 mm</t>
  </si>
  <si>
    <t>59227110</t>
  </si>
  <si>
    <t>žlab odvodňovací z polymerbetonu bez spádu dna pozinkovaná hrana š 300mm</t>
  </si>
  <si>
    <t>56241042</t>
  </si>
  <si>
    <t>rošt můstkový D400 litina pro žlab š 300mm</t>
  </si>
  <si>
    <t>59227028</t>
  </si>
  <si>
    <t>čelo plné na začátek a konec odvodňovacího žlabu polymerbeton pozink hrana š 300mm</t>
  </si>
  <si>
    <t>935923218</t>
  </si>
  <si>
    <t>Osazení vpusti pro odvodňovací žlab betonový nebo polymerbetonový s krycím roštem šířky přes 210 mm</t>
  </si>
  <si>
    <t>59223073</t>
  </si>
  <si>
    <t>vpusť odtoková polymerbetonová s integrovaným těsněním pozinkovaná hrana 500x350x860</t>
  </si>
  <si>
    <t>953961112</t>
  </si>
  <si>
    <t>Kotva chemickým tmelem M 10 hl 90 mm do betonu, ŽB nebo kamene s vyvrtáním otvoru</t>
  </si>
  <si>
    <t>16*2</t>
  </si>
  <si>
    <t>953965115</t>
  </si>
  <si>
    <t>Kotevní šroub pro chemické kotvy M 10 dl 130 mm</t>
  </si>
  <si>
    <t>997221551</t>
  </si>
  <si>
    <t>Vodorovná doprava suti ze sypkých materiálů do 1 km</t>
  </si>
  <si>
    <t>997221559</t>
  </si>
  <si>
    <t>Příplatek ZKD 1 km u vodorovné dopravy suti ze sypkých materiálů</t>
  </si>
  <si>
    <t>11*14 "Přepočtené koeficientem množství</t>
  </si>
  <si>
    <t>997221561</t>
  </si>
  <si>
    <t>Vodorovná doprava suti z kusových materiálů do 1 km</t>
  </si>
  <si>
    <t>997221569</t>
  </si>
  <si>
    <t>Příplatek ZKD 1 km u vodorovné dopravy suti z kusových materiálů</t>
  </si>
  <si>
    <t>10,39*14 "Přepočtené koeficientem množství</t>
  </si>
  <si>
    <t>997221611</t>
  </si>
  <si>
    <t>Nakládání suti na dopravní prostředky pro vodorovnou dopravu</t>
  </si>
  <si>
    <t>997221861</t>
  </si>
  <si>
    <t>Poplatek za uložení na recyklační skládce (skládkovné) stavebního odpadu z prostého betonu pod kódem 17 01 01</t>
  </si>
  <si>
    <t>21,39-12,450</t>
  </si>
  <si>
    <t>997221873</t>
  </si>
  <si>
    <t>Poplatek za uložení na recyklační skládce (skládkovné) stavebního odpadu zeminy a kamení zatříděného do Katalogu odpadů pod kódem 17 05 04</t>
  </si>
  <si>
    <t>11+1,45</t>
  </si>
  <si>
    <t>998223011</t>
  </si>
  <si>
    <t>Přesun hmot pro pozemní komunikace s krytem dlážděným</t>
  </si>
  <si>
    <t>767</t>
  </si>
  <si>
    <t>Konstrukce zámečnické</t>
  </si>
  <si>
    <t>767165111</t>
  </si>
  <si>
    <t>Montáž madel šroubováním</t>
  </si>
  <si>
    <t>Madla bezbariérové rampy</t>
  </si>
  <si>
    <t xml:space="preserve"> - pozinkové, průměr 50mm</t>
  </si>
  <si>
    <t>RMAT0001</t>
  </si>
  <si>
    <t xml:space="preserve">Madla bezbariérové rampy  - pozinkové, průměr 50mm</t>
  </si>
  <si>
    <t>RMAT0002</t>
  </si>
  <si>
    <t xml:space="preserve">Držáky madel rampy  - pozinkové, uchycení navrtáním do zdi</t>
  </si>
  <si>
    <t>998767311</t>
  </si>
  <si>
    <t>Přesun hmot procentní pro zámečnické konstrukce ruční v objektech v do 6 m</t>
  </si>
  <si>
    <t>%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</si>
  <si>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</si>
  <si>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</si>
  <si>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</si>
  <si>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</si>
  <si>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</si>
  <si>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</si>
  <si>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012344000</t>
  </si>
  <si>
    <t>Vytyčovací práce</t>
  </si>
  <si>
    <t>1024</t>
  </si>
  <si>
    <t>-1627446308</t>
  </si>
  <si>
    <t>013254000</t>
  </si>
  <si>
    <t>Dokumentace skutečného provedení stavby</t>
  </si>
  <si>
    <t>-1172997761</t>
  </si>
  <si>
    <t>013274000</t>
  </si>
  <si>
    <t>Pasportizace objektu před započetím prací</t>
  </si>
  <si>
    <t>-1784583266</t>
  </si>
  <si>
    <t xml:space="preserve">Poznámka k položce:_x000d_
pasport stávajících konstrukcí domu č.p. 1042/5 z pohledu stavebnětechnického a vlhkostních poruch, a rovněž geodetické sledování domu č.p. 1042/5 - popsáno ve zprávě B, bod B.8.d. _x000d_
Před zahájením realizace bude proveden stavebně technický pasport přilehlého objektu, a na jeho fasádách budou umístěny terče pro sledování po celou dobu výstavby. Rovněž bude sledována vlhkost v přilehlých interiérových prostorech. _x000d_
včetně fotodokumentace a na jeho fasádách_x000d_
</t>
  </si>
  <si>
    <t>013284000</t>
  </si>
  <si>
    <t>Pasportizace objektu po provedení prací</t>
  </si>
  <si>
    <t>-1378289161</t>
  </si>
  <si>
    <t>013294000</t>
  </si>
  <si>
    <t>Ostatní dokumentace stavby</t>
  </si>
  <si>
    <t>2082292840</t>
  </si>
  <si>
    <t>Poznámka k položce:_x000d_
výrobní, dokumentaci pilotového založení, dokumentaci výztuže žb. konstrukce, výrobní dokumentaci potřebnou ke zhotovení díla</t>
  </si>
  <si>
    <t>VRN3</t>
  </si>
  <si>
    <t>Zařízení staveniště</t>
  </si>
  <si>
    <t>030001000</t>
  </si>
  <si>
    <t>-1525080991</t>
  </si>
  <si>
    <t>Poznámka k položce:_x000d_
včetně DIO, BOZP, ostrahy a čištění komunikací, čištění komunikací a dopravní značení</t>
  </si>
  <si>
    <t>VRN4</t>
  </si>
  <si>
    <t>Inženýrská činnost</t>
  </si>
  <si>
    <t>040001000</t>
  </si>
  <si>
    <t>-1704763144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</si>
</sst>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95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Z2024264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BD Modřanská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Praha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28. 9. 2025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QSB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ROUND(SUM(AS95:AS107),2)</f>
        <v>0</v>
      </c>
      <c r="AT94" s="115">
        <f>ROUND(SUM(AV94:AW94),2)</f>
        <v>0</v>
      </c>
      <c r="AU94" s="116">
        <f>ROUND(SUM(AU95:AU107),5)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ROUND(SUM(AZ95:AZ107),2)</f>
        <v>0</v>
      </c>
      <c r="BA94" s="115">
        <f>ROUND(SUM(BA95:BA107),2)</f>
        <v>0</v>
      </c>
      <c r="BB94" s="115">
        <f>ROUND(SUM(BB95:BB107),2)</f>
        <v>0</v>
      </c>
      <c r="BC94" s="115">
        <f>ROUND(SUM(BC95:BC107),2)</f>
        <v>0</v>
      </c>
      <c r="BD94" s="117">
        <f>ROUND(SUM(BD95:BD107),2)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'D.0 - Bourací práce'!J30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'D.0 - Bourací práce'!P120</f>
        <v>0</v>
      </c>
      <c r="AV95" s="129">
        <f>'D.0 - Bourací práce'!J33</f>
        <v>0</v>
      </c>
      <c r="AW95" s="129">
        <f>'D.0 - Bourací práce'!J34</f>
        <v>0</v>
      </c>
      <c r="AX95" s="129">
        <f>'D.0 - Bourací práce'!J35</f>
        <v>0</v>
      </c>
      <c r="AY95" s="129">
        <f>'D.0 - Bourací práce'!J36</f>
        <v>0</v>
      </c>
      <c r="AZ95" s="129">
        <f>'D.0 - Bourací práce'!F33</f>
        <v>0</v>
      </c>
      <c r="BA95" s="129">
        <f>'D.0 - Bourací práce'!F34</f>
        <v>0</v>
      </c>
      <c r="BB95" s="129">
        <f>'D.0 - Bourací práce'!F35</f>
        <v>0</v>
      </c>
      <c r="BC95" s="129">
        <f>'D.0 - Bourací práce'!F36</f>
        <v>0</v>
      </c>
      <c r="BD95" s="131">
        <f>'D.0 - Bourací práce'!F37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84</v>
      </c>
    </row>
    <row r="96" s="7" customFormat="1" ht="16.5" customHeight="1">
      <c r="A96" s="120" t="s">
        <v>80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'D.1.1 - Archizektonicko-s...'!J30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'D.1.1 - Archizektonicko-s...'!P137</f>
        <v>0</v>
      </c>
      <c r="AV96" s="129">
        <f>'D.1.1 - Archizektonicko-s...'!J33</f>
        <v>0</v>
      </c>
      <c r="AW96" s="129">
        <f>'D.1.1 - Archizektonicko-s...'!J34</f>
        <v>0</v>
      </c>
      <c r="AX96" s="129">
        <f>'D.1.1 - Archizektonicko-s...'!J35</f>
        <v>0</v>
      </c>
      <c r="AY96" s="129">
        <f>'D.1.1 - Archizektonicko-s...'!J36</f>
        <v>0</v>
      </c>
      <c r="AZ96" s="129">
        <f>'D.1.1 - Archizektonicko-s...'!F33</f>
        <v>0</v>
      </c>
      <c r="BA96" s="129">
        <f>'D.1.1 - Archizektonicko-s...'!F34</f>
        <v>0</v>
      </c>
      <c r="BB96" s="129">
        <f>'D.1.1 - Archizektonicko-s...'!F35</f>
        <v>0</v>
      </c>
      <c r="BC96" s="129">
        <f>'D.1.1 - Archizektonicko-s...'!F36</f>
        <v>0</v>
      </c>
      <c r="BD96" s="131">
        <f>'D.1.1 - Archizektonicko-s...'!F37</f>
        <v>0</v>
      </c>
      <c r="BE96" s="7"/>
      <c r="BT96" s="132" t="s">
        <v>84</v>
      </c>
      <c r="BV96" s="132" t="s">
        <v>78</v>
      </c>
      <c r="BW96" s="132" t="s">
        <v>88</v>
      </c>
      <c r="BX96" s="132" t="s">
        <v>5</v>
      </c>
      <c r="CL96" s="132" t="s">
        <v>1</v>
      </c>
      <c r="CM96" s="132" t="s">
        <v>84</v>
      </c>
    </row>
    <row r="97" s="7" customFormat="1" ht="16.5" customHeight="1">
      <c r="A97" s="120" t="s">
        <v>80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'D.1.1.A - Venkovní archit...'!J30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'D.1.1.A - Venkovní archit...'!P122</f>
        <v>0</v>
      </c>
      <c r="AV97" s="129">
        <f>'D.1.1.A - Venkovní archit...'!J33</f>
        <v>0</v>
      </c>
      <c r="AW97" s="129">
        <f>'D.1.1.A - Venkovní archit...'!J34</f>
        <v>0</v>
      </c>
      <c r="AX97" s="129">
        <f>'D.1.1.A - Venkovní archit...'!J35</f>
        <v>0</v>
      </c>
      <c r="AY97" s="129">
        <f>'D.1.1.A - Venkovní archit...'!J36</f>
        <v>0</v>
      </c>
      <c r="AZ97" s="129">
        <f>'D.1.1.A - Venkovní archit...'!F33</f>
        <v>0</v>
      </c>
      <c r="BA97" s="129">
        <f>'D.1.1.A - Venkovní archit...'!F34</f>
        <v>0</v>
      </c>
      <c r="BB97" s="129">
        <f>'D.1.1.A - Venkovní archit...'!F35</f>
        <v>0</v>
      </c>
      <c r="BC97" s="129">
        <f>'D.1.1.A - Venkovní archit...'!F36</f>
        <v>0</v>
      </c>
      <c r="BD97" s="131">
        <f>'D.1.1.A - Venkovní archit...'!F37</f>
        <v>0</v>
      </c>
      <c r="BE97" s="7"/>
      <c r="BT97" s="132" t="s">
        <v>84</v>
      </c>
      <c r="BV97" s="132" t="s">
        <v>78</v>
      </c>
      <c r="BW97" s="132" t="s">
        <v>91</v>
      </c>
      <c r="BX97" s="132" t="s">
        <v>5</v>
      </c>
      <c r="CL97" s="132" t="s">
        <v>1</v>
      </c>
      <c r="CM97" s="132" t="s">
        <v>84</v>
      </c>
    </row>
    <row r="98" s="7" customFormat="1" ht="16.5" customHeight="1">
      <c r="A98" s="120" t="s">
        <v>80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'D.1.1.B - Výrobky a výpln...'!J30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'D.1.1.B - Výrobky a výpln...'!P123</f>
        <v>0</v>
      </c>
      <c r="AV98" s="129">
        <f>'D.1.1.B - Výrobky a výpln...'!J33</f>
        <v>0</v>
      </c>
      <c r="AW98" s="129">
        <f>'D.1.1.B - Výrobky a výpln...'!J34</f>
        <v>0</v>
      </c>
      <c r="AX98" s="129">
        <f>'D.1.1.B - Výrobky a výpln...'!J35</f>
        <v>0</v>
      </c>
      <c r="AY98" s="129">
        <f>'D.1.1.B - Výrobky a výpln...'!J36</f>
        <v>0</v>
      </c>
      <c r="AZ98" s="129">
        <f>'D.1.1.B - Výrobky a výpln...'!F33</f>
        <v>0</v>
      </c>
      <c r="BA98" s="129">
        <f>'D.1.1.B - Výrobky a výpln...'!F34</f>
        <v>0</v>
      </c>
      <c r="BB98" s="129">
        <f>'D.1.1.B - Výrobky a výpln...'!F35</f>
        <v>0</v>
      </c>
      <c r="BC98" s="129">
        <f>'D.1.1.B - Výrobky a výpln...'!F36</f>
        <v>0</v>
      </c>
      <c r="BD98" s="131">
        <f>'D.1.1.B - Výrobky a výpln...'!F37</f>
        <v>0</v>
      </c>
      <c r="BE98" s="7"/>
      <c r="BT98" s="132" t="s">
        <v>84</v>
      </c>
      <c r="BV98" s="132" t="s">
        <v>78</v>
      </c>
      <c r="BW98" s="132" t="s">
        <v>94</v>
      </c>
      <c r="BX98" s="132" t="s">
        <v>5</v>
      </c>
      <c r="CL98" s="132" t="s">
        <v>1</v>
      </c>
      <c r="CM98" s="132" t="s">
        <v>84</v>
      </c>
    </row>
    <row r="99" s="7" customFormat="1" ht="16.5" customHeight="1">
      <c r="A99" s="120" t="s">
        <v>80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'D 1.2 - Stavebně-konstruk...'!J30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28">
        <v>0</v>
      </c>
      <c r="AT99" s="129">
        <f>ROUND(SUM(AV99:AW99),2)</f>
        <v>0</v>
      </c>
      <c r="AU99" s="130">
        <f>'D 1.2 - Stavebně-konstruk...'!P124</f>
        <v>0</v>
      </c>
      <c r="AV99" s="129">
        <f>'D 1.2 - Stavebně-konstruk...'!J33</f>
        <v>0</v>
      </c>
      <c r="AW99" s="129">
        <f>'D 1.2 - Stavebně-konstruk...'!J34</f>
        <v>0</v>
      </c>
      <c r="AX99" s="129">
        <f>'D 1.2 - Stavebně-konstruk...'!J35</f>
        <v>0</v>
      </c>
      <c r="AY99" s="129">
        <f>'D 1.2 - Stavebně-konstruk...'!J36</f>
        <v>0</v>
      </c>
      <c r="AZ99" s="129">
        <f>'D 1.2 - Stavebně-konstruk...'!F33</f>
        <v>0</v>
      </c>
      <c r="BA99" s="129">
        <f>'D 1.2 - Stavebně-konstruk...'!F34</f>
        <v>0</v>
      </c>
      <c r="BB99" s="129">
        <f>'D 1.2 - Stavebně-konstruk...'!F35</f>
        <v>0</v>
      </c>
      <c r="BC99" s="129">
        <f>'D 1.2 - Stavebně-konstruk...'!F36</f>
        <v>0</v>
      </c>
      <c r="BD99" s="131">
        <f>'D 1.2 - Stavebně-konstruk...'!F37</f>
        <v>0</v>
      </c>
      <c r="BE99" s="7"/>
      <c r="BT99" s="132" t="s">
        <v>84</v>
      </c>
      <c r="BV99" s="132" t="s">
        <v>78</v>
      </c>
      <c r="BW99" s="132" t="s">
        <v>97</v>
      </c>
      <c r="BX99" s="132" t="s">
        <v>5</v>
      </c>
      <c r="CL99" s="132" t="s">
        <v>1</v>
      </c>
      <c r="CM99" s="132" t="s">
        <v>84</v>
      </c>
    </row>
    <row r="100" s="7" customFormat="1" ht="16.5" customHeight="1">
      <c r="A100" s="120" t="s">
        <v>80</v>
      </c>
      <c r="B100" s="121"/>
      <c r="C100" s="122"/>
      <c r="D100" s="123" t="s">
        <v>98</v>
      </c>
      <c r="E100" s="123"/>
      <c r="F100" s="123"/>
      <c r="G100" s="123"/>
      <c r="H100" s="123"/>
      <c r="I100" s="124"/>
      <c r="J100" s="123" t="s">
        <v>99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'D.1.4.1 - Zdravotechnika'!J30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83</v>
      </c>
      <c r="AR100" s="127"/>
      <c r="AS100" s="128">
        <v>0</v>
      </c>
      <c r="AT100" s="129">
        <f>ROUND(SUM(AV100:AW100),2)</f>
        <v>0</v>
      </c>
      <c r="AU100" s="130">
        <f>'D.1.4.1 - Zdravotechnika'!P141</f>
        <v>0</v>
      </c>
      <c r="AV100" s="129">
        <f>'D.1.4.1 - Zdravotechnika'!J33</f>
        <v>0</v>
      </c>
      <c r="AW100" s="129">
        <f>'D.1.4.1 - Zdravotechnika'!J34</f>
        <v>0</v>
      </c>
      <c r="AX100" s="129">
        <f>'D.1.4.1 - Zdravotechnika'!J35</f>
        <v>0</v>
      </c>
      <c r="AY100" s="129">
        <f>'D.1.4.1 - Zdravotechnika'!J36</f>
        <v>0</v>
      </c>
      <c r="AZ100" s="129">
        <f>'D.1.4.1 - Zdravotechnika'!F33</f>
        <v>0</v>
      </c>
      <c r="BA100" s="129">
        <f>'D.1.4.1 - Zdravotechnika'!F34</f>
        <v>0</v>
      </c>
      <c r="BB100" s="129">
        <f>'D.1.4.1 - Zdravotechnika'!F35</f>
        <v>0</v>
      </c>
      <c r="BC100" s="129">
        <f>'D.1.4.1 - Zdravotechnika'!F36</f>
        <v>0</v>
      </c>
      <c r="BD100" s="131">
        <f>'D.1.4.1 - Zdravotechnika'!F37</f>
        <v>0</v>
      </c>
      <c r="BE100" s="7"/>
      <c r="BT100" s="132" t="s">
        <v>84</v>
      </c>
      <c r="BV100" s="132" t="s">
        <v>78</v>
      </c>
      <c r="BW100" s="132" t="s">
        <v>100</v>
      </c>
      <c r="BX100" s="132" t="s">
        <v>5</v>
      </c>
      <c r="CL100" s="132" t="s">
        <v>1</v>
      </c>
      <c r="CM100" s="132" t="s">
        <v>84</v>
      </c>
    </row>
    <row r="101" s="7" customFormat="1" ht="16.5" customHeight="1">
      <c r="A101" s="120" t="s">
        <v>80</v>
      </c>
      <c r="B101" s="121"/>
      <c r="C101" s="122"/>
      <c r="D101" s="123" t="s">
        <v>101</v>
      </c>
      <c r="E101" s="123"/>
      <c r="F101" s="123"/>
      <c r="G101" s="123"/>
      <c r="H101" s="123"/>
      <c r="I101" s="124"/>
      <c r="J101" s="123" t="s">
        <v>102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'D.1.4.2 - Zařízení pro vy...'!J30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83</v>
      </c>
      <c r="AR101" s="127"/>
      <c r="AS101" s="128">
        <v>0</v>
      </c>
      <c r="AT101" s="129">
        <f>ROUND(SUM(AV101:AW101),2)</f>
        <v>0</v>
      </c>
      <c r="AU101" s="130">
        <f>'D.1.4.2 - Zařízení pro vy...'!P122</f>
        <v>0</v>
      </c>
      <c r="AV101" s="129">
        <f>'D.1.4.2 - Zařízení pro vy...'!J33</f>
        <v>0</v>
      </c>
      <c r="AW101" s="129">
        <f>'D.1.4.2 - Zařízení pro vy...'!J34</f>
        <v>0</v>
      </c>
      <c r="AX101" s="129">
        <f>'D.1.4.2 - Zařízení pro vy...'!J35</f>
        <v>0</v>
      </c>
      <c r="AY101" s="129">
        <f>'D.1.4.2 - Zařízení pro vy...'!J36</f>
        <v>0</v>
      </c>
      <c r="AZ101" s="129">
        <f>'D.1.4.2 - Zařízení pro vy...'!F33</f>
        <v>0</v>
      </c>
      <c r="BA101" s="129">
        <f>'D.1.4.2 - Zařízení pro vy...'!F34</f>
        <v>0</v>
      </c>
      <c r="BB101" s="129">
        <f>'D.1.4.2 - Zařízení pro vy...'!F35</f>
        <v>0</v>
      </c>
      <c r="BC101" s="129">
        <f>'D.1.4.2 - Zařízení pro vy...'!F36</f>
        <v>0</v>
      </c>
      <c r="BD101" s="131">
        <f>'D.1.4.2 - Zařízení pro vy...'!F37</f>
        <v>0</v>
      </c>
      <c r="BE101" s="7"/>
      <c r="BT101" s="132" t="s">
        <v>84</v>
      </c>
      <c r="BV101" s="132" t="s">
        <v>78</v>
      </c>
      <c r="BW101" s="132" t="s">
        <v>103</v>
      </c>
      <c r="BX101" s="132" t="s">
        <v>5</v>
      </c>
      <c r="CL101" s="132" t="s">
        <v>1</v>
      </c>
      <c r="CM101" s="132" t="s">
        <v>84</v>
      </c>
    </row>
    <row r="102" s="7" customFormat="1" ht="16.5" customHeight="1">
      <c r="A102" s="120" t="s">
        <v>80</v>
      </c>
      <c r="B102" s="121"/>
      <c r="C102" s="122"/>
      <c r="D102" s="123" t="s">
        <v>104</v>
      </c>
      <c r="E102" s="123"/>
      <c r="F102" s="123"/>
      <c r="G102" s="123"/>
      <c r="H102" s="123"/>
      <c r="I102" s="124"/>
      <c r="J102" s="123" t="s">
        <v>105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'D.1.4.3 - Vzduchotechnika'!J30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83</v>
      </c>
      <c r="AR102" s="127"/>
      <c r="AS102" s="128">
        <v>0</v>
      </c>
      <c r="AT102" s="129">
        <f>ROUND(SUM(AV102:AW102),2)</f>
        <v>0</v>
      </c>
      <c r="AU102" s="130">
        <f>'D.1.4.3 - Vzduchotechnika'!P118</f>
        <v>0</v>
      </c>
      <c r="AV102" s="129">
        <f>'D.1.4.3 - Vzduchotechnika'!J33</f>
        <v>0</v>
      </c>
      <c r="AW102" s="129">
        <f>'D.1.4.3 - Vzduchotechnika'!J34</f>
        <v>0</v>
      </c>
      <c r="AX102" s="129">
        <f>'D.1.4.3 - Vzduchotechnika'!J35</f>
        <v>0</v>
      </c>
      <c r="AY102" s="129">
        <f>'D.1.4.3 - Vzduchotechnika'!J36</f>
        <v>0</v>
      </c>
      <c r="AZ102" s="129">
        <f>'D.1.4.3 - Vzduchotechnika'!F33</f>
        <v>0</v>
      </c>
      <c r="BA102" s="129">
        <f>'D.1.4.3 - Vzduchotechnika'!F34</f>
        <v>0</v>
      </c>
      <c r="BB102" s="129">
        <f>'D.1.4.3 - Vzduchotechnika'!F35</f>
        <v>0</v>
      </c>
      <c r="BC102" s="129">
        <f>'D.1.4.3 - Vzduchotechnika'!F36</f>
        <v>0</v>
      </c>
      <c r="BD102" s="131">
        <f>'D.1.4.3 - Vzduchotechnika'!F37</f>
        <v>0</v>
      </c>
      <c r="BE102" s="7"/>
      <c r="BT102" s="132" t="s">
        <v>84</v>
      </c>
      <c r="BV102" s="132" t="s">
        <v>78</v>
      </c>
      <c r="BW102" s="132" t="s">
        <v>106</v>
      </c>
      <c r="BX102" s="132" t="s">
        <v>5</v>
      </c>
      <c r="CL102" s="132" t="s">
        <v>1</v>
      </c>
      <c r="CM102" s="132" t="s">
        <v>84</v>
      </c>
    </row>
    <row r="103" s="7" customFormat="1" ht="16.5" customHeight="1">
      <c r="A103" s="120" t="s">
        <v>80</v>
      </c>
      <c r="B103" s="121"/>
      <c r="C103" s="122"/>
      <c r="D103" s="123" t="s">
        <v>107</v>
      </c>
      <c r="E103" s="123"/>
      <c r="F103" s="123"/>
      <c r="G103" s="123"/>
      <c r="H103" s="123"/>
      <c r="I103" s="124"/>
      <c r="J103" s="123" t="s">
        <v>108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'D.1.4.4 - Elektroinstalace'!J30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83</v>
      </c>
      <c r="AR103" s="127"/>
      <c r="AS103" s="128">
        <v>0</v>
      </c>
      <c r="AT103" s="129">
        <f>ROUND(SUM(AV103:AW103),2)</f>
        <v>0</v>
      </c>
      <c r="AU103" s="130">
        <f>'D.1.4.4 - Elektroinstalace'!P139</f>
        <v>0</v>
      </c>
      <c r="AV103" s="129">
        <f>'D.1.4.4 - Elektroinstalace'!J33</f>
        <v>0</v>
      </c>
      <c r="AW103" s="129">
        <f>'D.1.4.4 - Elektroinstalace'!J34</f>
        <v>0</v>
      </c>
      <c r="AX103" s="129">
        <f>'D.1.4.4 - Elektroinstalace'!J35</f>
        <v>0</v>
      </c>
      <c r="AY103" s="129">
        <f>'D.1.4.4 - Elektroinstalace'!J36</f>
        <v>0</v>
      </c>
      <c r="AZ103" s="129">
        <f>'D.1.4.4 - Elektroinstalace'!F33</f>
        <v>0</v>
      </c>
      <c r="BA103" s="129">
        <f>'D.1.4.4 - Elektroinstalace'!F34</f>
        <v>0</v>
      </c>
      <c r="BB103" s="129">
        <f>'D.1.4.4 - Elektroinstalace'!F35</f>
        <v>0</v>
      </c>
      <c r="BC103" s="129">
        <f>'D.1.4.4 - Elektroinstalace'!F36</f>
        <v>0</v>
      </c>
      <c r="BD103" s="131">
        <f>'D.1.4.4 - Elektroinstalace'!F37</f>
        <v>0</v>
      </c>
      <c r="BE103" s="7"/>
      <c r="BT103" s="132" t="s">
        <v>84</v>
      </c>
      <c r="BV103" s="132" t="s">
        <v>78</v>
      </c>
      <c r="BW103" s="132" t="s">
        <v>109</v>
      </c>
      <c r="BX103" s="132" t="s">
        <v>5</v>
      </c>
      <c r="CL103" s="132" t="s">
        <v>1</v>
      </c>
      <c r="CM103" s="132" t="s">
        <v>84</v>
      </c>
    </row>
    <row r="104" s="7" customFormat="1" ht="16.5" customHeight="1">
      <c r="A104" s="120" t="s">
        <v>80</v>
      </c>
      <c r="B104" s="121"/>
      <c r="C104" s="122"/>
      <c r="D104" s="123" t="s">
        <v>110</v>
      </c>
      <c r="E104" s="123"/>
      <c r="F104" s="123"/>
      <c r="G104" s="123"/>
      <c r="H104" s="123"/>
      <c r="I104" s="124"/>
      <c r="J104" s="123" t="s">
        <v>111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'D.1.4.5 - Měření a regulace'!J30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83</v>
      </c>
      <c r="AR104" s="127"/>
      <c r="AS104" s="128">
        <v>0</v>
      </c>
      <c r="AT104" s="129">
        <f>ROUND(SUM(AV104:AW104),2)</f>
        <v>0</v>
      </c>
      <c r="AU104" s="130">
        <f>'D.1.4.5 - Měření a regulace'!P123</f>
        <v>0</v>
      </c>
      <c r="AV104" s="129">
        <f>'D.1.4.5 - Měření a regulace'!J33</f>
        <v>0</v>
      </c>
      <c r="AW104" s="129">
        <f>'D.1.4.5 - Měření a regulace'!J34</f>
        <v>0</v>
      </c>
      <c r="AX104" s="129">
        <f>'D.1.4.5 - Měření a regulace'!J35</f>
        <v>0</v>
      </c>
      <c r="AY104" s="129">
        <f>'D.1.4.5 - Měření a regulace'!J36</f>
        <v>0</v>
      </c>
      <c r="AZ104" s="129">
        <f>'D.1.4.5 - Měření a regulace'!F33</f>
        <v>0</v>
      </c>
      <c r="BA104" s="129">
        <f>'D.1.4.5 - Měření a regulace'!F34</f>
        <v>0</v>
      </c>
      <c r="BB104" s="129">
        <f>'D.1.4.5 - Měření a regulace'!F35</f>
        <v>0</v>
      </c>
      <c r="BC104" s="129">
        <f>'D.1.4.5 - Měření a regulace'!F36</f>
        <v>0</v>
      </c>
      <c r="BD104" s="131">
        <f>'D.1.4.5 - Měření a regulace'!F37</f>
        <v>0</v>
      </c>
      <c r="BE104" s="7"/>
      <c r="BT104" s="132" t="s">
        <v>84</v>
      </c>
      <c r="BV104" s="132" t="s">
        <v>78</v>
      </c>
      <c r="BW104" s="132" t="s">
        <v>112</v>
      </c>
      <c r="BX104" s="132" t="s">
        <v>5</v>
      </c>
      <c r="CL104" s="132" t="s">
        <v>1</v>
      </c>
      <c r="CM104" s="132" t="s">
        <v>84</v>
      </c>
    </row>
    <row r="105" s="7" customFormat="1" ht="16.5" customHeight="1">
      <c r="A105" s="120" t="s">
        <v>80</v>
      </c>
      <c r="B105" s="121"/>
      <c r="C105" s="122"/>
      <c r="D105" s="123" t="s">
        <v>113</v>
      </c>
      <c r="E105" s="123"/>
      <c r="F105" s="123"/>
      <c r="G105" s="123"/>
      <c r="H105" s="123"/>
      <c r="I105" s="124"/>
      <c r="J105" s="123" t="s">
        <v>114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'D.1.4.6 - Fotovoltaická e...'!J30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83</v>
      </c>
      <c r="AR105" s="127"/>
      <c r="AS105" s="128">
        <v>0</v>
      </c>
      <c r="AT105" s="129">
        <f>ROUND(SUM(AV105:AW105),2)</f>
        <v>0</v>
      </c>
      <c r="AU105" s="130">
        <f>'D.1.4.6 - Fotovoltaická e...'!P118</f>
        <v>0</v>
      </c>
      <c r="AV105" s="129">
        <f>'D.1.4.6 - Fotovoltaická e...'!J33</f>
        <v>0</v>
      </c>
      <c r="AW105" s="129">
        <f>'D.1.4.6 - Fotovoltaická e...'!J34</f>
        <v>0</v>
      </c>
      <c r="AX105" s="129">
        <f>'D.1.4.6 - Fotovoltaická e...'!J35</f>
        <v>0</v>
      </c>
      <c r="AY105" s="129">
        <f>'D.1.4.6 - Fotovoltaická e...'!J36</f>
        <v>0</v>
      </c>
      <c r="AZ105" s="129">
        <f>'D.1.4.6 - Fotovoltaická e...'!F33</f>
        <v>0</v>
      </c>
      <c r="BA105" s="129">
        <f>'D.1.4.6 - Fotovoltaická e...'!F34</f>
        <v>0</v>
      </c>
      <c r="BB105" s="129">
        <f>'D.1.4.6 - Fotovoltaická e...'!F35</f>
        <v>0</v>
      </c>
      <c r="BC105" s="129">
        <f>'D.1.4.6 - Fotovoltaická e...'!F36</f>
        <v>0</v>
      </c>
      <c r="BD105" s="131">
        <f>'D.1.4.6 - Fotovoltaická e...'!F37</f>
        <v>0</v>
      </c>
      <c r="BE105" s="7"/>
      <c r="BT105" s="132" t="s">
        <v>84</v>
      </c>
      <c r="BV105" s="132" t="s">
        <v>78</v>
      </c>
      <c r="BW105" s="132" t="s">
        <v>115</v>
      </c>
      <c r="BX105" s="132" t="s">
        <v>5</v>
      </c>
      <c r="CL105" s="132" t="s">
        <v>1</v>
      </c>
      <c r="CM105" s="132" t="s">
        <v>84</v>
      </c>
    </row>
    <row r="106" s="7" customFormat="1" ht="16.5" customHeight="1">
      <c r="A106" s="120" t="s">
        <v>80</v>
      </c>
      <c r="B106" s="121"/>
      <c r="C106" s="122"/>
      <c r="D106" s="123" t="s">
        <v>116</v>
      </c>
      <c r="E106" s="123"/>
      <c r="F106" s="123"/>
      <c r="G106" s="123"/>
      <c r="H106" s="123"/>
      <c r="I106" s="124"/>
      <c r="J106" s="123" t="s">
        <v>117</v>
      </c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5">
        <f>'D.1.5 - Zpevněné plochy a...'!J30</f>
        <v>0</v>
      </c>
      <c r="AH106" s="124"/>
      <c r="AI106" s="124"/>
      <c r="AJ106" s="124"/>
      <c r="AK106" s="124"/>
      <c r="AL106" s="124"/>
      <c r="AM106" s="124"/>
      <c r="AN106" s="125">
        <f>SUM(AG106,AT106)</f>
        <v>0</v>
      </c>
      <c r="AO106" s="124"/>
      <c r="AP106" s="124"/>
      <c r="AQ106" s="126" t="s">
        <v>83</v>
      </c>
      <c r="AR106" s="127"/>
      <c r="AS106" s="128">
        <v>0</v>
      </c>
      <c r="AT106" s="129">
        <f>ROUND(SUM(AV106:AW106),2)</f>
        <v>0</v>
      </c>
      <c r="AU106" s="130">
        <f>'D.1.5 - Zpevněné plochy a...'!P124</f>
        <v>0</v>
      </c>
      <c r="AV106" s="129">
        <f>'D.1.5 - Zpevněné plochy a...'!J33</f>
        <v>0</v>
      </c>
      <c r="AW106" s="129">
        <f>'D.1.5 - Zpevněné plochy a...'!J34</f>
        <v>0</v>
      </c>
      <c r="AX106" s="129">
        <f>'D.1.5 - Zpevněné plochy a...'!J35</f>
        <v>0</v>
      </c>
      <c r="AY106" s="129">
        <f>'D.1.5 - Zpevněné plochy a...'!J36</f>
        <v>0</v>
      </c>
      <c r="AZ106" s="129">
        <f>'D.1.5 - Zpevněné plochy a...'!F33</f>
        <v>0</v>
      </c>
      <c r="BA106" s="129">
        <f>'D.1.5 - Zpevněné plochy a...'!F34</f>
        <v>0</v>
      </c>
      <c r="BB106" s="129">
        <f>'D.1.5 - Zpevněné plochy a...'!F35</f>
        <v>0</v>
      </c>
      <c r="BC106" s="129">
        <f>'D.1.5 - Zpevněné plochy a...'!F36</f>
        <v>0</v>
      </c>
      <c r="BD106" s="131">
        <f>'D.1.5 - Zpevněné plochy a...'!F37</f>
        <v>0</v>
      </c>
      <c r="BE106" s="7"/>
      <c r="BT106" s="132" t="s">
        <v>84</v>
      </c>
      <c r="BV106" s="132" t="s">
        <v>78</v>
      </c>
      <c r="BW106" s="132" t="s">
        <v>118</v>
      </c>
      <c r="BX106" s="132" t="s">
        <v>5</v>
      </c>
      <c r="CL106" s="132" t="s">
        <v>1</v>
      </c>
      <c r="CM106" s="132" t="s">
        <v>84</v>
      </c>
    </row>
    <row r="107" s="7" customFormat="1" ht="16.5" customHeight="1">
      <c r="A107" s="120" t="s">
        <v>80</v>
      </c>
      <c r="B107" s="121"/>
      <c r="C107" s="122"/>
      <c r="D107" s="123" t="s">
        <v>119</v>
      </c>
      <c r="E107" s="123"/>
      <c r="F107" s="123"/>
      <c r="G107" s="123"/>
      <c r="H107" s="123"/>
      <c r="I107" s="124"/>
      <c r="J107" s="123" t="s">
        <v>120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'VRN - Vedlejší rozpočtové...'!J30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83</v>
      </c>
      <c r="AR107" s="127"/>
      <c r="AS107" s="133">
        <v>0</v>
      </c>
      <c r="AT107" s="134">
        <f>ROUND(SUM(AV107:AW107),2)</f>
        <v>0</v>
      </c>
      <c r="AU107" s="135">
        <f>'VRN - Vedlejší rozpočtové...'!P120</f>
        <v>0</v>
      </c>
      <c r="AV107" s="134">
        <f>'VRN - Vedlejší rozpočtové...'!J33</f>
        <v>0</v>
      </c>
      <c r="AW107" s="134">
        <f>'VRN - Vedlejší rozpočtové...'!J34</f>
        <v>0</v>
      </c>
      <c r="AX107" s="134">
        <f>'VRN - Vedlejší rozpočtové...'!J35</f>
        <v>0</v>
      </c>
      <c r="AY107" s="134">
        <f>'VRN - Vedlejší rozpočtové...'!J36</f>
        <v>0</v>
      </c>
      <c r="AZ107" s="134">
        <f>'VRN - Vedlejší rozpočtové...'!F33</f>
        <v>0</v>
      </c>
      <c r="BA107" s="134">
        <f>'VRN - Vedlejší rozpočtové...'!F34</f>
        <v>0</v>
      </c>
      <c r="BB107" s="134">
        <f>'VRN - Vedlejší rozpočtové...'!F35</f>
        <v>0</v>
      </c>
      <c r="BC107" s="134">
        <f>'VRN - Vedlejší rozpočtové...'!F36</f>
        <v>0</v>
      </c>
      <c r="BD107" s="136">
        <f>'VRN - Vedlejší rozpočtové...'!F37</f>
        <v>0</v>
      </c>
      <c r="BE107" s="7"/>
      <c r="BT107" s="132" t="s">
        <v>84</v>
      </c>
      <c r="BV107" s="132" t="s">
        <v>78</v>
      </c>
      <c r="BW107" s="132" t="s">
        <v>121</v>
      </c>
      <c r="BX107" s="132" t="s">
        <v>5</v>
      </c>
      <c r="CL107" s="132" t="s">
        <v>1</v>
      </c>
      <c r="CM107" s="132" t="s">
        <v>84</v>
      </c>
    </row>
    <row r="108" s="2" customFormat="1" ht="30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</sheetData>
  <sheetProtection sheet="1" formatColumns="0" formatRows="0" objects="1" scenarios="1" spinCount="100000" saltValue="zZ9qgfsbrRqAsxkYiZPEHq0XmYWLE79ikRGcQ1qyH4zRV3Hqbanp9vZBVH/WVgm9bD/nX2Z5uqX0Ve6JfuZ6nA==" hashValue="+sHMikSPl5yaU6xmRGH4eL+5+ntqDKP8idPPJnELO6a3SpkZY+tkWWQyYv4lsbGtGpUfvwbkU5wSWcQPmh8U0Q==" algorithmName="SHA-512" password="CC35"/>
  <mergeCells count="90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5" location="'D.0 - Bourací práce'!C2" display="/"/>
    <hyperlink ref="A96" location="'D.1.1 - Archizektonicko-s...'!C2" display="/"/>
    <hyperlink ref="A97" location="'D.1.1.A - Venkovní archit...'!C2" display="/"/>
    <hyperlink ref="A98" location="'D.1.1.B - Výrobky a výpln...'!C2" display="/"/>
    <hyperlink ref="A99" location="'D 1.2 - Stavebně-konstruk...'!C2" display="/"/>
    <hyperlink ref="A100" location="'D.1.4.1 - Zdravotechnika'!C2" display="/"/>
    <hyperlink ref="A101" location="'D.1.4.2 - Zařízení pro vy...'!C2" display="/"/>
    <hyperlink ref="A102" location="'D.1.4.3 - Vzduchotechnika'!C2" display="/"/>
    <hyperlink ref="A103" location="'D.1.4.4 - Elektroinstalace'!C2" display="/"/>
    <hyperlink ref="A104" location="'D.1.4.5 - Měření a regulace'!C2" display="/"/>
    <hyperlink ref="A105" location="'D.1.4.6 - Fotovoltaická e...'!C2" display="/"/>
    <hyperlink ref="A106" location="'D.1.5 - Zpevněné plochy a...'!C2" display="/"/>
    <hyperlink ref="A10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2688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ROUND((SUM(BE139:BE427)),  2)</f>
        <v>0</v>
      </c>
      <c r="G33" s="39"/>
      <c r="H33" s="39"/>
      <c r="I33" s="156">
        <v>0.20999999999999999</v>
      </c>
      <c r="J33" s="155">
        <f>ROUND(((SUM(BE139:BE427))*I33),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ROUND((SUM(BF139:BF427)),  2)</f>
        <v>0</v>
      </c>
      <c r="G34" s="39"/>
      <c r="H34" s="39"/>
      <c r="I34" s="156">
        <v>0.12</v>
      </c>
      <c r="J34" s="155">
        <f>ROUND(((SUM(BF139:BF427))*I34),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ROUND((SUM(BG139:BG427)),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ROUND((SUM(BH139:BH427)),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ROUND((SUM(BI139:BI427)),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2689</v>
      </c>
      <c r="E97" s="183"/>
      <c r="F97" s="183"/>
      <c r="G97" s="183"/>
      <c r="H97" s="183"/>
      <c r="I97" s="183"/>
      <c r="J97" s="184">
        <f>J140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2690</v>
      </c>
      <c r="E98" s="189"/>
      <c r="F98" s="189"/>
      <c r="G98" s="189"/>
      <c r="H98" s="189"/>
      <c r="I98" s="189"/>
      <c r="J98" s="190">
        <f>J141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2691</v>
      </c>
      <c r="E99" s="189"/>
      <c r="F99" s="189"/>
      <c r="G99" s="189"/>
      <c r="H99" s="189"/>
      <c r="I99" s="189"/>
      <c r="J99" s="190">
        <f>J170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2692</v>
      </c>
      <c r="E100" s="189"/>
      <c r="F100" s="189"/>
      <c r="G100" s="189"/>
      <c r="H100" s="189"/>
      <c r="I100" s="189"/>
      <c r="J100" s="190">
        <f>J185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2693</v>
      </c>
      <c r="E101" s="189"/>
      <c r="F101" s="189"/>
      <c r="G101" s="189"/>
      <c r="H101" s="189"/>
      <c r="I101" s="189"/>
      <c r="J101" s="190">
        <f>J191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2694</v>
      </c>
      <c r="E102" s="189"/>
      <c r="F102" s="189"/>
      <c r="G102" s="189"/>
      <c r="H102" s="189"/>
      <c r="I102" s="189"/>
      <c r="J102" s="190">
        <f>J197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2695</v>
      </c>
      <c r="E103" s="189"/>
      <c r="F103" s="189"/>
      <c r="G103" s="189"/>
      <c r="H103" s="189"/>
      <c r="I103" s="189"/>
      <c r="J103" s="190">
        <f>J203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2696</v>
      </c>
      <c r="E104" s="189"/>
      <c r="F104" s="189"/>
      <c r="G104" s="189"/>
      <c r="H104" s="189"/>
      <c r="I104" s="189"/>
      <c r="J104" s="190">
        <f>J223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2697</v>
      </c>
      <c r="E105" s="189"/>
      <c r="F105" s="189"/>
      <c r="G105" s="189"/>
      <c r="H105" s="189"/>
      <c r="I105" s="189"/>
      <c r="J105" s="190">
        <f>J239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2698</v>
      </c>
      <c r="E106" s="189"/>
      <c r="F106" s="189"/>
      <c r="G106" s="189"/>
      <c r="H106" s="189"/>
      <c r="I106" s="189"/>
      <c r="J106" s="190">
        <f>J255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2699</v>
      </c>
      <c r="E107" s="189"/>
      <c r="F107" s="189"/>
      <c r="G107" s="189"/>
      <c r="H107" s="189"/>
      <c r="I107" s="189"/>
      <c r="J107" s="190">
        <f>J271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2700</v>
      </c>
      <c r="E108" s="189"/>
      <c r="F108" s="189"/>
      <c r="G108" s="189"/>
      <c r="H108" s="189"/>
      <c r="I108" s="189"/>
      <c r="J108" s="190">
        <f>J287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2701</v>
      </c>
      <c r="E109" s="189"/>
      <c r="F109" s="189"/>
      <c r="G109" s="189"/>
      <c r="H109" s="189"/>
      <c r="I109" s="189"/>
      <c r="J109" s="190">
        <f>J303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2702</v>
      </c>
      <c r="E110" s="189"/>
      <c r="F110" s="189"/>
      <c r="G110" s="189"/>
      <c r="H110" s="189"/>
      <c r="I110" s="189"/>
      <c r="J110" s="190">
        <f>J319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2703</v>
      </c>
      <c r="E111" s="189"/>
      <c r="F111" s="189"/>
      <c r="G111" s="189"/>
      <c r="H111" s="189"/>
      <c r="I111" s="189"/>
      <c r="J111" s="190">
        <f>J332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2704</v>
      </c>
      <c r="E112" s="189"/>
      <c r="F112" s="189"/>
      <c r="G112" s="189"/>
      <c r="H112" s="189"/>
      <c r="I112" s="189"/>
      <c r="J112" s="190">
        <f>J340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2705</v>
      </c>
      <c r="E113" s="189"/>
      <c r="F113" s="189"/>
      <c r="G113" s="189"/>
      <c r="H113" s="189"/>
      <c r="I113" s="189"/>
      <c r="J113" s="190">
        <f>J358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2706</v>
      </c>
      <c r="E114" s="189"/>
      <c r="F114" s="189"/>
      <c r="G114" s="189"/>
      <c r="H114" s="189"/>
      <c r="I114" s="189"/>
      <c r="J114" s="190">
        <f>J364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2707</v>
      </c>
      <c r="E115" s="189"/>
      <c r="F115" s="189"/>
      <c r="G115" s="189"/>
      <c r="H115" s="189"/>
      <c r="I115" s="189"/>
      <c r="J115" s="190">
        <f>J370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2708</v>
      </c>
      <c r="E116" s="183"/>
      <c r="F116" s="183"/>
      <c r="G116" s="183"/>
      <c r="H116" s="183"/>
      <c r="I116" s="183"/>
      <c r="J116" s="184">
        <f>J394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86"/>
      <c r="C117" s="187"/>
      <c r="D117" s="188" t="s">
        <v>2709</v>
      </c>
      <c r="E117" s="189"/>
      <c r="F117" s="189"/>
      <c r="G117" s="189"/>
      <c r="H117" s="189"/>
      <c r="I117" s="189"/>
      <c r="J117" s="190">
        <f>J395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2710</v>
      </c>
      <c r="E118" s="189"/>
      <c r="F118" s="189"/>
      <c r="G118" s="189"/>
      <c r="H118" s="189"/>
      <c r="I118" s="189"/>
      <c r="J118" s="190">
        <f>J420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2711</v>
      </c>
      <c r="E119" s="189"/>
      <c r="F119" s="189"/>
      <c r="G119" s="189"/>
      <c r="H119" s="189"/>
      <c r="I119" s="189"/>
      <c r="J119" s="190">
        <f>J422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134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175" t="str">
        <f>E7</f>
        <v>BD Modřanská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123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D.1.4.4 - Elektroinstalace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28. 9. 2025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30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28</v>
      </c>
      <c r="D136" s="41"/>
      <c r="E136" s="41"/>
      <c r="F136" s="28" t="str">
        <f>IF(E18="","",E18)</f>
        <v>Vyplň údaj</v>
      </c>
      <c r="G136" s="41"/>
      <c r="H136" s="41"/>
      <c r="I136" s="33" t="s">
        <v>32</v>
      </c>
      <c r="J136" s="37" t="str">
        <f>E24</f>
        <v>QSB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192"/>
      <c r="B138" s="193"/>
      <c r="C138" s="194" t="s">
        <v>135</v>
      </c>
      <c r="D138" s="195" t="s">
        <v>61</v>
      </c>
      <c r="E138" s="195" t="s">
        <v>57</v>
      </c>
      <c r="F138" s="195" t="s">
        <v>58</v>
      </c>
      <c r="G138" s="195" t="s">
        <v>136</v>
      </c>
      <c r="H138" s="195" t="s">
        <v>137</v>
      </c>
      <c r="I138" s="195" t="s">
        <v>138</v>
      </c>
      <c r="J138" s="196" t="s">
        <v>127</v>
      </c>
      <c r="K138" s="197" t="s">
        <v>139</v>
      </c>
      <c r="L138" s="198"/>
      <c r="M138" s="101" t="s">
        <v>1</v>
      </c>
      <c r="N138" s="102" t="s">
        <v>40</v>
      </c>
      <c r="O138" s="102" t="s">
        <v>140</v>
      </c>
      <c r="P138" s="102" t="s">
        <v>141</v>
      </c>
      <c r="Q138" s="102" t="s">
        <v>142</v>
      </c>
      <c r="R138" s="102" t="s">
        <v>143</v>
      </c>
      <c r="S138" s="102" t="s">
        <v>144</v>
      </c>
      <c r="T138" s="103" t="s">
        <v>145</v>
      </c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</row>
    <row r="139" s="2" customFormat="1" ht="22.8" customHeight="1">
      <c r="A139" s="39"/>
      <c r="B139" s="40"/>
      <c r="C139" s="108" t="s">
        <v>146</v>
      </c>
      <c r="D139" s="41"/>
      <c r="E139" s="41"/>
      <c r="F139" s="41"/>
      <c r="G139" s="41"/>
      <c r="H139" s="41"/>
      <c r="I139" s="41"/>
      <c r="J139" s="199">
        <f>BK139</f>
        <v>0</v>
      </c>
      <c r="K139" s="41"/>
      <c r="L139" s="45"/>
      <c r="M139" s="104"/>
      <c r="N139" s="200"/>
      <c r="O139" s="105"/>
      <c r="P139" s="201">
        <f>P140+P394</f>
        <v>0</v>
      </c>
      <c r="Q139" s="105"/>
      <c r="R139" s="201">
        <f>R140+R394</f>
        <v>0</v>
      </c>
      <c r="S139" s="105"/>
      <c r="T139" s="202">
        <f>T140+T394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75</v>
      </c>
      <c r="AU139" s="18" t="s">
        <v>129</v>
      </c>
      <c r="BK139" s="203">
        <f>BK140+BK394</f>
        <v>0</v>
      </c>
    </row>
    <row r="140" s="12" customFormat="1" ht="25.92" customHeight="1">
      <c r="A140" s="12"/>
      <c r="B140" s="204"/>
      <c r="C140" s="205"/>
      <c r="D140" s="206" t="s">
        <v>75</v>
      </c>
      <c r="E140" s="207" t="s">
        <v>2712</v>
      </c>
      <c r="F140" s="207" t="s">
        <v>2713</v>
      </c>
      <c r="G140" s="205"/>
      <c r="H140" s="205"/>
      <c r="I140" s="208"/>
      <c r="J140" s="209">
        <f>BK140</f>
        <v>0</v>
      </c>
      <c r="K140" s="205"/>
      <c r="L140" s="210"/>
      <c r="M140" s="211"/>
      <c r="N140" s="212"/>
      <c r="O140" s="212"/>
      <c r="P140" s="213">
        <f>P141+P170+P185+P191+P197+P203+P223+P239+P255+P271+P287+P303+P319+P332+P340+P358+P364+P370</f>
        <v>0</v>
      </c>
      <c r="Q140" s="212"/>
      <c r="R140" s="213">
        <f>R141+R170+R185+R191+R197+R203+R223+R239+R255+R271+R287+R303+R319+R332+R340+R358+R364+R370</f>
        <v>0</v>
      </c>
      <c r="S140" s="212"/>
      <c r="T140" s="214">
        <f>T141+T170+T185+T191+T197+T203+T223+T239+T255+T271+T287+T303+T319+T332+T340+T358+T364+T370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156</v>
      </c>
      <c r="AT140" s="216" t="s">
        <v>75</v>
      </c>
      <c r="AU140" s="216" t="s">
        <v>76</v>
      </c>
      <c r="AY140" s="215" t="s">
        <v>149</v>
      </c>
      <c r="BK140" s="217">
        <f>BK141+BK170+BK185+BK191+BK197+BK203+BK223+BK239+BK255+BK271+BK287+BK303+BK319+BK332+BK340+BK358+BK364+BK370</f>
        <v>0</v>
      </c>
    </row>
    <row r="141" s="12" customFormat="1" ht="22.8" customHeight="1">
      <c r="A141" s="12"/>
      <c r="B141" s="204"/>
      <c r="C141" s="205"/>
      <c r="D141" s="206" t="s">
        <v>75</v>
      </c>
      <c r="E141" s="218" t="s">
        <v>2714</v>
      </c>
      <c r="F141" s="218" t="s">
        <v>2715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SUM(P142:P169)</f>
        <v>0</v>
      </c>
      <c r="Q141" s="212"/>
      <c r="R141" s="213">
        <f>SUM(R142:R169)</f>
        <v>0</v>
      </c>
      <c r="S141" s="212"/>
      <c r="T141" s="214">
        <f>SUM(T142:T169)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84</v>
      </c>
      <c r="AT141" s="216" t="s">
        <v>75</v>
      </c>
      <c r="AU141" s="216" t="s">
        <v>84</v>
      </c>
      <c r="AY141" s="215" t="s">
        <v>149</v>
      </c>
      <c r="BK141" s="217">
        <f>SUM(BK142:BK169)</f>
        <v>0</v>
      </c>
    </row>
    <row r="142" s="2" customFormat="1" ht="16.5" customHeight="1">
      <c r="A142" s="39"/>
      <c r="B142" s="40"/>
      <c r="C142" s="220" t="s">
        <v>84</v>
      </c>
      <c r="D142" s="220" t="s">
        <v>151</v>
      </c>
      <c r="E142" s="221" t="s">
        <v>2716</v>
      </c>
      <c r="F142" s="222" t="s">
        <v>2717</v>
      </c>
      <c r="G142" s="223" t="s">
        <v>197</v>
      </c>
      <c r="H142" s="224">
        <v>35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156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156</v>
      </c>
    </row>
    <row r="143" s="2" customFormat="1" ht="16.5" customHeight="1">
      <c r="A143" s="39"/>
      <c r="B143" s="40"/>
      <c r="C143" s="220" t="s">
        <v>156</v>
      </c>
      <c r="D143" s="220" t="s">
        <v>151</v>
      </c>
      <c r="E143" s="221" t="s">
        <v>2718</v>
      </c>
      <c r="F143" s="222" t="s">
        <v>2719</v>
      </c>
      <c r="G143" s="223" t="s">
        <v>197</v>
      </c>
      <c r="H143" s="224">
        <v>17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156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155</v>
      </c>
    </row>
    <row r="144" s="2" customFormat="1" ht="16.5" customHeight="1">
      <c r="A144" s="39"/>
      <c r="B144" s="40"/>
      <c r="C144" s="220" t="s">
        <v>163</v>
      </c>
      <c r="D144" s="220" t="s">
        <v>151</v>
      </c>
      <c r="E144" s="221" t="s">
        <v>2720</v>
      </c>
      <c r="F144" s="222" t="s">
        <v>2721</v>
      </c>
      <c r="G144" s="223" t="s">
        <v>197</v>
      </c>
      <c r="H144" s="224">
        <v>20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156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177</v>
      </c>
    </row>
    <row r="145" s="2" customFormat="1" ht="16.5" customHeight="1">
      <c r="A145" s="39"/>
      <c r="B145" s="40"/>
      <c r="C145" s="220" t="s">
        <v>155</v>
      </c>
      <c r="D145" s="220" t="s">
        <v>151</v>
      </c>
      <c r="E145" s="221" t="s">
        <v>2722</v>
      </c>
      <c r="F145" s="222" t="s">
        <v>2723</v>
      </c>
      <c r="G145" s="223" t="s">
        <v>197</v>
      </c>
      <c r="H145" s="224">
        <v>18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156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181</v>
      </c>
    </row>
    <row r="146" s="2" customFormat="1" ht="24.15" customHeight="1">
      <c r="A146" s="39"/>
      <c r="B146" s="40"/>
      <c r="C146" s="220" t="s">
        <v>172</v>
      </c>
      <c r="D146" s="220" t="s">
        <v>151</v>
      </c>
      <c r="E146" s="221" t="s">
        <v>2724</v>
      </c>
      <c r="F146" s="222" t="s">
        <v>2725</v>
      </c>
      <c r="G146" s="223" t="s">
        <v>197</v>
      </c>
      <c r="H146" s="224">
        <v>18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156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200</v>
      </c>
    </row>
    <row r="147" s="2" customFormat="1" ht="16.5" customHeight="1">
      <c r="A147" s="39"/>
      <c r="B147" s="40"/>
      <c r="C147" s="220" t="s">
        <v>177</v>
      </c>
      <c r="D147" s="220" t="s">
        <v>151</v>
      </c>
      <c r="E147" s="221" t="s">
        <v>2726</v>
      </c>
      <c r="F147" s="222" t="s">
        <v>2727</v>
      </c>
      <c r="G147" s="223" t="s">
        <v>197</v>
      </c>
      <c r="H147" s="224">
        <v>20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156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8</v>
      </c>
    </row>
    <row r="148" s="2" customFormat="1" ht="16.5" customHeight="1">
      <c r="A148" s="39"/>
      <c r="B148" s="40"/>
      <c r="C148" s="220" t="s">
        <v>186</v>
      </c>
      <c r="D148" s="220" t="s">
        <v>151</v>
      </c>
      <c r="E148" s="221" t="s">
        <v>2728</v>
      </c>
      <c r="F148" s="222" t="s">
        <v>2729</v>
      </c>
      <c r="G148" s="223" t="s">
        <v>197</v>
      </c>
      <c r="H148" s="224">
        <v>75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156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218</v>
      </c>
    </row>
    <row r="149" s="2" customFormat="1" ht="16.5" customHeight="1">
      <c r="A149" s="39"/>
      <c r="B149" s="40"/>
      <c r="C149" s="220" t="s">
        <v>181</v>
      </c>
      <c r="D149" s="220" t="s">
        <v>151</v>
      </c>
      <c r="E149" s="221" t="s">
        <v>2730</v>
      </c>
      <c r="F149" s="222" t="s">
        <v>2731</v>
      </c>
      <c r="G149" s="223" t="s">
        <v>197</v>
      </c>
      <c r="H149" s="224">
        <v>42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156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228</v>
      </c>
    </row>
    <row r="150" s="2" customFormat="1" ht="16.5" customHeight="1">
      <c r="A150" s="39"/>
      <c r="B150" s="40"/>
      <c r="C150" s="220" t="s">
        <v>184</v>
      </c>
      <c r="D150" s="220" t="s">
        <v>151</v>
      </c>
      <c r="E150" s="221" t="s">
        <v>2732</v>
      </c>
      <c r="F150" s="222" t="s">
        <v>2733</v>
      </c>
      <c r="G150" s="223" t="s">
        <v>197</v>
      </c>
      <c r="H150" s="224">
        <v>30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156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239</v>
      </c>
    </row>
    <row r="151" s="2" customFormat="1" ht="16.5" customHeight="1">
      <c r="A151" s="39"/>
      <c r="B151" s="40"/>
      <c r="C151" s="220" t="s">
        <v>200</v>
      </c>
      <c r="D151" s="220" t="s">
        <v>151</v>
      </c>
      <c r="E151" s="221" t="s">
        <v>2734</v>
      </c>
      <c r="F151" s="222" t="s">
        <v>2735</v>
      </c>
      <c r="G151" s="223" t="s">
        <v>197</v>
      </c>
      <c r="H151" s="224">
        <v>30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156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402</v>
      </c>
    </row>
    <row r="152" s="2" customFormat="1" ht="16.5" customHeight="1">
      <c r="A152" s="39"/>
      <c r="B152" s="40"/>
      <c r="C152" s="220" t="s">
        <v>205</v>
      </c>
      <c r="D152" s="220" t="s">
        <v>151</v>
      </c>
      <c r="E152" s="221" t="s">
        <v>2736</v>
      </c>
      <c r="F152" s="222" t="s">
        <v>2737</v>
      </c>
      <c r="G152" s="223" t="s">
        <v>197</v>
      </c>
      <c r="H152" s="224">
        <v>35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156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412</v>
      </c>
    </row>
    <row r="153" s="2" customFormat="1" ht="16.5" customHeight="1">
      <c r="A153" s="39"/>
      <c r="B153" s="40"/>
      <c r="C153" s="220" t="s">
        <v>8</v>
      </c>
      <c r="D153" s="220" t="s">
        <v>151</v>
      </c>
      <c r="E153" s="221" t="s">
        <v>2738</v>
      </c>
      <c r="F153" s="222" t="s">
        <v>2739</v>
      </c>
      <c r="G153" s="223" t="s">
        <v>197</v>
      </c>
      <c r="H153" s="224">
        <v>450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156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420</v>
      </c>
    </row>
    <row r="154" s="2" customFormat="1" ht="16.5" customHeight="1">
      <c r="A154" s="39"/>
      <c r="B154" s="40"/>
      <c r="C154" s="220" t="s">
        <v>213</v>
      </c>
      <c r="D154" s="220" t="s">
        <v>151</v>
      </c>
      <c r="E154" s="221" t="s">
        <v>2740</v>
      </c>
      <c r="F154" s="222" t="s">
        <v>2741</v>
      </c>
      <c r="G154" s="223" t="s">
        <v>197</v>
      </c>
      <c r="H154" s="224">
        <v>650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156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429</v>
      </c>
    </row>
    <row r="155" s="2" customFormat="1" ht="16.5" customHeight="1">
      <c r="A155" s="39"/>
      <c r="B155" s="40"/>
      <c r="C155" s="220" t="s">
        <v>218</v>
      </c>
      <c r="D155" s="220" t="s">
        <v>151</v>
      </c>
      <c r="E155" s="221" t="s">
        <v>2742</v>
      </c>
      <c r="F155" s="222" t="s">
        <v>2743</v>
      </c>
      <c r="G155" s="223" t="s">
        <v>197</v>
      </c>
      <c r="H155" s="224">
        <v>740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42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155</v>
      </c>
      <c r="AT155" s="232" t="s">
        <v>151</v>
      </c>
      <c r="AU155" s="232" t="s">
        <v>156</v>
      </c>
      <c r="AY155" s="18" t="s">
        <v>149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156</v>
      </c>
      <c r="BK155" s="233">
        <f>ROUND(I155*H155,2)</f>
        <v>0</v>
      </c>
      <c r="BL155" s="18" t="s">
        <v>155</v>
      </c>
      <c r="BM155" s="232" t="s">
        <v>451</v>
      </c>
    </row>
    <row r="156" s="2" customFormat="1" ht="16.5" customHeight="1">
      <c r="A156" s="39"/>
      <c r="B156" s="40"/>
      <c r="C156" s="220" t="s">
        <v>223</v>
      </c>
      <c r="D156" s="220" t="s">
        <v>151</v>
      </c>
      <c r="E156" s="221" t="s">
        <v>2744</v>
      </c>
      <c r="F156" s="222" t="s">
        <v>2745</v>
      </c>
      <c r="G156" s="223" t="s">
        <v>197</v>
      </c>
      <c r="H156" s="224">
        <v>585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156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459</v>
      </c>
    </row>
    <row r="157" s="2" customFormat="1" ht="16.5" customHeight="1">
      <c r="A157" s="39"/>
      <c r="B157" s="40"/>
      <c r="C157" s="220" t="s">
        <v>228</v>
      </c>
      <c r="D157" s="220" t="s">
        <v>151</v>
      </c>
      <c r="E157" s="221" t="s">
        <v>2746</v>
      </c>
      <c r="F157" s="222" t="s">
        <v>2747</v>
      </c>
      <c r="G157" s="223" t="s">
        <v>197</v>
      </c>
      <c r="H157" s="224">
        <v>10380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156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468</v>
      </c>
    </row>
    <row r="158" s="2" customFormat="1" ht="16.5" customHeight="1">
      <c r="A158" s="39"/>
      <c r="B158" s="40"/>
      <c r="C158" s="220" t="s">
        <v>235</v>
      </c>
      <c r="D158" s="220" t="s">
        <v>151</v>
      </c>
      <c r="E158" s="221" t="s">
        <v>2748</v>
      </c>
      <c r="F158" s="222" t="s">
        <v>2749</v>
      </c>
      <c r="G158" s="223" t="s">
        <v>197</v>
      </c>
      <c r="H158" s="224">
        <v>7160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156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476</v>
      </c>
    </row>
    <row r="159" s="2" customFormat="1" ht="16.5" customHeight="1">
      <c r="A159" s="39"/>
      <c r="B159" s="40"/>
      <c r="C159" s="220" t="s">
        <v>239</v>
      </c>
      <c r="D159" s="220" t="s">
        <v>151</v>
      </c>
      <c r="E159" s="221" t="s">
        <v>2750</v>
      </c>
      <c r="F159" s="222" t="s">
        <v>2751</v>
      </c>
      <c r="G159" s="223" t="s">
        <v>197</v>
      </c>
      <c r="H159" s="224">
        <v>975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42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156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485</v>
      </c>
    </row>
    <row r="160" s="2" customFormat="1" ht="16.5" customHeight="1">
      <c r="A160" s="39"/>
      <c r="B160" s="40"/>
      <c r="C160" s="220" t="s">
        <v>244</v>
      </c>
      <c r="D160" s="220" t="s">
        <v>151</v>
      </c>
      <c r="E160" s="221" t="s">
        <v>2752</v>
      </c>
      <c r="F160" s="222" t="s">
        <v>2753</v>
      </c>
      <c r="G160" s="223" t="s">
        <v>197</v>
      </c>
      <c r="H160" s="224">
        <v>350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156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494</v>
      </c>
    </row>
    <row r="161" s="2" customFormat="1" ht="16.5" customHeight="1">
      <c r="A161" s="39"/>
      <c r="B161" s="40"/>
      <c r="C161" s="220" t="s">
        <v>402</v>
      </c>
      <c r="D161" s="220" t="s">
        <v>151</v>
      </c>
      <c r="E161" s="221" t="s">
        <v>2754</v>
      </c>
      <c r="F161" s="222" t="s">
        <v>2755</v>
      </c>
      <c r="G161" s="223" t="s">
        <v>197</v>
      </c>
      <c r="H161" s="224">
        <v>120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156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503</v>
      </c>
    </row>
    <row r="162" s="2" customFormat="1" ht="16.5" customHeight="1">
      <c r="A162" s="39"/>
      <c r="B162" s="40"/>
      <c r="C162" s="220" t="s">
        <v>7</v>
      </c>
      <c r="D162" s="220" t="s">
        <v>151</v>
      </c>
      <c r="E162" s="221" t="s">
        <v>2756</v>
      </c>
      <c r="F162" s="222" t="s">
        <v>2757</v>
      </c>
      <c r="G162" s="223" t="s">
        <v>197</v>
      </c>
      <c r="H162" s="224">
        <v>55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156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513</v>
      </c>
    </row>
    <row r="163" s="2" customFormat="1" ht="16.5" customHeight="1">
      <c r="A163" s="39"/>
      <c r="B163" s="40"/>
      <c r="C163" s="220" t="s">
        <v>412</v>
      </c>
      <c r="D163" s="220" t="s">
        <v>151</v>
      </c>
      <c r="E163" s="221" t="s">
        <v>2758</v>
      </c>
      <c r="F163" s="222" t="s">
        <v>2759</v>
      </c>
      <c r="G163" s="223" t="s">
        <v>1314</v>
      </c>
      <c r="H163" s="224">
        <v>425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156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522</v>
      </c>
    </row>
    <row r="164" s="2" customFormat="1" ht="16.5" customHeight="1">
      <c r="A164" s="39"/>
      <c r="B164" s="40"/>
      <c r="C164" s="220" t="s">
        <v>416</v>
      </c>
      <c r="D164" s="220" t="s">
        <v>151</v>
      </c>
      <c r="E164" s="221" t="s">
        <v>2760</v>
      </c>
      <c r="F164" s="222" t="s">
        <v>2761</v>
      </c>
      <c r="G164" s="223" t="s">
        <v>1314</v>
      </c>
      <c r="H164" s="224">
        <v>650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156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531</v>
      </c>
    </row>
    <row r="165" s="2" customFormat="1" ht="16.5" customHeight="1">
      <c r="A165" s="39"/>
      <c r="B165" s="40"/>
      <c r="C165" s="220" t="s">
        <v>420</v>
      </c>
      <c r="D165" s="220" t="s">
        <v>151</v>
      </c>
      <c r="E165" s="221" t="s">
        <v>2762</v>
      </c>
      <c r="F165" s="222" t="s">
        <v>2763</v>
      </c>
      <c r="G165" s="223" t="s">
        <v>1314</v>
      </c>
      <c r="H165" s="224">
        <v>220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42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155</v>
      </c>
      <c r="AT165" s="232" t="s">
        <v>151</v>
      </c>
      <c r="AU165" s="232" t="s">
        <v>156</v>
      </c>
      <c r="AY165" s="18" t="s">
        <v>149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156</v>
      </c>
      <c r="BK165" s="233">
        <f>ROUND(I165*H165,2)</f>
        <v>0</v>
      </c>
      <c r="BL165" s="18" t="s">
        <v>155</v>
      </c>
      <c r="BM165" s="232" t="s">
        <v>543</v>
      </c>
    </row>
    <row r="166" s="2" customFormat="1" ht="16.5" customHeight="1">
      <c r="A166" s="39"/>
      <c r="B166" s="40"/>
      <c r="C166" s="220" t="s">
        <v>424</v>
      </c>
      <c r="D166" s="220" t="s">
        <v>151</v>
      </c>
      <c r="E166" s="221" t="s">
        <v>2764</v>
      </c>
      <c r="F166" s="222" t="s">
        <v>2765</v>
      </c>
      <c r="G166" s="223" t="s">
        <v>1314</v>
      </c>
      <c r="H166" s="224">
        <v>8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42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155</v>
      </c>
      <c r="AT166" s="232" t="s">
        <v>151</v>
      </c>
      <c r="AU166" s="232" t="s">
        <v>156</v>
      </c>
      <c r="AY166" s="18" t="s">
        <v>149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156</v>
      </c>
      <c r="BK166" s="233">
        <f>ROUND(I166*H166,2)</f>
        <v>0</v>
      </c>
      <c r="BL166" s="18" t="s">
        <v>155</v>
      </c>
      <c r="BM166" s="232" t="s">
        <v>578</v>
      </c>
    </row>
    <row r="167" s="2" customFormat="1" ht="16.5" customHeight="1">
      <c r="A167" s="39"/>
      <c r="B167" s="40"/>
      <c r="C167" s="220" t="s">
        <v>429</v>
      </c>
      <c r="D167" s="220" t="s">
        <v>151</v>
      </c>
      <c r="E167" s="221" t="s">
        <v>2766</v>
      </c>
      <c r="F167" s="222" t="s">
        <v>2767</v>
      </c>
      <c r="G167" s="223" t="s">
        <v>197</v>
      </c>
      <c r="H167" s="224">
        <v>150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156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604</v>
      </c>
    </row>
    <row r="168" s="2" customFormat="1" ht="16.5" customHeight="1">
      <c r="A168" s="39"/>
      <c r="B168" s="40"/>
      <c r="C168" s="220" t="s">
        <v>447</v>
      </c>
      <c r="D168" s="220" t="s">
        <v>151</v>
      </c>
      <c r="E168" s="221" t="s">
        <v>2768</v>
      </c>
      <c r="F168" s="222" t="s">
        <v>2769</v>
      </c>
      <c r="G168" s="223" t="s">
        <v>197</v>
      </c>
      <c r="H168" s="224">
        <v>150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156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627</v>
      </c>
    </row>
    <row r="169" s="2" customFormat="1" ht="16.5" customHeight="1">
      <c r="A169" s="39"/>
      <c r="B169" s="40"/>
      <c r="C169" s="220" t="s">
        <v>451</v>
      </c>
      <c r="D169" s="220" t="s">
        <v>151</v>
      </c>
      <c r="E169" s="221" t="s">
        <v>2770</v>
      </c>
      <c r="F169" s="222" t="s">
        <v>2771</v>
      </c>
      <c r="G169" s="223" t="s">
        <v>925</v>
      </c>
      <c r="H169" s="224">
        <v>1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156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652</v>
      </c>
    </row>
    <row r="170" s="12" customFormat="1" ht="22.8" customHeight="1">
      <c r="A170" s="12"/>
      <c r="B170" s="204"/>
      <c r="C170" s="205"/>
      <c r="D170" s="206" t="s">
        <v>75</v>
      </c>
      <c r="E170" s="218" t="s">
        <v>2772</v>
      </c>
      <c r="F170" s="218" t="s">
        <v>2773</v>
      </c>
      <c r="G170" s="205"/>
      <c r="H170" s="205"/>
      <c r="I170" s="208"/>
      <c r="J170" s="219">
        <f>BK170</f>
        <v>0</v>
      </c>
      <c r="K170" s="205"/>
      <c r="L170" s="210"/>
      <c r="M170" s="211"/>
      <c r="N170" s="212"/>
      <c r="O170" s="212"/>
      <c r="P170" s="213">
        <f>SUM(P171:P184)</f>
        <v>0</v>
      </c>
      <c r="Q170" s="212"/>
      <c r="R170" s="213">
        <f>SUM(R171:R184)</f>
        <v>0</v>
      </c>
      <c r="S170" s="212"/>
      <c r="T170" s="214">
        <f>SUM(T171:T184)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84</v>
      </c>
      <c r="AY170" s="215" t="s">
        <v>149</v>
      </c>
      <c r="BK170" s="217">
        <f>SUM(BK171:BK184)</f>
        <v>0</v>
      </c>
    </row>
    <row r="171" s="2" customFormat="1" ht="37.8" customHeight="1">
      <c r="A171" s="39"/>
      <c r="B171" s="40"/>
      <c r="C171" s="220" t="s">
        <v>455</v>
      </c>
      <c r="D171" s="220" t="s">
        <v>151</v>
      </c>
      <c r="E171" s="221" t="s">
        <v>2774</v>
      </c>
      <c r="F171" s="222" t="s">
        <v>2775</v>
      </c>
      <c r="G171" s="223" t="s">
        <v>925</v>
      </c>
      <c r="H171" s="224">
        <v>1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42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155</v>
      </c>
      <c r="AT171" s="232" t="s">
        <v>151</v>
      </c>
      <c r="AU171" s="232" t="s">
        <v>156</v>
      </c>
      <c r="AY171" s="18" t="s">
        <v>149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156</v>
      </c>
      <c r="BK171" s="233">
        <f>ROUND(I171*H171,2)</f>
        <v>0</v>
      </c>
      <c r="BL171" s="18" t="s">
        <v>155</v>
      </c>
      <c r="BM171" s="232" t="s">
        <v>666</v>
      </c>
    </row>
    <row r="172" s="2" customFormat="1" ht="16.5" customHeight="1">
      <c r="A172" s="39"/>
      <c r="B172" s="40"/>
      <c r="C172" s="220" t="s">
        <v>459</v>
      </c>
      <c r="D172" s="220" t="s">
        <v>151</v>
      </c>
      <c r="E172" s="221" t="s">
        <v>2776</v>
      </c>
      <c r="F172" s="222" t="s">
        <v>2777</v>
      </c>
      <c r="G172" s="223" t="s">
        <v>1314</v>
      </c>
      <c r="H172" s="224">
        <v>1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156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679</v>
      </c>
    </row>
    <row r="173" s="2" customFormat="1" ht="16.5" customHeight="1">
      <c r="A173" s="39"/>
      <c r="B173" s="40"/>
      <c r="C173" s="220" t="s">
        <v>464</v>
      </c>
      <c r="D173" s="220" t="s">
        <v>151</v>
      </c>
      <c r="E173" s="221" t="s">
        <v>2778</v>
      </c>
      <c r="F173" s="222" t="s">
        <v>2779</v>
      </c>
      <c r="G173" s="223" t="s">
        <v>1314</v>
      </c>
      <c r="H173" s="224">
        <v>1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156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687</v>
      </c>
    </row>
    <row r="174" s="2" customFormat="1" ht="16.5" customHeight="1">
      <c r="A174" s="39"/>
      <c r="B174" s="40"/>
      <c r="C174" s="220" t="s">
        <v>468</v>
      </c>
      <c r="D174" s="220" t="s">
        <v>151</v>
      </c>
      <c r="E174" s="221" t="s">
        <v>2780</v>
      </c>
      <c r="F174" s="222" t="s">
        <v>2781</v>
      </c>
      <c r="G174" s="223" t="s">
        <v>1314</v>
      </c>
      <c r="H174" s="224">
        <v>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156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695</v>
      </c>
    </row>
    <row r="175" s="2" customFormat="1" ht="16.5" customHeight="1">
      <c r="A175" s="39"/>
      <c r="B175" s="40"/>
      <c r="C175" s="220" t="s">
        <v>474</v>
      </c>
      <c r="D175" s="220" t="s">
        <v>151</v>
      </c>
      <c r="E175" s="221" t="s">
        <v>2782</v>
      </c>
      <c r="F175" s="222" t="s">
        <v>2783</v>
      </c>
      <c r="G175" s="223" t="s">
        <v>1314</v>
      </c>
      <c r="H175" s="224">
        <v>1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42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155</v>
      </c>
      <c r="AT175" s="232" t="s">
        <v>151</v>
      </c>
      <c r="AU175" s="232" t="s">
        <v>156</v>
      </c>
      <c r="AY175" s="18" t="s">
        <v>149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156</v>
      </c>
      <c r="BK175" s="233">
        <f>ROUND(I175*H175,2)</f>
        <v>0</v>
      </c>
      <c r="BL175" s="18" t="s">
        <v>155</v>
      </c>
      <c r="BM175" s="232" t="s">
        <v>708</v>
      </c>
    </row>
    <row r="176" s="2" customFormat="1" ht="16.5" customHeight="1">
      <c r="A176" s="39"/>
      <c r="B176" s="40"/>
      <c r="C176" s="220" t="s">
        <v>476</v>
      </c>
      <c r="D176" s="220" t="s">
        <v>151</v>
      </c>
      <c r="E176" s="221" t="s">
        <v>2784</v>
      </c>
      <c r="F176" s="222" t="s">
        <v>2785</v>
      </c>
      <c r="G176" s="223" t="s">
        <v>1314</v>
      </c>
      <c r="H176" s="224">
        <v>3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42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155</v>
      </c>
      <c r="AT176" s="232" t="s">
        <v>151</v>
      </c>
      <c r="AU176" s="232" t="s">
        <v>156</v>
      </c>
      <c r="AY176" s="18" t="s">
        <v>149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156</v>
      </c>
      <c r="BK176" s="233">
        <f>ROUND(I176*H176,2)</f>
        <v>0</v>
      </c>
      <c r="BL176" s="18" t="s">
        <v>155</v>
      </c>
      <c r="BM176" s="232" t="s">
        <v>717</v>
      </c>
    </row>
    <row r="177" s="2" customFormat="1" ht="16.5" customHeight="1">
      <c r="A177" s="39"/>
      <c r="B177" s="40"/>
      <c r="C177" s="220" t="s">
        <v>481</v>
      </c>
      <c r="D177" s="220" t="s">
        <v>151</v>
      </c>
      <c r="E177" s="221" t="s">
        <v>2786</v>
      </c>
      <c r="F177" s="222" t="s">
        <v>2787</v>
      </c>
      <c r="G177" s="223" t="s">
        <v>1314</v>
      </c>
      <c r="H177" s="224">
        <v>1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42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155</v>
      </c>
      <c r="AT177" s="232" t="s">
        <v>151</v>
      </c>
      <c r="AU177" s="232" t="s">
        <v>156</v>
      </c>
      <c r="AY177" s="18" t="s">
        <v>149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156</v>
      </c>
      <c r="BK177" s="233">
        <f>ROUND(I177*H177,2)</f>
        <v>0</v>
      </c>
      <c r="BL177" s="18" t="s">
        <v>155</v>
      </c>
      <c r="BM177" s="232" t="s">
        <v>730</v>
      </c>
    </row>
    <row r="178" s="2" customFormat="1" ht="16.5" customHeight="1">
      <c r="A178" s="39"/>
      <c r="B178" s="40"/>
      <c r="C178" s="220" t="s">
        <v>485</v>
      </c>
      <c r="D178" s="220" t="s">
        <v>151</v>
      </c>
      <c r="E178" s="221" t="s">
        <v>2788</v>
      </c>
      <c r="F178" s="222" t="s">
        <v>2789</v>
      </c>
      <c r="G178" s="223" t="s">
        <v>1314</v>
      </c>
      <c r="H178" s="224">
        <v>1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156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739</v>
      </c>
    </row>
    <row r="179" s="2" customFormat="1" ht="16.5" customHeight="1">
      <c r="A179" s="39"/>
      <c r="B179" s="40"/>
      <c r="C179" s="220" t="s">
        <v>490</v>
      </c>
      <c r="D179" s="220" t="s">
        <v>151</v>
      </c>
      <c r="E179" s="221" t="s">
        <v>2790</v>
      </c>
      <c r="F179" s="222" t="s">
        <v>2791</v>
      </c>
      <c r="G179" s="223" t="s">
        <v>1314</v>
      </c>
      <c r="H179" s="224">
        <v>1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156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749</v>
      </c>
    </row>
    <row r="180" s="2" customFormat="1" ht="16.5" customHeight="1">
      <c r="A180" s="39"/>
      <c r="B180" s="40"/>
      <c r="C180" s="220" t="s">
        <v>494</v>
      </c>
      <c r="D180" s="220" t="s">
        <v>151</v>
      </c>
      <c r="E180" s="221" t="s">
        <v>2792</v>
      </c>
      <c r="F180" s="222" t="s">
        <v>2793</v>
      </c>
      <c r="G180" s="223" t="s">
        <v>1314</v>
      </c>
      <c r="H180" s="224">
        <v>3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156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759</v>
      </c>
    </row>
    <row r="181" s="2" customFormat="1" ht="16.5" customHeight="1">
      <c r="A181" s="39"/>
      <c r="B181" s="40"/>
      <c r="C181" s="220" t="s">
        <v>498</v>
      </c>
      <c r="D181" s="220" t="s">
        <v>151</v>
      </c>
      <c r="E181" s="221" t="s">
        <v>2794</v>
      </c>
      <c r="F181" s="222" t="s">
        <v>2795</v>
      </c>
      <c r="G181" s="223" t="s">
        <v>1314</v>
      </c>
      <c r="H181" s="224">
        <v>5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42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155</v>
      </c>
      <c r="AT181" s="232" t="s">
        <v>151</v>
      </c>
      <c r="AU181" s="232" t="s">
        <v>156</v>
      </c>
      <c r="AY181" s="18" t="s">
        <v>149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156</v>
      </c>
      <c r="BK181" s="233">
        <f>ROUND(I181*H181,2)</f>
        <v>0</v>
      </c>
      <c r="BL181" s="18" t="s">
        <v>155</v>
      </c>
      <c r="BM181" s="232" t="s">
        <v>772</v>
      </c>
    </row>
    <row r="182" s="2" customFormat="1" ht="24.15" customHeight="1">
      <c r="A182" s="39"/>
      <c r="B182" s="40"/>
      <c r="C182" s="220" t="s">
        <v>503</v>
      </c>
      <c r="D182" s="220" t="s">
        <v>151</v>
      </c>
      <c r="E182" s="221" t="s">
        <v>2796</v>
      </c>
      <c r="F182" s="222" t="s">
        <v>2797</v>
      </c>
      <c r="G182" s="223" t="s">
        <v>1314</v>
      </c>
      <c r="H182" s="224">
        <v>1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42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155</v>
      </c>
      <c r="AT182" s="232" t="s">
        <v>151</v>
      </c>
      <c r="AU182" s="232" t="s">
        <v>156</v>
      </c>
      <c r="AY182" s="18" t="s">
        <v>149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156</v>
      </c>
      <c r="BK182" s="233">
        <f>ROUND(I182*H182,2)</f>
        <v>0</v>
      </c>
      <c r="BL182" s="18" t="s">
        <v>155</v>
      </c>
      <c r="BM182" s="232" t="s">
        <v>782</v>
      </c>
    </row>
    <row r="183" s="2" customFormat="1" ht="24.15" customHeight="1">
      <c r="A183" s="39"/>
      <c r="B183" s="40"/>
      <c r="C183" s="220" t="s">
        <v>508</v>
      </c>
      <c r="D183" s="220" t="s">
        <v>151</v>
      </c>
      <c r="E183" s="221" t="s">
        <v>2798</v>
      </c>
      <c r="F183" s="222" t="s">
        <v>2799</v>
      </c>
      <c r="G183" s="223" t="s">
        <v>1314</v>
      </c>
      <c r="H183" s="224">
        <v>3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156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789</v>
      </c>
    </row>
    <row r="184" s="2" customFormat="1" ht="16.5" customHeight="1">
      <c r="A184" s="39"/>
      <c r="B184" s="40"/>
      <c r="C184" s="220" t="s">
        <v>513</v>
      </c>
      <c r="D184" s="220" t="s">
        <v>151</v>
      </c>
      <c r="E184" s="221" t="s">
        <v>2800</v>
      </c>
      <c r="F184" s="222" t="s">
        <v>2801</v>
      </c>
      <c r="G184" s="223" t="s">
        <v>925</v>
      </c>
      <c r="H184" s="224">
        <v>1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156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799</v>
      </c>
    </row>
    <row r="185" s="12" customFormat="1" ht="22.8" customHeight="1">
      <c r="A185" s="12"/>
      <c r="B185" s="204"/>
      <c r="C185" s="205"/>
      <c r="D185" s="206" t="s">
        <v>75</v>
      </c>
      <c r="E185" s="218" t="s">
        <v>2802</v>
      </c>
      <c r="F185" s="218" t="s">
        <v>2803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SUM(P186:P190)</f>
        <v>0</v>
      </c>
      <c r="Q185" s="212"/>
      <c r="R185" s="213">
        <f>SUM(R186:R190)</f>
        <v>0</v>
      </c>
      <c r="S185" s="212"/>
      <c r="T185" s="214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84</v>
      </c>
      <c r="AT185" s="216" t="s">
        <v>75</v>
      </c>
      <c r="AU185" s="216" t="s">
        <v>84</v>
      </c>
      <c r="AY185" s="215" t="s">
        <v>149</v>
      </c>
      <c r="BK185" s="217">
        <f>SUM(BK186:BK190)</f>
        <v>0</v>
      </c>
    </row>
    <row r="186" s="2" customFormat="1" ht="37.8" customHeight="1">
      <c r="A186" s="39"/>
      <c r="B186" s="40"/>
      <c r="C186" s="220" t="s">
        <v>517</v>
      </c>
      <c r="D186" s="220" t="s">
        <v>151</v>
      </c>
      <c r="E186" s="221" t="s">
        <v>2804</v>
      </c>
      <c r="F186" s="222" t="s">
        <v>2805</v>
      </c>
      <c r="G186" s="223" t="s">
        <v>925</v>
      </c>
      <c r="H186" s="224">
        <v>2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156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807</v>
      </c>
    </row>
    <row r="187" s="2" customFormat="1" ht="16.5" customHeight="1">
      <c r="A187" s="39"/>
      <c r="B187" s="40"/>
      <c r="C187" s="220" t="s">
        <v>522</v>
      </c>
      <c r="D187" s="220" t="s">
        <v>151</v>
      </c>
      <c r="E187" s="221" t="s">
        <v>2806</v>
      </c>
      <c r="F187" s="222" t="s">
        <v>2807</v>
      </c>
      <c r="G187" s="223" t="s">
        <v>1314</v>
      </c>
      <c r="H187" s="224">
        <v>20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156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816</v>
      </c>
    </row>
    <row r="188" s="2" customFormat="1" ht="16.5" customHeight="1">
      <c r="A188" s="39"/>
      <c r="B188" s="40"/>
      <c r="C188" s="220" t="s">
        <v>527</v>
      </c>
      <c r="D188" s="220" t="s">
        <v>151</v>
      </c>
      <c r="E188" s="221" t="s">
        <v>2808</v>
      </c>
      <c r="F188" s="222" t="s">
        <v>2809</v>
      </c>
      <c r="G188" s="223" t="s">
        <v>1314</v>
      </c>
      <c r="H188" s="224">
        <v>20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42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155</v>
      </c>
      <c r="AT188" s="232" t="s">
        <v>151</v>
      </c>
      <c r="AU188" s="232" t="s">
        <v>156</v>
      </c>
      <c r="AY188" s="18" t="s">
        <v>149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156</v>
      </c>
      <c r="BK188" s="233">
        <f>ROUND(I188*H188,2)</f>
        <v>0</v>
      </c>
      <c r="BL188" s="18" t="s">
        <v>155</v>
      </c>
      <c r="BM188" s="232" t="s">
        <v>830</v>
      </c>
    </row>
    <row r="189" s="2" customFormat="1" ht="16.5" customHeight="1">
      <c r="A189" s="39"/>
      <c r="B189" s="40"/>
      <c r="C189" s="220" t="s">
        <v>531</v>
      </c>
      <c r="D189" s="220" t="s">
        <v>151</v>
      </c>
      <c r="E189" s="221" t="s">
        <v>2810</v>
      </c>
      <c r="F189" s="222" t="s">
        <v>2795</v>
      </c>
      <c r="G189" s="223" t="s">
        <v>1314</v>
      </c>
      <c r="H189" s="224">
        <v>20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42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155</v>
      </c>
      <c r="AT189" s="232" t="s">
        <v>151</v>
      </c>
      <c r="AU189" s="232" t="s">
        <v>156</v>
      </c>
      <c r="AY189" s="18" t="s">
        <v>149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156</v>
      </c>
      <c r="BK189" s="233">
        <f>ROUND(I189*H189,2)</f>
        <v>0</v>
      </c>
      <c r="BL189" s="18" t="s">
        <v>155</v>
      </c>
      <c r="BM189" s="232" t="s">
        <v>837</v>
      </c>
    </row>
    <row r="190" s="2" customFormat="1" ht="16.5" customHeight="1">
      <c r="A190" s="39"/>
      <c r="B190" s="40"/>
      <c r="C190" s="220" t="s">
        <v>535</v>
      </c>
      <c r="D190" s="220" t="s">
        <v>151</v>
      </c>
      <c r="E190" s="221" t="s">
        <v>2811</v>
      </c>
      <c r="F190" s="222" t="s">
        <v>2801</v>
      </c>
      <c r="G190" s="223" t="s">
        <v>925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156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846</v>
      </c>
    </row>
    <row r="191" s="12" customFormat="1" ht="22.8" customHeight="1">
      <c r="A191" s="12"/>
      <c r="B191" s="204"/>
      <c r="C191" s="205"/>
      <c r="D191" s="206" t="s">
        <v>75</v>
      </c>
      <c r="E191" s="218" t="s">
        <v>2812</v>
      </c>
      <c r="F191" s="218" t="s">
        <v>2813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SUM(P192:P196)</f>
        <v>0</v>
      </c>
      <c r="Q191" s="212"/>
      <c r="R191" s="213">
        <f>SUM(R192:R196)</f>
        <v>0</v>
      </c>
      <c r="S191" s="212"/>
      <c r="T191" s="214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84</v>
      </c>
      <c r="AT191" s="216" t="s">
        <v>75</v>
      </c>
      <c r="AU191" s="216" t="s">
        <v>84</v>
      </c>
      <c r="AY191" s="215" t="s">
        <v>149</v>
      </c>
      <c r="BK191" s="217">
        <f>SUM(BK192:BK196)</f>
        <v>0</v>
      </c>
    </row>
    <row r="192" s="2" customFormat="1" ht="37.8" customHeight="1">
      <c r="A192" s="39"/>
      <c r="B192" s="40"/>
      <c r="C192" s="220" t="s">
        <v>543</v>
      </c>
      <c r="D192" s="220" t="s">
        <v>151</v>
      </c>
      <c r="E192" s="221" t="s">
        <v>2814</v>
      </c>
      <c r="F192" s="222" t="s">
        <v>2815</v>
      </c>
      <c r="G192" s="223" t="s">
        <v>925</v>
      </c>
      <c r="H192" s="224">
        <v>1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156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855</v>
      </c>
    </row>
    <row r="193" s="2" customFormat="1" ht="16.5" customHeight="1">
      <c r="A193" s="39"/>
      <c r="B193" s="40"/>
      <c r="C193" s="220" t="s">
        <v>551</v>
      </c>
      <c r="D193" s="220" t="s">
        <v>151</v>
      </c>
      <c r="E193" s="221" t="s">
        <v>2816</v>
      </c>
      <c r="F193" s="222" t="s">
        <v>2807</v>
      </c>
      <c r="G193" s="223" t="s">
        <v>1314</v>
      </c>
      <c r="H193" s="224">
        <v>8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42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155</v>
      </c>
      <c r="AT193" s="232" t="s">
        <v>151</v>
      </c>
      <c r="AU193" s="232" t="s">
        <v>156</v>
      </c>
      <c r="AY193" s="18" t="s">
        <v>149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156</v>
      </c>
      <c r="BK193" s="233">
        <f>ROUND(I193*H193,2)</f>
        <v>0</v>
      </c>
      <c r="BL193" s="18" t="s">
        <v>155</v>
      </c>
      <c r="BM193" s="232" t="s">
        <v>864</v>
      </c>
    </row>
    <row r="194" s="2" customFormat="1" ht="16.5" customHeight="1">
      <c r="A194" s="39"/>
      <c r="B194" s="40"/>
      <c r="C194" s="220" t="s">
        <v>578</v>
      </c>
      <c r="D194" s="220" t="s">
        <v>151</v>
      </c>
      <c r="E194" s="221" t="s">
        <v>2817</v>
      </c>
      <c r="F194" s="222" t="s">
        <v>2809</v>
      </c>
      <c r="G194" s="223" t="s">
        <v>1314</v>
      </c>
      <c r="H194" s="224">
        <v>8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42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156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873</v>
      </c>
    </row>
    <row r="195" s="2" customFormat="1" ht="16.5" customHeight="1">
      <c r="A195" s="39"/>
      <c r="B195" s="40"/>
      <c r="C195" s="220" t="s">
        <v>591</v>
      </c>
      <c r="D195" s="220" t="s">
        <v>151</v>
      </c>
      <c r="E195" s="221" t="s">
        <v>2818</v>
      </c>
      <c r="F195" s="222" t="s">
        <v>2795</v>
      </c>
      <c r="G195" s="223" t="s">
        <v>1314</v>
      </c>
      <c r="H195" s="224">
        <v>8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42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155</v>
      </c>
      <c r="AT195" s="232" t="s">
        <v>151</v>
      </c>
      <c r="AU195" s="232" t="s">
        <v>156</v>
      </c>
      <c r="AY195" s="18" t="s">
        <v>149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156</v>
      </c>
      <c r="BK195" s="233">
        <f>ROUND(I195*H195,2)</f>
        <v>0</v>
      </c>
      <c r="BL195" s="18" t="s">
        <v>155</v>
      </c>
      <c r="BM195" s="232" t="s">
        <v>879</v>
      </c>
    </row>
    <row r="196" s="2" customFormat="1" ht="16.5" customHeight="1">
      <c r="A196" s="39"/>
      <c r="B196" s="40"/>
      <c r="C196" s="220" t="s">
        <v>604</v>
      </c>
      <c r="D196" s="220" t="s">
        <v>151</v>
      </c>
      <c r="E196" s="221" t="s">
        <v>2819</v>
      </c>
      <c r="F196" s="222" t="s">
        <v>2801</v>
      </c>
      <c r="G196" s="223" t="s">
        <v>925</v>
      </c>
      <c r="H196" s="224">
        <v>1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156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888</v>
      </c>
    </row>
    <row r="197" s="12" customFormat="1" ht="22.8" customHeight="1">
      <c r="A197" s="12"/>
      <c r="B197" s="204"/>
      <c r="C197" s="205"/>
      <c r="D197" s="206" t="s">
        <v>75</v>
      </c>
      <c r="E197" s="218" t="s">
        <v>2820</v>
      </c>
      <c r="F197" s="218" t="s">
        <v>2821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SUM(P198:P202)</f>
        <v>0</v>
      </c>
      <c r="Q197" s="212"/>
      <c r="R197" s="213">
        <f>SUM(R198:R202)</f>
        <v>0</v>
      </c>
      <c r="S197" s="212"/>
      <c r="T197" s="214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84</v>
      </c>
      <c r="AT197" s="216" t="s">
        <v>75</v>
      </c>
      <c r="AU197" s="216" t="s">
        <v>84</v>
      </c>
      <c r="AY197" s="215" t="s">
        <v>149</v>
      </c>
      <c r="BK197" s="217">
        <f>SUM(BK198:BK202)</f>
        <v>0</v>
      </c>
    </row>
    <row r="198" s="2" customFormat="1" ht="37.8" customHeight="1">
      <c r="A198" s="39"/>
      <c r="B198" s="40"/>
      <c r="C198" s="220" t="s">
        <v>615</v>
      </c>
      <c r="D198" s="220" t="s">
        <v>151</v>
      </c>
      <c r="E198" s="221" t="s">
        <v>2822</v>
      </c>
      <c r="F198" s="222" t="s">
        <v>2823</v>
      </c>
      <c r="G198" s="223" t="s">
        <v>925</v>
      </c>
      <c r="H198" s="224">
        <v>1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42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155</v>
      </c>
      <c r="AT198" s="232" t="s">
        <v>151</v>
      </c>
      <c r="AU198" s="232" t="s">
        <v>156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899</v>
      </c>
    </row>
    <row r="199" s="2" customFormat="1" ht="16.5" customHeight="1">
      <c r="A199" s="39"/>
      <c r="B199" s="40"/>
      <c r="C199" s="220" t="s">
        <v>627</v>
      </c>
      <c r="D199" s="220" t="s">
        <v>151</v>
      </c>
      <c r="E199" s="221" t="s">
        <v>2824</v>
      </c>
      <c r="F199" s="222" t="s">
        <v>2807</v>
      </c>
      <c r="G199" s="223" t="s">
        <v>1314</v>
      </c>
      <c r="H199" s="224">
        <v>1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42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155</v>
      </c>
      <c r="AT199" s="232" t="s">
        <v>151</v>
      </c>
      <c r="AU199" s="232" t="s">
        <v>156</v>
      </c>
      <c r="AY199" s="18" t="s">
        <v>149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156</v>
      </c>
      <c r="BK199" s="233">
        <f>ROUND(I199*H199,2)</f>
        <v>0</v>
      </c>
      <c r="BL199" s="18" t="s">
        <v>155</v>
      </c>
      <c r="BM199" s="232" t="s">
        <v>906</v>
      </c>
    </row>
    <row r="200" s="2" customFormat="1" ht="16.5" customHeight="1">
      <c r="A200" s="39"/>
      <c r="B200" s="40"/>
      <c r="C200" s="220" t="s">
        <v>632</v>
      </c>
      <c r="D200" s="220" t="s">
        <v>151</v>
      </c>
      <c r="E200" s="221" t="s">
        <v>2825</v>
      </c>
      <c r="F200" s="222" t="s">
        <v>2809</v>
      </c>
      <c r="G200" s="223" t="s">
        <v>1314</v>
      </c>
      <c r="H200" s="224">
        <v>1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42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155</v>
      </c>
      <c r="AT200" s="232" t="s">
        <v>151</v>
      </c>
      <c r="AU200" s="232" t="s">
        <v>156</v>
      </c>
      <c r="AY200" s="18" t="s">
        <v>149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156</v>
      </c>
      <c r="BK200" s="233">
        <f>ROUND(I200*H200,2)</f>
        <v>0</v>
      </c>
      <c r="BL200" s="18" t="s">
        <v>155</v>
      </c>
      <c r="BM200" s="232" t="s">
        <v>915</v>
      </c>
    </row>
    <row r="201" s="2" customFormat="1" ht="16.5" customHeight="1">
      <c r="A201" s="39"/>
      <c r="B201" s="40"/>
      <c r="C201" s="220" t="s">
        <v>652</v>
      </c>
      <c r="D201" s="220" t="s">
        <v>151</v>
      </c>
      <c r="E201" s="221" t="s">
        <v>2826</v>
      </c>
      <c r="F201" s="222" t="s">
        <v>2795</v>
      </c>
      <c r="G201" s="223" t="s">
        <v>1314</v>
      </c>
      <c r="H201" s="224">
        <v>1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42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155</v>
      </c>
      <c r="AT201" s="232" t="s">
        <v>151</v>
      </c>
      <c r="AU201" s="232" t="s">
        <v>156</v>
      </c>
      <c r="AY201" s="18" t="s">
        <v>149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156</v>
      </c>
      <c r="BK201" s="233">
        <f>ROUND(I201*H201,2)</f>
        <v>0</v>
      </c>
      <c r="BL201" s="18" t="s">
        <v>155</v>
      </c>
      <c r="BM201" s="232" t="s">
        <v>922</v>
      </c>
    </row>
    <row r="202" s="2" customFormat="1" ht="16.5" customHeight="1">
      <c r="A202" s="39"/>
      <c r="B202" s="40"/>
      <c r="C202" s="220" t="s">
        <v>660</v>
      </c>
      <c r="D202" s="220" t="s">
        <v>151</v>
      </c>
      <c r="E202" s="221" t="s">
        <v>2827</v>
      </c>
      <c r="F202" s="222" t="s">
        <v>2801</v>
      </c>
      <c r="G202" s="223" t="s">
        <v>925</v>
      </c>
      <c r="H202" s="224">
        <v>1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42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155</v>
      </c>
      <c r="AT202" s="232" t="s">
        <v>151</v>
      </c>
      <c r="AU202" s="232" t="s">
        <v>156</v>
      </c>
      <c r="AY202" s="18" t="s">
        <v>149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156</v>
      </c>
      <c r="BK202" s="233">
        <f>ROUND(I202*H202,2)</f>
        <v>0</v>
      </c>
      <c r="BL202" s="18" t="s">
        <v>155</v>
      </c>
      <c r="BM202" s="232" t="s">
        <v>933</v>
      </c>
    </row>
    <row r="203" s="12" customFormat="1" ht="22.8" customHeight="1">
      <c r="A203" s="12"/>
      <c r="B203" s="204"/>
      <c r="C203" s="205"/>
      <c r="D203" s="206" t="s">
        <v>75</v>
      </c>
      <c r="E203" s="218" t="s">
        <v>2828</v>
      </c>
      <c r="F203" s="218" t="s">
        <v>2829</v>
      </c>
      <c r="G203" s="205"/>
      <c r="H203" s="205"/>
      <c r="I203" s="208"/>
      <c r="J203" s="219">
        <f>BK203</f>
        <v>0</v>
      </c>
      <c r="K203" s="205"/>
      <c r="L203" s="210"/>
      <c r="M203" s="211"/>
      <c r="N203" s="212"/>
      <c r="O203" s="212"/>
      <c r="P203" s="213">
        <f>SUM(P204:P222)</f>
        <v>0</v>
      </c>
      <c r="Q203" s="212"/>
      <c r="R203" s="213">
        <f>SUM(R204:R222)</f>
        <v>0</v>
      </c>
      <c r="S203" s="212"/>
      <c r="T203" s="214">
        <f>SUM(T204:T222)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5" t="s">
        <v>84</v>
      </c>
      <c r="AT203" s="216" t="s">
        <v>75</v>
      </c>
      <c r="AU203" s="216" t="s">
        <v>84</v>
      </c>
      <c r="AY203" s="215" t="s">
        <v>149</v>
      </c>
      <c r="BK203" s="217">
        <f>SUM(BK204:BK222)</f>
        <v>0</v>
      </c>
    </row>
    <row r="204" s="2" customFormat="1" ht="24.15" customHeight="1">
      <c r="A204" s="39"/>
      <c r="B204" s="40"/>
      <c r="C204" s="220" t="s">
        <v>666</v>
      </c>
      <c r="D204" s="220" t="s">
        <v>151</v>
      </c>
      <c r="E204" s="221" t="s">
        <v>2830</v>
      </c>
      <c r="F204" s="222" t="s">
        <v>2831</v>
      </c>
      <c r="G204" s="223" t="s">
        <v>925</v>
      </c>
      <c r="H204" s="224">
        <v>1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42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155</v>
      </c>
      <c r="AT204" s="232" t="s">
        <v>151</v>
      </c>
      <c r="AU204" s="232" t="s">
        <v>156</v>
      </c>
      <c r="AY204" s="18" t="s">
        <v>149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156</v>
      </c>
      <c r="BK204" s="233">
        <f>ROUND(I204*H204,2)</f>
        <v>0</v>
      </c>
      <c r="BL204" s="18" t="s">
        <v>155</v>
      </c>
      <c r="BM204" s="232" t="s">
        <v>945</v>
      </c>
    </row>
    <row r="205" s="2" customFormat="1" ht="16.5" customHeight="1">
      <c r="A205" s="39"/>
      <c r="B205" s="40"/>
      <c r="C205" s="220" t="s">
        <v>674</v>
      </c>
      <c r="D205" s="220" t="s">
        <v>151</v>
      </c>
      <c r="E205" s="221" t="s">
        <v>2832</v>
      </c>
      <c r="F205" s="222" t="s">
        <v>2789</v>
      </c>
      <c r="G205" s="223" t="s">
        <v>1314</v>
      </c>
      <c r="H205" s="224">
        <v>1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42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155</v>
      </c>
      <c r="AT205" s="232" t="s">
        <v>151</v>
      </c>
      <c r="AU205" s="232" t="s">
        <v>156</v>
      </c>
      <c r="AY205" s="18" t="s">
        <v>149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156</v>
      </c>
      <c r="BK205" s="233">
        <f>ROUND(I205*H205,2)</f>
        <v>0</v>
      </c>
      <c r="BL205" s="18" t="s">
        <v>155</v>
      </c>
      <c r="BM205" s="232" t="s">
        <v>954</v>
      </c>
    </row>
    <row r="206" s="2" customFormat="1" ht="16.5" customHeight="1">
      <c r="A206" s="39"/>
      <c r="B206" s="40"/>
      <c r="C206" s="220" t="s">
        <v>679</v>
      </c>
      <c r="D206" s="220" t="s">
        <v>151</v>
      </c>
      <c r="E206" s="221" t="s">
        <v>2833</v>
      </c>
      <c r="F206" s="222" t="s">
        <v>2834</v>
      </c>
      <c r="G206" s="223" t="s">
        <v>1314</v>
      </c>
      <c r="H206" s="224">
        <v>1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42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155</v>
      </c>
      <c r="AT206" s="232" t="s">
        <v>151</v>
      </c>
      <c r="AU206" s="232" t="s">
        <v>156</v>
      </c>
      <c r="AY206" s="18" t="s">
        <v>149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156</v>
      </c>
      <c r="BK206" s="233">
        <f>ROUND(I206*H206,2)</f>
        <v>0</v>
      </c>
      <c r="BL206" s="18" t="s">
        <v>155</v>
      </c>
      <c r="BM206" s="232" t="s">
        <v>962</v>
      </c>
    </row>
    <row r="207" s="2" customFormat="1" ht="16.5" customHeight="1">
      <c r="A207" s="39"/>
      <c r="B207" s="40"/>
      <c r="C207" s="220" t="s">
        <v>683</v>
      </c>
      <c r="D207" s="220" t="s">
        <v>151</v>
      </c>
      <c r="E207" s="221" t="s">
        <v>2835</v>
      </c>
      <c r="F207" s="222" t="s">
        <v>2836</v>
      </c>
      <c r="G207" s="223" t="s">
        <v>1314</v>
      </c>
      <c r="H207" s="224">
        <v>1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42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155</v>
      </c>
      <c r="AT207" s="232" t="s">
        <v>151</v>
      </c>
      <c r="AU207" s="232" t="s">
        <v>156</v>
      </c>
      <c r="AY207" s="18" t="s">
        <v>149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156</v>
      </c>
      <c r="BK207" s="233">
        <f>ROUND(I207*H207,2)</f>
        <v>0</v>
      </c>
      <c r="BL207" s="18" t="s">
        <v>155</v>
      </c>
      <c r="BM207" s="232" t="s">
        <v>974</v>
      </c>
    </row>
    <row r="208" s="2" customFormat="1" ht="16.5" customHeight="1">
      <c r="A208" s="39"/>
      <c r="B208" s="40"/>
      <c r="C208" s="220" t="s">
        <v>687</v>
      </c>
      <c r="D208" s="220" t="s">
        <v>151</v>
      </c>
      <c r="E208" s="221" t="s">
        <v>2837</v>
      </c>
      <c r="F208" s="222" t="s">
        <v>2838</v>
      </c>
      <c r="G208" s="223" t="s">
        <v>1314</v>
      </c>
      <c r="H208" s="224">
        <v>2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42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155</v>
      </c>
      <c r="AT208" s="232" t="s">
        <v>151</v>
      </c>
      <c r="AU208" s="232" t="s">
        <v>156</v>
      </c>
      <c r="AY208" s="18" t="s">
        <v>149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156</v>
      </c>
      <c r="BK208" s="233">
        <f>ROUND(I208*H208,2)</f>
        <v>0</v>
      </c>
      <c r="BL208" s="18" t="s">
        <v>155</v>
      </c>
      <c r="BM208" s="232" t="s">
        <v>984</v>
      </c>
    </row>
    <row r="209" s="2" customFormat="1" ht="16.5" customHeight="1">
      <c r="A209" s="39"/>
      <c r="B209" s="40"/>
      <c r="C209" s="220" t="s">
        <v>691</v>
      </c>
      <c r="D209" s="220" t="s">
        <v>151</v>
      </c>
      <c r="E209" s="221" t="s">
        <v>2839</v>
      </c>
      <c r="F209" s="222" t="s">
        <v>2840</v>
      </c>
      <c r="G209" s="223" t="s">
        <v>1314</v>
      </c>
      <c r="H209" s="224">
        <v>11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42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155</v>
      </c>
      <c r="AT209" s="232" t="s">
        <v>151</v>
      </c>
      <c r="AU209" s="232" t="s">
        <v>156</v>
      </c>
      <c r="AY209" s="18" t="s">
        <v>149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156</v>
      </c>
      <c r="BK209" s="233">
        <f>ROUND(I209*H209,2)</f>
        <v>0</v>
      </c>
      <c r="BL209" s="18" t="s">
        <v>155</v>
      </c>
      <c r="BM209" s="232" t="s">
        <v>995</v>
      </c>
    </row>
    <row r="210" s="2" customFormat="1" ht="16.5" customHeight="1">
      <c r="A210" s="39"/>
      <c r="B210" s="40"/>
      <c r="C210" s="220" t="s">
        <v>695</v>
      </c>
      <c r="D210" s="220" t="s">
        <v>151</v>
      </c>
      <c r="E210" s="221" t="s">
        <v>2841</v>
      </c>
      <c r="F210" s="222" t="s">
        <v>2842</v>
      </c>
      <c r="G210" s="223" t="s">
        <v>1314</v>
      </c>
      <c r="H210" s="224">
        <v>1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42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155</v>
      </c>
      <c r="AT210" s="232" t="s">
        <v>151</v>
      </c>
      <c r="AU210" s="232" t="s">
        <v>156</v>
      </c>
      <c r="AY210" s="18" t="s">
        <v>149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156</v>
      </c>
      <c r="BK210" s="233">
        <f>ROUND(I210*H210,2)</f>
        <v>0</v>
      </c>
      <c r="BL210" s="18" t="s">
        <v>155</v>
      </c>
      <c r="BM210" s="232" t="s">
        <v>1004</v>
      </c>
    </row>
    <row r="211" s="2" customFormat="1" ht="16.5" customHeight="1">
      <c r="A211" s="39"/>
      <c r="B211" s="40"/>
      <c r="C211" s="220" t="s">
        <v>699</v>
      </c>
      <c r="D211" s="220" t="s">
        <v>151</v>
      </c>
      <c r="E211" s="221" t="s">
        <v>2843</v>
      </c>
      <c r="F211" s="222" t="s">
        <v>2787</v>
      </c>
      <c r="G211" s="223" t="s">
        <v>1314</v>
      </c>
      <c r="H211" s="224">
        <v>2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42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155</v>
      </c>
      <c r="AT211" s="232" t="s">
        <v>151</v>
      </c>
      <c r="AU211" s="232" t="s">
        <v>156</v>
      </c>
      <c r="AY211" s="18" t="s">
        <v>149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156</v>
      </c>
      <c r="BK211" s="233">
        <f>ROUND(I211*H211,2)</f>
        <v>0</v>
      </c>
      <c r="BL211" s="18" t="s">
        <v>155</v>
      </c>
      <c r="BM211" s="232" t="s">
        <v>1014</v>
      </c>
    </row>
    <row r="212" s="2" customFormat="1" ht="16.5" customHeight="1">
      <c r="A212" s="39"/>
      <c r="B212" s="40"/>
      <c r="C212" s="220" t="s">
        <v>708</v>
      </c>
      <c r="D212" s="220" t="s">
        <v>151</v>
      </c>
      <c r="E212" s="221" t="s">
        <v>2844</v>
      </c>
      <c r="F212" s="222" t="s">
        <v>2845</v>
      </c>
      <c r="G212" s="223" t="s">
        <v>1314</v>
      </c>
      <c r="H212" s="224">
        <v>1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42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155</v>
      </c>
      <c r="AT212" s="232" t="s">
        <v>151</v>
      </c>
      <c r="AU212" s="232" t="s">
        <v>156</v>
      </c>
      <c r="AY212" s="18" t="s">
        <v>149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156</v>
      </c>
      <c r="BK212" s="233">
        <f>ROUND(I212*H212,2)</f>
        <v>0</v>
      </c>
      <c r="BL212" s="18" t="s">
        <v>155</v>
      </c>
      <c r="BM212" s="232" t="s">
        <v>1026</v>
      </c>
    </row>
    <row r="213" s="2" customFormat="1" ht="21.75" customHeight="1">
      <c r="A213" s="39"/>
      <c r="B213" s="40"/>
      <c r="C213" s="220" t="s">
        <v>712</v>
      </c>
      <c r="D213" s="220" t="s">
        <v>151</v>
      </c>
      <c r="E213" s="221" t="s">
        <v>2846</v>
      </c>
      <c r="F213" s="222" t="s">
        <v>2847</v>
      </c>
      <c r="G213" s="223" t="s">
        <v>1314</v>
      </c>
      <c r="H213" s="224">
        <v>1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42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155</v>
      </c>
      <c r="AT213" s="232" t="s">
        <v>151</v>
      </c>
      <c r="AU213" s="232" t="s">
        <v>156</v>
      </c>
      <c r="AY213" s="18" t="s">
        <v>149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156</v>
      </c>
      <c r="BK213" s="233">
        <f>ROUND(I213*H213,2)</f>
        <v>0</v>
      </c>
      <c r="BL213" s="18" t="s">
        <v>155</v>
      </c>
      <c r="BM213" s="232" t="s">
        <v>1043</v>
      </c>
    </row>
    <row r="214" s="2" customFormat="1" ht="24.15" customHeight="1">
      <c r="A214" s="39"/>
      <c r="B214" s="40"/>
      <c r="C214" s="220" t="s">
        <v>717</v>
      </c>
      <c r="D214" s="220" t="s">
        <v>151</v>
      </c>
      <c r="E214" s="221" t="s">
        <v>2848</v>
      </c>
      <c r="F214" s="222" t="s">
        <v>2849</v>
      </c>
      <c r="G214" s="223" t="s">
        <v>1314</v>
      </c>
      <c r="H214" s="224">
        <v>12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42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155</v>
      </c>
      <c r="AT214" s="232" t="s">
        <v>151</v>
      </c>
      <c r="AU214" s="232" t="s">
        <v>156</v>
      </c>
      <c r="AY214" s="18" t="s">
        <v>149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156</v>
      </c>
      <c r="BK214" s="233">
        <f>ROUND(I214*H214,2)</f>
        <v>0</v>
      </c>
      <c r="BL214" s="18" t="s">
        <v>155</v>
      </c>
      <c r="BM214" s="232" t="s">
        <v>1058</v>
      </c>
    </row>
    <row r="215" s="2" customFormat="1" ht="21.75" customHeight="1">
      <c r="A215" s="39"/>
      <c r="B215" s="40"/>
      <c r="C215" s="220" t="s">
        <v>726</v>
      </c>
      <c r="D215" s="220" t="s">
        <v>151</v>
      </c>
      <c r="E215" s="221" t="s">
        <v>2850</v>
      </c>
      <c r="F215" s="222" t="s">
        <v>2851</v>
      </c>
      <c r="G215" s="223" t="s">
        <v>1314</v>
      </c>
      <c r="H215" s="224">
        <v>1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42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155</v>
      </c>
      <c r="AT215" s="232" t="s">
        <v>151</v>
      </c>
      <c r="AU215" s="232" t="s">
        <v>156</v>
      </c>
      <c r="AY215" s="18" t="s">
        <v>149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156</v>
      </c>
      <c r="BK215" s="233">
        <f>ROUND(I215*H215,2)</f>
        <v>0</v>
      </c>
      <c r="BL215" s="18" t="s">
        <v>155</v>
      </c>
      <c r="BM215" s="232" t="s">
        <v>1073</v>
      </c>
    </row>
    <row r="216" s="2" customFormat="1" ht="16.5" customHeight="1">
      <c r="A216" s="39"/>
      <c r="B216" s="40"/>
      <c r="C216" s="220" t="s">
        <v>730</v>
      </c>
      <c r="D216" s="220" t="s">
        <v>151</v>
      </c>
      <c r="E216" s="221" t="s">
        <v>2852</v>
      </c>
      <c r="F216" s="222" t="s">
        <v>2853</v>
      </c>
      <c r="G216" s="223" t="s">
        <v>1314</v>
      </c>
      <c r="H216" s="224">
        <v>1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42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155</v>
      </c>
      <c r="AT216" s="232" t="s">
        <v>151</v>
      </c>
      <c r="AU216" s="232" t="s">
        <v>156</v>
      </c>
      <c r="AY216" s="18" t="s">
        <v>149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156</v>
      </c>
      <c r="BK216" s="233">
        <f>ROUND(I216*H216,2)</f>
        <v>0</v>
      </c>
      <c r="BL216" s="18" t="s">
        <v>155</v>
      </c>
      <c r="BM216" s="232" t="s">
        <v>1087</v>
      </c>
    </row>
    <row r="217" s="2" customFormat="1" ht="16.5" customHeight="1">
      <c r="A217" s="39"/>
      <c r="B217" s="40"/>
      <c r="C217" s="220" t="s">
        <v>735</v>
      </c>
      <c r="D217" s="220" t="s">
        <v>151</v>
      </c>
      <c r="E217" s="221" t="s">
        <v>2854</v>
      </c>
      <c r="F217" s="222" t="s">
        <v>2855</v>
      </c>
      <c r="G217" s="223" t="s">
        <v>1314</v>
      </c>
      <c r="H217" s="224">
        <v>3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42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155</v>
      </c>
      <c r="AT217" s="232" t="s">
        <v>151</v>
      </c>
      <c r="AU217" s="232" t="s">
        <v>156</v>
      </c>
      <c r="AY217" s="18" t="s">
        <v>149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156</v>
      </c>
      <c r="BK217" s="233">
        <f>ROUND(I217*H217,2)</f>
        <v>0</v>
      </c>
      <c r="BL217" s="18" t="s">
        <v>155</v>
      </c>
      <c r="BM217" s="232" t="s">
        <v>1107</v>
      </c>
    </row>
    <row r="218" s="2" customFormat="1" ht="21.75" customHeight="1">
      <c r="A218" s="39"/>
      <c r="B218" s="40"/>
      <c r="C218" s="220" t="s">
        <v>739</v>
      </c>
      <c r="D218" s="220" t="s">
        <v>151</v>
      </c>
      <c r="E218" s="221" t="s">
        <v>2856</v>
      </c>
      <c r="F218" s="222" t="s">
        <v>2857</v>
      </c>
      <c r="G218" s="223" t="s">
        <v>1314</v>
      </c>
      <c r="H218" s="224">
        <v>1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42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155</v>
      </c>
      <c r="AT218" s="232" t="s">
        <v>151</v>
      </c>
      <c r="AU218" s="232" t="s">
        <v>156</v>
      </c>
      <c r="AY218" s="18" t="s">
        <v>149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156</v>
      </c>
      <c r="BK218" s="233">
        <f>ROUND(I218*H218,2)</f>
        <v>0</v>
      </c>
      <c r="BL218" s="18" t="s">
        <v>155</v>
      </c>
      <c r="BM218" s="232" t="s">
        <v>1117</v>
      </c>
    </row>
    <row r="219" s="2" customFormat="1" ht="21.75" customHeight="1">
      <c r="A219" s="39"/>
      <c r="B219" s="40"/>
      <c r="C219" s="220" t="s">
        <v>743</v>
      </c>
      <c r="D219" s="220" t="s">
        <v>151</v>
      </c>
      <c r="E219" s="221" t="s">
        <v>2858</v>
      </c>
      <c r="F219" s="222" t="s">
        <v>2859</v>
      </c>
      <c r="G219" s="223" t="s">
        <v>1314</v>
      </c>
      <c r="H219" s="224">
        <v>1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42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155</v>
      </c>
      <c r="AT219" s="232" t="s">
        <v>151</v>
      </c>
      <c r="AU219" s="232" t="s">
        <v>156</v>
      </c>
      <c r="AY219" s="18" t="s">
        <v>149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156</v>
      </c>
      <c r="BK219" s="233">
        <f>ROUND(I219*H219,2)</f>
        <v>0</v>
      </c>
      <c r="BL219" s="18" t="s">
        <v>155</v>
      </c>
      <c r="BM219" s="232" t="s">
        <v>1128</v>
      </c>
    </row>
    <row r="220" s="2" customFormat="1" ht="21.75" customHeight="1">
      <c r="A220" s="39"/>
      <c r="B220" s="40"/>
      <c r="C220" s="220" t="s">
        <v>749</v>
      </c>
      <c r="D220" s="220" t="s">
        <v>151</v>
      </c>
      <c r="E220" s="221" t="s">
        <v>2860</v>
      </c>
      <c r="F220" s="222" t="s">
        <v>2861</v>
      </c>
      <c r="G220" s="223" t="s">
        <v>1314</v>
      </c>
      <c r="H220" s="224">
        <v>11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42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155</v>
      </c>
      <c r="AT220" s="232" t="s">
        <v>151</v>
      </c>
      <c r="AU220" s="232" t="s">
        <v>156</v>
      </c>
      <c r="AY220" s="18" t="s">
        <v>149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156</v>
      </c>
      <c r="BK220" s="233">
        <f>ROUND(I220*H220,2)</f>
        <v>0</v>
      </c>
      <c r="BL220" s="18" t="s">
        <v>155</v>
      </c>
      <c r="BM220" s="232" t="s">
        <v>1141</v>
      </c>
    </row>
    <row r="221" s="2" customFormat="1" ht="21.75" customHeight="1">
      <c r="A221" s="39"/>
      <c r="B221" s="40"/>
      <c r="C221" s="220" t="s">
        <v>753</v>
      </c>
      <c r="D221" s="220" t="s">
        <v>151</v>
      </c>
      <c r="E221" s="221" t="s">
        <v>2862</v>
      </c>
      <c r="F221" s="222" t="s">
        <v>2863</v>
      </c>
      <c r="G221" s="223" t="s">
        <v>1314</v>
      </c>
      <c r="H221" s="224">
        <v>6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42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155</v>
      </c>
      <c r="AT221" s="232" t="s">
        <v>151</v>
      </c>
      <c r="AU221" s="232" t="s">
        <v>156</v>
      </c>
      <c r="AY221" s="18" t="s">
        <v>149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156</v>
      </c>
      <c r="BK221" s="233">
        <f>ROUND(I221*H221,2)</f>
        <v>0</v>
      </c>
      <c r="BL221" s="18" t="s">
        <v>155</v>
      </c>
      <c r="BM221" s="232" t="s">
        <v>1151</v>
      </c>
    </row>
    <row r="222" s="2" customFormat="1" ht="16.5" customHeight="1">
      <c r="A222" s="39"/>
      <c r="B222" s="40"/>
      <c r="C222" s="220" t="s">
        <v>759</v>
      </c>
      <c r="D222" s="220" t="s">
        <v>151</v>
      </c>
      <c r="E222" s="221" t="s">
        <v>2864</v>
      </c>
      <c r="F222" s="222" t="s">
        <v>2801</v>
      </c>
      <c r="G222" s="223" t="s">
        <v>925</v>
      </c>
      <c r="H222" s="224">
        <v>1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42</v>
      </c>
      <c r="O222" s="92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155</v>
      </c>
      <c r="AT222" s="232" t="s">
        <v>151</v>
      </c>
      <c r="AU222" s="232" t="s">
        <v>156</v>
      </c>
      <c r="AY222" s="18" t="s">
        <v>149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156</v>
      </c>
      <c r="BK222" s="233">
        <f>ROUND(I222*H222,2)</f>
        <v>0</v>
      </c>
      <c r="BL222" s="18" t="s">
        <v>155</v>
      </c>
      <c r="BM222" s="232" t="s">
        <v>1160</v>
      </c>
    </row>
    <row r="223" s="12" customFormat="1" ht="22.8" customHeight="1">
      <c r="A223" s="12"/>
      <c r="B223" s="204"/>
      <c r="C223" s="205"/>
      <c r="D223" s="206" t="s">
        <v>75</v>
      </c>
      <c r="E223" s="218" t="s">
        <v>2865</v>
      </c>
      <c r="F223" s="218" t="s">
        <v>2866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SUM(P224:P238)</f>
        <v>0</v>
      </c>
      <c r="Q223" s="212"/>
      <c r="R223" s="213">
        <f>SUM(R224:R238)</f>
        <v>0</v>
      </c>
      <c r="S223" s="212"/>
      <c r="T223" s="214">
        <f>SUM(T224:T238)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84</v>
      </c>
      <c r="AT223" s="216" t="s">
        <v>75</v>
      </c>
      <c r="AU223" s="216" t="s">
        <v>84</v>
      </c>
      <c r="AY223" s="215" t="s">
        <v>149</v>
      </c>
      <c r="BK223" s="217">
        <f>SUM(BK224:BK238)</f>
        <v>0</v>
      </c>
    </row>
    <row r="224" s="2" customFormat="1" ht="24.15" customHeight="1">
      <c r="A224" s="39"/>
      <c r="B224" s="40"/>
      <c r="C224" s="220" t="s">
        <v>767</v>
      </c>
      <c r="D224" s="220" t="s">
        <v>151</v>
      </c>
      <c r="E224" s="221" t="s">
        <v>2867</v>
      </c>
      <c r="F224" s="222" t="s">
        <v>2868</v>
      </c>
      <c r="G224" s="223" t="s">
        <v>925</v>
      </c>
      <c r="H224" s="224">
        <v>2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42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155</v>
      </c>
      <c r="AT224" s="232" t="s">
        <v>151</v>
      </c>
      <c r="AU224" s="232" t="s">
        <v>156</v>
      </c>
      <c r="AY224" s="18" t="s">
        <v>149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156</v>
      </c>
      <c r="BK224" s="233">
        <f>ROUND(I224*H224,2)</f>
        <v>0</v>
      </c>
      <c r="BL224" s="18" t="s">
        <v>155</v>
      </c>
      <c r="BM224" s="232" t="s">
        <v>1177</v>
      </c>
    </row>
    <row r="225" s="2" customFormat="1" ht="16.5" customHeight="1">
      <c r="A225" s="39"/>
      <c r="B225" s="40"/>
      <c r="C225" s="220" t="s">
        <v>772</v>
      </c>
      <c r="D225" s="220" t="s">
        <v>151</v>
      </c>
      <c r="E225" s="221" t="s">
        <v>2869</v>
      </c>
      <c r="F225" s="222" t="s">
        <v>2809</v>
      </c>
      <c r="G225" s="223" t="s">
        <v>1314</v>
      </c>
      <c r="H225" s="224">
        <v>2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42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155</v>
      </c>
      <c r="AT225" s="232" t="s">
        <v>151</v>
      </c>
      <c r="AU225" s="232" t="s">
        <v>156</v>
      </c>
      <c r="AY225" s="18" t="s">
        <v>149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156</v>
      </c>
      <c r="BK225" s="233">
        <f>ROUND(I225*H225,2)</f>
        <v>0</v>
      </c>
      <c r="BL225" s="18" t="s">
        <v>155</v>
      </c>
      <c r="BM225" s="232" t="s">
        <v>1187</v>
      </c>
    </row>
    <row r="226" s="2" customFormat="1" ht="16.5" customHeight="1">
      <c r="A226" s="39"/>
      <c r="B226" s="40"/>
      <c r="C226" s="220" t="s">
        <v>778</v>
      </c>
      <c r="D226" s="220" t="s">
        <v>151</v>
      </c>
      <c r="E226" s="221" t="s">
        <v>2870</v>
      </c>
      <c r="F226" s="222" t="s">
        <v>2871</v>
      </c>
      <c r="G226" s="223" t="s">
        <v>1314</v>
      </c>
      <c r="H226" s="224">
        <v>2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42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155</v>
      </c>
      <c r="AT226" s="232" t="s">
        <v>151</v>
      </c>
      <c r="AU226" s="232" t="s">
        <v>156</v>
      </c>
      <c r="AY226" s="18" t="s">
        <v>149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156</v>
      </c>
      <c r="BK226" s="233">
        <f>ROUND(I226*H226,2)</f>
        <v>0</v>
      </c>
      <c r="BL226" s="18" t="s">
        <v>155</v>
      </c>
      <c r="BM226" s="232" t="s">
        <v>1195</v>
      </c>
    </row>
    <row r="227" s="2" customFormat="1" ht="24.15" customHeight="1">
      <c r="A227" s="39"/>
      <c r="B227" s="40"/>
      <c r="C227" s="220" t="s">
        <v>782</v>
      </c>
      <c r="D227" s="220" t="s">
        <v>151</v>
      </c>
      <c r="E227" s="221" t="s">
        <v>2872</v>
      </c>
      <c r="F227" s="222" t="s">
        <v>2873</v>
      </c>
      <c r="G227" s="223" t="s">
        <v>1314</v>
      </c>
      <c r="H227" s="224">
        <v>8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42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155</v>
      </c>
      <c r="AT227" s="232" t="s">
        <v>151</v>
      </c>
      <c r="AU227" s="232" t="s">
        <v>156</v>
      </c>
      <c r="AY227" s="18" t="s">
        <v>149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156</v>
      </c>
      <c r="BK227" s="233">
        <f>ROUND(I227*H227,2)</f>
        <v>0</v>
      </c>
      <c r="BL227" s="18" t="s">
        <v>155</v>
      </c>
      <c r="BM227" s="232" t="s">
        <v>1204</v>
      </c>
    </row>
    <row r="228" s="2" customFormat="1" ht="24.15" customHeight="1">
      <c r="A228" s="39"/>
      <c r="B228" s="40"/>
      <c r="C228" s="220" t="s">
        <v>785</v>
      </c>
      <c r="D228" s="220" t="s">
        <v>151</v>
      </c>
      <c r="E228" s="221" t="s">
        <v>2874</v>
      </c>
      <c r="F228" s="222" t="s">
        <v>2849</v>
      </c>
      <c r="G228" s="223" t="s">
        <v>1314</v>
      </c>
      <c r="H228" s="224">
        <v>4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42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155</v>
      </c>
      <c r="AT228" s="232" t="s">
        <v>151</v>
      </c>
      <c r="AU228" s="232" t="s">
        <v>156</v>
      </c>
      <c r="AY228" s="18" t="s">
        <v>149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156</v>
      </c>
      <c r="BK228" s="233">
        <f>ROUND(I228*H228,2)</f>
        <v>0</v>
      </c>
      <c r="BL228" s="18" t="s">
        <v>155</v>
      </c>
      <c r="BM228" s="232" t="s">
        <v>1214</v>
      </c>
    </row>
    <row r="229" s="2" customFormat="1" ht="24.15" customHeight="1">
      <c r="A229" s="39"/>
      <c r="B229" s="40"/>
      <c r="C229" s="220" t="s">
        <v>789</v>
      </c>
      <c r="D229" s="220" t="s">
        <v>151</v>
      </c>
      <c r="E229" s="221" t="s">
        <v>2875</v>
      </c>
      <c r="F229" s="222" t="s">
        <v>2876</v>
      </c>
      <c r="G229" s="223" t="s">
        <v>1314</v>
      </c>
      <c r="H229" s="224">
        <v>2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42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155</v>
      </c>
      <c r="AT229" s="232" t="s">
        <v>151</v>
      </c>
      <c r="AU229" s="232" t="s">
        <v>156</v>
      </c>
      <c r="AY229" s="18" t="s">
        <v>149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156</v>
      </c>
      <c r="BK229" s="233">
        <f>ROUND(I229*H229,2)</f>
        <v>0</v>
      </c>
      <c r="BL229" s="18" t="s">
        <v>155</v>
      </c>
      <c r="BM229" s="232" t="s">
        <v>1225</v>
      </c>
    </row>
    <row r="230" s="2" customFormat="1" ht="21.75" customHeight="1">
      <c r="A230" s="39"/>
      <c r="B230" s="40"/>
      <c r="C230" s="220" t="s">
        <v>794</v>
      </c>
      <c r="D230" s="220" t="s">
        <v>151</v>
      </c>
      <c r="E230" s="221" t="s">
        <v>2877</v>
      </c>
      <c r="F230" s="222" t="s">
        <v>2847</v>
      </c>
      <c r="G230" s="223" t="s">
        <v>1314</v>
      </c>
      <c r="H230" s="224">
        <v>4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42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155</v>
      </c>
      <c r="AT230" s="232" t="s">
        <v>151</v>
      </c>
      <c r="AU230" s="232" t="s">
        <v>156</v>
      </c>
      <c r="AY230" s="18" t="s">
        <v>149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156</v>
      </c>
      <c r="BK230" s="233">
        <f>ROUND(I230*H230,2)</f>
        <v>0</v>
      </c>
      <c r="BL230" s="18" t="s">
        <v>155</v>
      </c>
      <c r="BM230" s="232" t="s">
        <v>1239</v>
      </c>
    </row>
    <row r="231" s="2" customFormat="1" ht="21.75" customHeight="1">
      <c r="A231" s="39"/>
      <c r="B231" s="40"/>
      <c r="C231" s="220" t="s">
        <v>799</v>
      </c>
      <c r="D231" s="220" t="s">
        <v>151</v>
      </c>
      <c r="E231" s="221" t="s">
        <v>2878</v>
      </c>
      <c r="F231" s="222" t="s">
        <v>2879</v>
      </c>
      <c r="G231" s="223" t="s">
        <v>1314</v>
      </c>
      <c r="H231" s="224">
        <v>2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42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155</v>
      </c>
      <c r="AT231" s="232" t="s">
        <v>151</v>
      </c>
      <c r="AU231" s="232" t="s">
        <v>156</v>
      </c>
      <c r="AY231" s="18" t="s">
        <v>149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156</v>
      </c>
      <c r="BK231" s="233">
        <f>ROUND(I231*H231,2)</f>
        <v>0</v>
      </c>
      <c r="BL231" s="18" t="s">
        <v>155</v>
      </c>
      <c r="BM231" s="232" t="s">
        <v>1247</v>
      </c>
    </row>
    <row r="232" s="2" customFormat="1" ht="16.5" customHeight="1">
      <c r="A232" s="39"/>
      <c r="B232" s="40"/>
      <c r="C232" s="220" t="s">
        <v>804</v>
      </c>
      <c r="D232" s="220" t="s">
        <v>151</v>
      </c>
      <c r="E232" s="221" t="s">
        <v>2880</v>
      </c>
      <c r="F232" s="222" t="s">
        <v>2881</v>
      </c>
      <c r="G232" s="223" t="s">
        <v>1314</v>
      </c>
      <c r="H232" s="224">
        <v>2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42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155</v>
      </c>
      <c r="AT232" s="232" t="s">
        <v>151</v>
      </c>
      <c r="AU232" s="232" t="s">
        <v>156</v>
      </c>
      <c r="AY232" s="18" t="s">
        <v>149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156</v>
      </c>
      <c r="BK232" s="233">
        <f>ROUND(I232*H232,2)</f>
        <v>0</v>
      </c>
      <c r="BL232" s="18" t="s">
        <v>155</v>
      </c>
      <c r="BM232" s="232" t="s">
        <v>1256</v>
      </c>
    </row>
    <row r="233" s="2" customFormat="1" ht="16.5" customHeight="1">
      <c r="A233" s="39"/>
      <c r="B233" s="40"/>
      <c r="C233" s="220" t="s">
        <v>807</v>
      </c>
      <c r="D233" s="220" t="s">
        <v>151</v>
      </c>
      <c r="E233" s="221" t="s">
        <v>2882</v>
      </c>
      <c r="F233" s="222" t="s">
        <v>2840</v>
      </c>
      <c r="G233" s="223" t="s">
        <v>1314</v>
      </c>
      <c r="H233" s="224">
        <v>12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42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155</v>
      </c>
      <c r="AT233" s="232" t="s">
        <v>151</v>
      </c>
      <c r="AU233" s="232" t="s">
        <v>156</v>
      </c>
      <c r="AY233" s="18" t="s">
        <v>149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156</v>
      </c>
      <c r="BK233" s="233">
        <f>ROUND(I233*H233,2)</f>
        <v>0</v>
      </c>
      <c r="BL233" s="18" t="s">
        <v>155</v>
      </c>
      <c r="BM233" s="232" t="s">
        <v>1266</v>
      </c>
    </row>
    <row r="234" s="2" customFormat="1" ht="16.5" customHeight="1">
      <c r="A234" s="39"/>
      <c r="B234" s="40"/>
      <c r="C234" s="220" t="s">
        <v>811</v>
      </c>
      <c r="D234" s="220" t="s">
        <v>151</v>
      </c>
      <c r="E234" s="221" t="s">
        <v>2883</v>
      </c>
      <c r="F234" s="222" t="s">
        <v>2842</v>
      </c>
      <c r="G234" s="223" t="s">
        <v>1314</v>
      </c>
      <c r="H234" s="224">
        <v>4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42</v>
      </c>
      <c r="O234" s="92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155</v>
      </c>
      <c r="AT234" s="232" t="s">
        <v>151</v>
      </c>
      <c r="AU234" s="232" t="s">
        <v>156</v>
      </c>
      <c r="AY234" s="18" t="s">
        <v>149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156</v>
      </c>
      <c r="BK234" s="233">
        <f>ROUND(I234*H234,2)</f>
        <v>0</v>
      </c>
      <c r="BL234" s="18" t="s">
        <v>155</v>
      </c>
      <c r="BM234" s="232" t="s">
        <v>1277</v>
      </c>
    </row>
    <row r="235" s="2" customFormat="1" ht="21.75" customHeight="1">
      <c r="A235" s="39"/>
      <c r="B235" s="40"/>
      <c r="C235" s="220" t="s">
        <v>816</v>
      </c>
      <c r="D235" s="220" t="s">
        <v>151</v>
      </c>
      <c r="E235" s="221" t="s">
        <v>2884</v>
      </c>
      <c r="F235" s="222" t="s">
        <v>2885</v>
      </c>
      <c r="G235" s="223" t="s">
        <v>1314</v>
      </c>
      <c r="H235" s="224">
        <v>4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42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155</v>
      </c>
      <c r="AT235" s="232" t="s">
        <v>151</v>
      </c>
      <c r="AU235" s="232" t="s">
        <v>156</v>
      </c>
      <c r="AY235" s="18" t="s">
        <v>149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156</v>
      </c>
      <c r="BK235" s="233">
        <f>ROUND(I235*H235,2)</f>
        <v>0</v>
      </c>
      <c r="BL235" s="18" t="s">
        <v>155</v>
      </c>
      <c r="BM235" s="232" t="s">
        <v>1293</v>
      </c>
    </row>
    <row r="236" s="2" customFormat="1" ht="21.75" customHeight="1">
      <c r="A236" s="39"/>
      <c r="B236" s="40"/>
      <c r="C236" s="220" t="s">
        <v>822</v>
      </c>
      <c r="D236" s="220" t="s">
        <v>151</v>
      </c>
      <c r="E236" s="221" t="s">
        <v>2886</v>
      </c>
      <c r="F236" s="222" t="s">
        <v>2887</v>
      </c>
      <c r="G236" s="223" t="s">
        <v>1314</v>
      </c>
      <c r="H236" s="224">
        <v>2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42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155</v>
      </c>
      <c r="AT236" s="232" t="s">
        <v>151</v>
      </c>
      <c r="AU236" s="232" t="s">
        <v>156</v>
      </c>
      <c r="AY236" s="18" t="s">
        <v>149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156</v>
      </c>
      <c r="BK236" s="233">
        <f>ROUND(I236*H236,2)</f>
        <v>0</v>
      </c>
      <c r="BL236" s="18" t="s">
        <v>155</v>
      </c>
      <c r="BM236" s="232" t="s">
        <v>1304</v>
      </c>
    </row>
    <row r="237" s="2" customFormat="1" ht="16.5" customHeight="1">
      <c r="A237" s="39"/>
      <c r="B237" s="40"/>
      <c r="C237" s="220" t="s">
        <v>830</v>
      </c>
      <c r="D237" s="220" t="s">
        <v>151</v>
      </c>
      <c r="E237" s="221" t="s">
        <v>2888</v>
      </c>
      <c r="F237" s="222" t="s">
        <v>2889</v>
      </c>
      <c r="G237" s="223" t="s">
        <v>1314</v>
      </c>
      <c r="H237" s="224">
        <v>2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42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155</v>
      </c>
      <c r="AT237" s="232" t="s">
        <v>151</v>
      </c>
      <c r="AU237" s="232" t="s">
        <v>156</v>
      </c>
      <c r="AY237" s="18" t="s">
        <v>149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156</v>
      </c>
      <c r="BK237" s="233">
        <f>ROUND(I237*H237,2)</f>
        <v>0</v>
      </c>
      <c r="BL237" s="18" t="s">
        <v>155</v>
      </c>
      <c r="BM237" s="232" t="s">
        <v>2134</v>
      </c>
    </row>
    <row r="238" s="2" customFormat="1" ht="16.5" customHeight="1">
      <c r="A238" s="39"/>
      <c r="B238" s="40"/>
      <c r="C238" s="220" t="s">
        <v>833</v>
      </c>
      <c r="D238" s="220" t="s">
        <v>151</v>
      </c>
      <c r="E238" s="221" t="s">
        <v>2890</v>
      </c>
      <c r="F238" s="222" t="s">
        <v>2891</v>
      </c>
      <c r="G238" s="223" t="s">
        <v>925</v>
      </c>
      <c r="H238" s="224">
        <v>2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42</v>
      </c>
      <c r="O238" s="92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155</v>
      </c>
      <c r="AT238" s="232" t="s">
        <v>151</v>
      </c>
      <c r="AU238" s="232" t="s">
        <v>156</v>
      </c>
      <c r="AY238" s="18" t="s">
        <v>149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8" t="s">
        <v>156</v>
      </c>
      <c r="BK238" s="233">
        <f>ROUND(I238*H238,2)</f>
        <v>0</v>
      </c>
      <c r="BL238" s="18" t="s">
        <v>155</v>
      </c>
      <c r="BM238" s="232" t="s">
        <v>2137</v>
      </c>
    </row>
    <row r="239" s="12" customFormat="1" ht="22.8" customHeight="1">
      <c r="A239" s="12"/>
      <c r="B239" s="204"/>
      <c r="C239" s="205"/>
      <c r="D239" s="206" t="s">
        <v>75</v>
      </c>
      <c r="E239" s="218" t="s">
        <v>2892</v>
      </c>
      <c r="F239" s="218" t="s">
        <v>2893</v>
      </c>
      <c r="G239" s="205"/>
      <c r="H239" s="205"/>
      <c r="I239" s="208"/>
      <c r="J239" s="219">
        <f>BK239</f>
        <v>0</v>
      </c>
      <c r="K239" s="205"/>
      <c r="L239" s="210"/>
      <c r="M239" s="211"/>
      <c r="N239" s="212"/>
      <c r="O239" s="212"/>
      <c r="P239" s="213">
        <f>SUM(P240:P254)</f>
        <v>0</v>
      </c>
      <c r="Q239" s="212"/>
      <c r="R239" s="213">
        <f>SUM(R240:R254)</f>
        <v>0</v>
      </c>
      <c r="S239" s="212"/>
      <c r="T239" s="214">
        <f>SUM(T240:T254)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84</v>
      </c>
      <c r="AT239" s="216" t="s">
        <v>75</v>
      </c>
      <c r="AU239" s="216" t="s">
        <v>84</v>
      </c>
      <c r="AY239" s="215" t="s">
        <v>149</v>
      </c>
      <c r="BK239" s="217">
        <f>SUM(BK240:BK254)</f>
        <v>0</v>
      </c>
    </row>
    <row r="240" s="2" customFormat="1" ht="24.15" customHeight="1">
      <c r="A240" s="39"/>
      <c r="B240" s="40"/>
      <c r="C240" s="220" t="s">
        <v>837</v>
      </c>
      <c r="D240" s="220" t="s">
        <v>151</v>
      </c>
      <c r="E240" s="221" t="s">
        <v>2894</v>
      </c>
      <c r="F240" s="222" t="s">
        <v>2868</v>
      </c>
      <c r="G240" s="223" t="s">
        <v>925</v>
      </c>
      <c r="H240" s="224">
        <v>16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42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155</v>
      </c>
      <c r="AT240" s="232" t="s">
        <v>151</v>
      </c>
      <c r="AU240" s="232" t="s">
        <v>156</v>
      </c>
      <c r="AY240" s="18" t="s">
        <v>149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156</v>
      </c>
      <c r="BK240" s="233">
        <f>ROUND(I240*H240,2)</f>
        <v>0</v>
      </c>
      <c r="BL240" s="18" t="s">
        <v>155</v>
      </c>
      <c r="BM240" s="232" t="s">
        <v>2140</v>
      </c>
    </row>
    <row r="241" s="2" customFormat="1" ht="16.5" customHeight="1">
      <c r="A241" s="39"/>
      <c r="B241" s="40"/>
      <c r="C241" s="220" t="s">
        <v>842</v>
      </c>
      <c r="D241" s="220" t="s">
        <v>151</v>
      </c>
      <c r="E241" s="221" t="s">
        <v>2895</v>
      </c>
      <c r="F241" s="222" t="s">
        <v>2809</v>
      </c>
      <c r="G241" s="223" t="s">
        <v>1314</v>
      </c>
      <c r="H241" s="224">
        <v>16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42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155</v>
      </c>
      <c r="AT241" s="232" t="s">
        <v>151</v>
      </c>
      <c r="AU241" s="232" t="s">
        <v>156</v>
      </c>
      <c r="AY241" s="18" t="s">
        <v>149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156</v>
      </c>
      <c r="BK241" s="233">
        <f>ROUND(I241*H241,2)</f>
        <v>0</v>
      </c>
      <c r="BL241" s="18" t="s">
        <v>155</v>
      </c>
      <c r="BM241" s="232" t="s">
        <v>2143</v>
      </c>
    </row>
    <row r="242" s="2" customFormat="1" ht="16.5" customHeight="1">
      <c r="A242" s="39"/>
      <c r="B242" s="40"/>
      <c r="C242" s="220" t="s">
        <v>846</v>
      </c>
      <c r="D242" s="220" t="s">
        <v>151</v>
      </c>
      <c r="E242" s="221" t="s">
        <v>2896</v>
      </c>
      <c r="F242" s="222" t="s">
        <v>2871</v>
      </c>
      <c r="G242" s="223" t="s">
        <v>1314</v>
      </c>
      <c r="H242" s="224">
        <v>16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42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155</v>
      </c>
      <c r="AT242" s="232" t="s">
        <v>151</v>
      </c>
      <c r="AU242" s="232" t="s">
        <v>156</v>
      </c>
      <c r="AY242" s="18" t="s">
        <v>149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156</v>
      </c>
      <c r="BK242" s="233">
        <f>ROUND(I242*H242,2)</f>
        <v>0</v>
      </c>
      <c r="BL242" s="18" t="s">
        <v>155</v>
      </c>
      <c r="BM242" s="232" t="s">
        <v>2146</v>
      </c>
    </row>
    <row r="243" s="2" customFormat="1" ht="24.15" customHeight="1">
      <c r="A243" s="39"/>
      <c r="B243" s="40"/>
      <c r="C243" s="220" t="s">
        <v>850</v>
      </c>
      <c r="D243" s="220" t="s">
        <v>151</v>
      </c>
      <c r="E243" s="221" t="s">
        <v>2897</v>
      </c>
      <c r="F243" s="222" t="s">
        <v>2873</v>
      </c>
      <c r="G243" s="223" t="s">
        <v>1314</v>
      </c>
      <c r="H243" s="224">
        <v>64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42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155</v>
      </c>
      <c r="AT243" s="232" t="s">
        <v>151</v>
      </c>
      <c r="AU243" s="232" t="s">
        <v>156</v>
      </c>
      <c r="AY243" s="18" t="s">
        <v>149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156</v>
      </c>
      <c r="BK243" s="233">
        <f>ROUND(I243*H243,2)</f>
        <v>0</v>
      </c>
      <c r="BL243" s="18" t="s">
        <v>155</v>
      </c>
      <c r="BM243" s="232" t="s">
        <v>2151</v>
      </c>
    </row>
    <row r="244" s="2" customFormat="1" ht="24.15" customHeight="1">
      <c r="A244" s="39"/>
      <c r="B244" s="40"/>
      <c r="C244" s="220" t="s">
        <v>855</v>
      </c>
      <c r="D244" s="220" t="s">
        <v>151</v>
      </c>
      <c r="E244" s="221" t="s">
        <v>2898</v>
      </c>
      <c r="F244" s="222" t="s">
        <v>2849</v>
      </c>
      <c r="G244" s="223" t="s">
        <v>1314</v>
      </c>
      <c r="H244" s="224">
        <v>32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42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155</v>
      </c>
      <c r="AT244" s="232" t="s">
        <v>151</v>
      </c>
      <c r="AU244" s="232" t="s">
        <v>156</v>
      </c>
      <c r="AY244" s="18" t="s">
        <v>149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156</v>
      </c>
      <c r="BK244" s="233">
        <f>ROUND(I244*H244,2)</f>
        <v>0</v>
      </c>
      <c r="BL244" s="18" t="s">
        <v>155</v>
      </c>
      <c r="BM244" s="232" t="s">
        <v>2154</v>
      </c>
    </row>
    <row r="245" s="2" customFormat="1" ht="24.15" customHeight="1">
      <c r="A245" s="39"/>
      <c r="B245" s="40"/>
      <c r="C245" s="220" t="s">
        <v>860</v>
      </c>
      <c r="D245" s="220" t="s">
        <v>151</v>
      </c>
      <c r="E245" s="221" t="s">
        <v>2899</v>
      </c>
      <c r="F245" s="222" t="s">
        <v>2876</v>
      </c>
      <c r="G245" s="223" t="s">
        <v>1314</v>
      </c>
      <c r="H245" s="224">
        <v>16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42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155</v>
      </c>
      <c r="AT245" s="232" t="s">
        <v>151</v>
      </c>
      <c r="AU245" s="232" t="s">
        <v>156</v>
      </c>
      <c r="AY245" s="18" t="s">
        <v>149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156</v>
      </c>
      <c r="BK245" s="233">
        <f>ROUND(I245*H245,2)</f>
        <v>0</v>
      </c>
      <c r="BL245" s="18" t="s">
        <v>155</v>
      </c>
      <c r="BM245" s="232" t="s">
        <v>2157</v>
      </c>
    </row>
    <row r="246" s="2" customFormat="1" ht="21.75" customHeight="1">
      <c r="A246" s="39"/>
      <c r="B246" s="40"/>
      <c r="C246" s="220" t="s">
        <v>864</v>
      </c>
      <c r="D246" s="220" t="s">
        <v>151</v>
      </c>
      <c r="E246" s="221" t="s">
        <v>2900</v>
      </c>
      <c r="F246" s="222" t="s">
        <v>2847</v>
      </c>
      <c r="G246" s="223" t="s">
        <v>1314</v>
      </c>
      <c r="H246" s="224">
        <v>32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42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155</v>
      </c>
      <c r="AT246" s="232" t="s">
        <v>151</v>
      </c>
      <c r="AU246" s="232" t="s">
        <v>156</v>
      </c>
      <c r="AY246" s="18" t="s">
        <v>149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156</v>
      </c>
      <c r="BK246" s="233">
        <f>ROUND(I246*H246,2)</f>
        <v>0</v>
      </c>
      <c r="BL246" s="18" t="s">
        <v>155</v>
      </c>
      <c r="BM246" s="232" t="s">
        <v>2160</v>
      </c>
    </row>
    <row r="247" s="2" customFormat="1" ht="21.75" customHeight="1">
      <c r="A247" s="39"/>
      <c r="B247" s="40"/>
      <c r="C247" s="220" t="s">
        <v>869</v>
      </c>
      <c r="D247" s="220" t="s">
        <v>151</v>
      </c>
      <c r="E247" s="221" t="s">
        <v>2901</v>
      </c>
      <c r="F247" s="222" t="s">
        <v>2879</v>
      </c>
      <c r="G247" s="223" t="s">
        <v>1314</v>
      </c>
      <c r="H247" s="224">
        <v>16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42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155</v>
      </c>
      <c r="AT247" s="232" t="s">
        <v>151</v>
      </c>
      <c r="AU247" s="232" t="s">
        <v>156</v>
      </c>
      <c r="AY247" s="18" t="s">
        <v>149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156</v>
      </c>
      <c r="BK247" s="233">
        <f>ROUND(I247*H247,2)</f>
        <v>0</v>
      </c>
      <c r="BL247" s="18" t="s">
        <v>155</v>
      </c>
      <c r="BM247" s="232" t="s">
        <v>2163</v>
      </c>
    </row>
    <row r="248" s="2" customFormat="1" ht="16.5" customHeight="1">
      <c r="A248" s="39"/>
      <c r="B248" s="40"/>
      <c r="C248" s="220" t="s">
        <v>873</v>
      </c>
      <c r="D248" s="220" t="s">
        <v>151</v>
      </c>
      <c r="E248" s="221" t="s">
        <v>2902</v>
      </c>
      <c r="F248" s="222" t="s">
        <v>2881</v>
      </c>
      <c r="G248" s="223" t="s">
        <v>1314</v>
      </c>
      <c r="H248" s="224">
        <v>16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42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155</v>
      </c>
      <c r="AT248" s="232" t="s">
        <v>151</v>
      </c>
      <c r="AU248" s="232" t="s">
        <v>156</v>
      </c>
      <c r="AY248" s="18" t="s">
        <v>149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156</v>
      </c>
      <c r="BK248" s="233">
        <f>ROUND(I248*H248,2)</f>
        <v>0</v>
      </c>
      <c r="BL248" s="18" t="s">
        <v>155</v>
      </c>
      <c r="BM248" s="232" t="s">
        <v>2166</v>
      </c>
    </row>
    <row r="249" s="2" customFormat="1" ht="16.5" customHeight="1">
      <c r="A249" s="39"/>
      <c r="B249" s="40"/>
      <c r="C249" s="220" t="s">
        <v>877</v>
      </c>
      <c r="D249" s="220" t="s">
        <v>151</v>
      </c>
      <c r="E249" s="221" t="s">
        <v>2903</v>
      </c>
      <c r="F249" s="222" t="s">
        <v>2840</v>
      </c>
      <c r="G249" s="223" t="s">
        <v>1314</v>
      </c>
      <c r="H249" s="224">
        <v>96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42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155</v>
      </c>
      <c r="AT249" s="232" t="s">
        <v>151</v>
      </c>
      <c r="AU249" s="232" t="s">
        <v>156</v>
      </c>
      <c r="AY249" s="18" t="s">
        <v>149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156</v>
      </c>
      <c r="BK249" s="233">
        <f>ROUND(I249*H249,2)</f>
        <v>0</v>
      </c>
      <c r="BL249" s="18" t="s">
        <v>155</v>
      </c>
      <c r="BM249" s="232" t="s">
        <v>2169</v>
      </c>
    </row>
    <row r="250" s="2" customFormat="1" ht="16.5" customHeight="1">
      <c r="A250" s="39"/>
      <c r="B250" s="40"/>
      <c r="C250" s="220" t="s">
        <v>879</v>
      </c>
      <c r="D250" s="220" t="s">
        <v>151</v>
      </c>
      <c r="E250" s="221" t="s">
        <v>2904</v>
      </c>
      <c r="F250" s="222" t="s">
        <v>2842</v>
      </c>
      <c r="G250" s="223" t="s">
        <v>1314</v>
      </c>
      <c r="H250" s="224">
        <v>32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42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155</v>
      </c>
      <c r="AT250" s="232" t="s">
        <v>151</v>
      </c>
      <c r="AU250" s="232" t="s">
        <v>156</v>
      </c>
      <c r="AY250" s="18" t="s">
        <v>149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156</v>
      </c>
      <c r="BK250" s="233">
        <f>ROUND(I250*H250,2)</f>
        <v>0</v>
      </c>
      <c r="BL250" s="18" t="s">
        <v>155</v>
      </c>
      <c r="BM250" s="232" t="s">
        <v>2172</v>
      </c>
    </row>
    <row r="251" s="2" customFormat="1" ht="21.75" customHeight="1">
      <c r="A251" s="39"/>
      <c r="B251" s="40"/>
      <c r="C251" s="220" t="s">
        <v>884</v>
      </c>
      <c r="D251" s="220" t="s">
        <v>151</v>
      </c>
      <c r="E251" s="221" t="s">
        <v>2905</v>
      </c>
      <c r="F251" s="222" t="s">
        <v>2885</v>
      </c>
      <c r="G251" s="223" t="s">
        <v>1314</v>
      </c>
      <c r="H251" s="224">
        <v>16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42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155</v>
      </c>
      <c r="AT251" s="232" t="s">
        <v>151</v>
      </c>
      <c r="AU251" s="232" t="s">
        <v>156</v>
      </c>
      <c r="AY251" s="18" t="s">
        <v>149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156</v>
      </c>
      <c r="BK251" s="233">
        <f>ROUND(I251*H251,2)</f>
        <v>0</v>
      </c>
      <c r="BL251" s="18" t="s">
        <v>155</v>
      </c>
      <c r="BM251" s="232" t="s">
        <v>2175</v>
      </c>
    </row>
    <row r="252" s="2" customFormat="1" ht="21.75" customHeight="1">
      <c r="A252" s="39"/>
      <c r="B252" s="40"/>
      <c r="C252" s="220" t="s">
        <v>888</v>
      </c>
      <c r="D252" s="220" t="s">
        <v>151</v>
      </c>
      <c r="E252" s="221" t="s">
        <v>2906</v>
      </c>
      <c r="F252" s="222" t="s">
        <v>2887</v>
      </c>
      <c r="G252" s="223" t="s">
        <v>1314</v>
      </c>
      <c r="H252" s="224">
        <v>16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42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155</v>
      </c>
      <c r="AT252" s="232" t="s">
        <v>151</v>
      </c>
      <c r="AU252" s="232" t="s">
        <v>156</v>
      </c>
      <c r="AY252" s="18" t="s">
        <v>149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156</v>
      </c>
      <c r="BK252" s="233">
        <f>ROUND(I252*H252,2)</f>
        <v>0</v>
      </c>
      <c r="BL252" s="18" t="s">
        <v>155</v>
      </c>
      <c r="BM252" s="232" t="s">
        <v>2178</v>
      </c>
    </row>
    <row r="253" s="2" customFormat="1" ht="16.5" customHeight="1">
      <c r="A253" s="39"/>
      <c r="B253" s="40"/>
      <c r="C253" s="220" t="s">
        <v>893</v>
      </c>
      <c r="D253" s="220" t="s">
        <v>151</v>
      </c>
      <c r="E253" s="221" t="s">
        <v>2907</v>
      </c>
      <c r="F253" s="222" t="s">
        <v>2889</v>
      </c>
      <c r="G253" s="223" t="s">
        <v>1314</v>
      </c>
      <c r="H253" s="224">
        <v>16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42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155</v>
      </c>
      <c r="AT253" s="232" t="s">
        <v>151</v>
      </c>
      <c r="AU253" s="232" t="s">
        <v>156</v>
      </c>
      <c r="AY253" s="18" t="s">
        <v>149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156</v>
      </c>
      <c r="BK253" s="233">
        <f>ROUND(I253*H253,2)</f>
        <v>0</v>
      </c>
      <c r="BL253" s="18" t="s">
        <v>155</v>
      </c>
      <c r="BM253" s="232" t="s">
        <v>2181</v>
      </c>
    </row>
    <row r="254" s="2" customFormat="1" ht="16.5" customHeight="1">
      <c r="A254" s="39"/>
      <c r="B254" s="40"/>
      <c r="C254" s="220" t="s">
        <v>899</v>
      </c>
      <c r="D254" s="220" t="s">
        <v>151</v>
      </c>
      <c r="E254" s="221" t="s">
        <v>2908</v>
      </c>
      <c r="F254" s="222" t="s">
        <v>2891</v>
      </c>
      <c r="G254" s="223" t="s">
        <v>925</v>
      </c>
      <c r="H254" s="224">
        <v>16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42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155</v>
      </c>
      <c r="AT254" s="232" t="s">
        <v>151</v>
      </c>
      <c r="AU254" s="232" t="s">
        <v>156</v>
      </c>
      <c r="AY254" s="18" t="s">
        <v>149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156</v>
      </c>
      <c r="BK254" s="233">
        <f>ROUND(I254*H254,2)</f>
        <v>0</v>
      </c>
      <c r="BL254" s="18" t="s">
        <v>155</v>
      </c>
      <c r="BM254" s="232" t="s">
        <v>2184</v>
      </c>
    </row>
    <row r="255" s="12" customFormat="1" ht="22.8" customHeight="1">
      <c r="A255" s="12"/>
      <c r="B255" s="204"/>
      <c r="C255" s="205"/>
      <c r="D255" s="206" t="s">
        <v>75</v>
      </c>
      <c r="E255" s="218" t="s">
        <v>2909</v>
      </c>
      <c r="F255" s="218" t="s">
        <v>2910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SUM(P256:P270)</f>
        <v>0</v>
      </c>
      <c r="Q255" s="212"/>
      <c r="R255" s="213">
        <f>SUM(R256:R270)</f>
        <v>0</v>
      </c>
      <c r="S255" s="212"/>
      <c r="T255" s="214">
        <f>SUM(T256:T270)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84</v>
      </c>
      <c r="AT255" s="216" t="s">
        <v>75</v>
      </c>
      <c r="AU255" s="216" t="s">
        <v>84</v>
      </c>
      <c r="AY255" s="215" t="s">
        <v>149</v>
      </c>
      <c r="BK255" s="217">
        <f>SUM(BK256:BK270)</f>
        <v>0</v>
      </c>
    </row>
    <row r="256" s="2" customFormat="1" ht="24.15" customHeight="1">
      <c r="A256" s="39"/>
      <c r="B256" s="40"/>
      <c r="C256" s="220" t="s">
        <v>902</v>
      </c>
      <c r="D256" s="220" t="s">
        <v>151</v>
      </c>
      <c r="E256" s="221" t="s">
        <v>2911</v>
      </c>
      <c r="F256" s="222" t="s">
        <v>2868</v>
      </c>
      <c r="G256" s="223" t="s">
        <v>925</v>
      </c>
      <c r="H256" s="224">
        <v>6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42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155</v>
      </c>
      <c r="AT256" s="232" t="s">
        <v>151</v>
      </c>
      <c r="AU256" s="232" t="s">
        <v>156</v>
      </c>
      <c r="AY256" s="18" t="s">
        <v>149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156</v>
      </c>
      <c r="BK256" s="233">
        <f>ROUND(I256*H256,2)</f>
        <v>0</v>
      </c>
      <c r="BL256" s="18" t="s">
        <v>155</v>
      </c>
      <c r="BM256" s="232" t="s">
        <v>2187</v>
      </c>
    </row>
    <row r="257" s="2" customFormat="1" ht="16.5" customHeight="1">
      <c r="A257" s="39"/>
      <c r="B257" s="40"/>
      <c r="C257" s="220" t="s">
        <v>906</v>
      </c>
      <c r="D257" s="220" t="s">
        <v>151</v>
      </c>
      <c r="E257" s="221" t="s">
        <v>2912</v>
      </c>
      <c r="F257" s="222" t="s">
        <v>2809</v>
      </c>
      <c r="G257" s="223" t="s">
        <v>1314</v>
      </c>
      <c r="H257" s="224">
        <v>6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42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155</v>
      </c>
      <c r="AT257" s="232" t="s">
        <v>151</v>
      </c>
      <c r="AU257" s="232" t="s">
        <v>156</v>
      </c>
      <c r="AY257" s="18" t="s">
        <v>149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156</v>
      </c>
      <c r="BK257" s="233">
        <f>ROUND(I257*H257,2)</f>
        <v>0</v>
      </c>
      <c r="BL257" s="18" t="s">
        <v>155</v>
      </c>
      <c r="BM257" s="232" t="s">
        <v>2190</v>
      </c>
    </row>
    <row r="258" s="2" customFormat="1" ht="16.5" customHeight="1">
      <c r="A258" s="39"/>
      <c r="B258" s="40"/>
      <c r="C258" s="220" t="s">
        <v>909</v>
      </c>
      <c r="D258" s="220" t="s">
        <v>151</v>
      </c>
      <c r="E258" s="221" t="s">
        <v>2913</v>
      </c>
      <c r="F258" s="222" t="s">
        <v>2871</v>
      </c>
      <c r="G258" s="223" t="s">
        <v>1314</v>
      </c>
      <c r="H258" s="224">
        <v>6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42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155</v>
      </c>
      <c r="AT258" s="232" t="s">
        <v>151</v>
      </c>
      <c r="AU258" s="232" t="s">
        <v>156</v>
      </c>
      <c r="AY258" s="18" t="s">
        <v>149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156</v>
      </c>
      <c r="BK258" s="233">
        <f>ROUND(I258*H258,2)</f>
        <v>0</v>
      </c>
      <c r="BL258" s="18" t="s">
        <v>155</v>
      </c>
      <c r="BM258" s="232" t="s">
        <v>2193</v>
      </c>
    </row>
    <row r="259" s="2" customFormat="1" ht="24.15" customHeight="1">
      <c r="A259" s="39"/>
      <c r="B259" s="40"/>
      <c r="C259" s="220" t="s">
        <v>915</v>
      </c>
      <c r="D259" s="220" t="s">
        <v>151</v>
      </c>
      <c r="E259" s="221" t="s">
        <v>2914</v>
      </c>
      <c r="F259" s="222" t="s">
        <v>2873</v>
      </c>
      <c r="G259" s="223" t="s">
        <v>1314</v>
      </c>
      <c r="H259" s="224">
        <v>24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42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155</v>
      </c>
      <c r="AT259" s="232" t="s">
        <v>151</v>
      </c>
      <c r="AU259" s="232" t="s">
        <v>156</v>
      </c>
      <c r="AY259" s="18" t="s">
        <v>149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156</v>
      </c>
      <c r="BK259" s="233">
        <f>ROUND(I259*H259,2)</f>
        <v>0</v>
      </c>
      <c r="BL259" s="18" t="s">
        <v>155</v>
      </c>
      <c r="BM259" s="232" t="s">
        <v>2196</v>
      </c>
    </row>
    <row r="260" s="2" customFormat="1" ht="24.15" customHeight="1">
      <c r="A260" s="39"/>
      <c r="B260" s="40"/>
      <c r="C260" s="220" t="s">
        <v>918</v>
      </c>
      <c r="D260" s="220" t="s">
        <v>151</v>
      </c>
      <c r="E260" s="221" t="s">
        <v>2915</v>
      </c>
      <c r="F260" s="222" t="s">
        <v>2849</v>
      </c>
      <c r="G260" s="223" t="s">
        <v>1314</v>
      </c>
      <c r="H260" s="224">
        <v>12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42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155</v>
      </c>
      <c r="AT260" s="232" t="s">
        <v>151</v>
      </c>
      <c r="AU260" s="232" t="s">
        <v>156</v>
      </c>
      <c r="AY260" s="18" t="s">
        <v>149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156</v>
      </c>
      <c r="BK260" s="233">
        <f>ROUND(I260*H260,2)</f>
        <v>0</v>
      </c>
      <c r="BL260" s="18" t="s">
        <v>155</v>
      </c>
      <c r="BM260" s="232" t="s">
        <v>2199</v>
      </c>
    </row>
    <row r="261" s="2" customFormat="1" ht="24.15" customHeight="1">
      <c r="A261" s="39"/>
      <c r="B261" s="40"/>
      <c r="C261" s="220" t="s">
        <v>922</v>
      </c>
      <c r="D261" s="220" t="s">
        <v>151</v>
      </c>
      <c r="E261" s="221" t="s">
        <v>2916</v>
      </c>
      <c r="F261" s="222" t="s">
        <v>2876</v>
      </c>
      <c r="G261" s="223" t="s">
        <v>1314</v>
      </c>
      <c r="H261" s="224">
        <v>6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42</v>
      </c>
      <c r="O261" s="92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155</v>
      </c>
      <c r="AT261" s="232" t="s">
        <v>151</v>
      </c>
      <c r="AU261" s="232" t="s">
        <v>156</v>
      </c>
      <c r="AY261" s="18" t="s">
        <v>149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156</v>
      </c>
      <c r="BK261" s="233">
        <f>ROUND(I261*H261,2)</f>
        <v>0</v>
      </c>
      <c r="BL261" s="18" t="s">
        <v>155</v>
      </c>
      <c r="BM261" s="232" t="s">
        <v>2202</v>
      </c>
    </row>
    <row r="262" s="2" customFormat="1" ht="21.75" customHeight="1">
      <c r="A262" s="39"/>
      <c r="B262" s="40"/>
      <c r="C262" s="220" t="s">
        <v>927</v>
      </c>
      <c r="D262" s="220" t="s">
        <v>151</v>
      </c>
      <c r="E262" s="221" t="s">
        <v>2917</v>
      </c>
      <c r="F262" s="222" t="s">
        <v>2847</v>
      </c>
      <c r="G262" s="223" t="s">
        <v>1314</v>
      </c>
      <c r="H262" s="224">
        <v>12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42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155</v>
      </c>
      <c r="AT262" s="232" t="s">
        <v>151</v>
      </c>
      <c r="AU262" s="232" t="s">
        <v>156</v>
      </c>
      <c r="AY262" s="18" t="s">
        <v>149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156</v>
      </c>
      <c r="BK262" s="233">
        <f>ROUND(I262*H262,2)</f>
        <v>0</v>
      </c>
      <c r="BL262" s="18" t="s">
        <v>155</v>
      </c>
      <c r="BM262" s="232" t="s">
        <v>2205</v>
      </c>
    </row>
    <row r="263" s="2" customFormat="1" ht="21.75" customHeight="1">
      <c r="A263" s="39"/>
      <c r="B263" s="40"/>
      <c r="C263" s="220" t="s">
        <v>933</v>
      </c>
      <c r="D263" s="220" t="s">
        <v>151</v>
      </c>
      <c r="E263" s="221" t="s">
        <v>2918</v>
      </c>
      <c r="F263" s="222" t="s">
        <v>2879</v>
      </c>
      <c r="G263" s="223" t="s">
        <v>1314</v>
      </c>
      <c r="H263" s="224">
        <v>6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42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155</v>
      </c>
      <c r="AT263" s="232" t="s">
        <v>151</v>
      </c>
      <c r="AU263" s="232" t="s">
        <v>156</v>
      </c>
      <c r="AY263" s="18" t="s">
        <v>149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156</v>
      </c>
      <c r="BK263" s="233">
        <f>ROUND(I263*H263,2)</f>
        <v>0</v>
      </c>
      <c r="BL263" s="18" t="s">
        <v>155</v>
      </c>
      <c r="BM263" s="232" t="s">
        <v>2208</v>
      </c>
    </row>
    <row r="264" s="2" customFormat="1" ht="16.5" customHeight="1">
      <c r="A264" s="39"/>
      <c r="B264" s="40"/>
      <c r="C264" s="220" t="s">
        <v>941</v>
      </c>
      <c r="D264" s="220" t="s">
        <v>151</v>
      </c>
      <c r="E264" s="221" t="s">
        <v>2919</v>
      </c>
      <c r="F264" s="222" t="s">
        <v>2881</v>
      </c>
      <c r="G264" s="223" t="s">
        <v>1314</v>
      </c>
      <c r="H264" s="224">
        <v>6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42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155</v>
      </c>
      <c r="AT264" s="232" t="s">
        <v>151</v>
      </c>
      <c r="AU264" s="232" t="s">
        <v>156</v>
      </c>
      <c r="AY264" s="18" t="s">
        <v>149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156</v>
      </c>
      <c r="BK264" s="233">
        <f>ROUND(I264*H264,2)</f>
        <v>0</v>
      </c>
      <c r="BL264" s="18" t="s">
        <v>155</v>
      </c>
      <c r="BM264" s="232" t="s">
        <v>2213</v>
      </c>
    </row>
    <row r="265" s="2" customFormat="1" ht="16.5" customHeight="1">
      <c r="A265" s="39"/>
      <c r="B265" s="40"/>
      <c r="C265" s="220" t="s">
        <v>945</v>
      </c>
      <c r="D265" s="220" t="s">
        <v>151</v>
      </c>
      <c r="E265" s="221" t="s">
        <v>2920</v>
      </c>
      <c r="F265" s="222" t="s">
        <v>2840</v>
      </c>
      <c r="G265" s="223" t="s">
        <v>1314</v>
      </c>
      <c r="H265" s="224">
        <v>48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42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155</v>
      </c>
      <c r="AT265" s="232" t="s">
        <v>151</v>
      </c>
      <c r="AU265" s="232" t="s">
        <v>156</v>
      </c>
      <c r="AY265" s="18" t="s">
        <v>149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156</v>
      </c>
      <c r="BK265" s="233">
        <f>ROUND(I265*H265,2)</f>
        <v>0</v>
      </c>
      <c r="BL265" s="18" t="s">
        <v>155</v>
      </c>
      <c r="BM265" s="232" t="s">
        <v>2216</v>
      </c>
    </row>
    <row r="266" s="2" customFormat="1" ht="16.5" customHeight="1">
      <c r="A266" s="39"/>
      <c r="B266" s="40"/>
      <c r="C266" s="220" t="s">
        <v>950</v>
      </c>
      <c r="D266" s="220" t="s">
        <v>151</v>
      </c>
      <c r="E266" s="221" t="s">
        <v>2921</v>
      </c>
      <c r="F266" s="222" t="s">
        <v>2842</v>
      </c>
      <c r="G266" s="223" t="s">
        <v>1314</v>
      </c>
      <c r="H266" s="224">
        <v>18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42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155</v>
      </c>
      <c r="AT266" s="232" t="s">
        <v>151</v>
      </c>
      <c r="AU266" s="232" t="s">
        <v>156</v>
      </c>
      <c r="AY266" s="18" t="s">
        <v>149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156</v>
      </c>
      <c r="BK266" s="233">
        <f>ROUND(I266*H266,2)</f>
        <v>0</v>
      </c>
      <c r="BL266" s="18" t="s">
        <v>155</v>
      </c>
      <c r="BM266" s="232" t="s">
        <v>2219</v>
      </c>
    </row>
    <row r="267" s="2" customFormat="1" ht="21.75" customHeight="1">
      <c r="A267" s="39"/>
      <c r="B267" s="40"/>
      <c r="C267" s="220" t="s">
        <v>954</v>
      </c>
      <c r="D267" s="220" t="s">
        <v>151</v>
      </c>
      <c r="E267" s="221" t="s">
        <v>2922</v>
      </c>
      <c r="F267" s="222" t="s">
        <v>2885</v>
      </c>
      <c r="G267" s="223" t="s">
        <v>1314</v>
      </c>
      <c r="H267" s="224">
        <v>6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42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155</v>
      </c>
      <c r="AT267" s="232" t="s">
        <v>151</v>
      </c>
      <c r="AU267" s="232" t="s">
        <v>156</v>
      </c>
      <c r="AY267" s="18" t="s">
        <v>149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156</v>
      </c>
      <c r="BK267" s="233">
        <f>ROUND(I267*H267,2)</f>
        <v>0</v>
      </c>
      <c r="BL267" s="18" t="s">
        <v>155</v>
      </c>
      <c r="BM267" s="232" t="s">
        <v>2222</v>
      </c>
    </row>
    <row r="268" s="2" customFormat="1" ht="21.75" customHeight="1">
      <c r="A268" s="39"/>
      <c r="B268" s="40"/>
      <c r="C268" s="220" t="s">
        <v>958</v>
      </c>
      <c r="D268" s="220" t="s">
        <v>151</v>
      </c>
      <c r="E268" s="221" t="s">
        <v>2923</v>
      </c>
      <c r="F268" s="222" t="s">
        <v>2887</v>
      </c>
      <c r="G268" s="223" t="s">
        <v>1314</v>
      </c>
      <c r="H268" s="224">
        <v>6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42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155</v>
      </c>
      <c r="AT268" s="232" t="s">
        <v>151</v>
      </c>
      <c r="AU268" s="232" t="s">
        <v>156</v>
      </c>
      <c r="AY268" s="18" t="s">
        <v>149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156</v>
      </c>
      <c r="BK268" s="233">
        <f>ROUND(I268*H268,2)</f>
        <v>0</v>
      </c>
      <c r="BL268" s="18" t="s">
        <v>155</v>
      </c>
      <c r="BM268" s="232" t="s">
        <v>2225</v>
      </c>
    </row>
    <row r="269" s="2" customFormat="1" ht="16.5" customHeight="1">
      <c r="A269" s="39"/>
      <c r="B269" s="40"/>
      <c r="C269" s="220" t="s">
        <v>962</v>
      </c>
      <c r="D269" s="220" t="s">
        <v>151</v>
      </c>
      <c r="E269" s="221" t="s">
        <v>2924</v>
      </c>
      <c r="F269" s="222" t="s">
        <v>2889</v>
      </c>
      <c r="G269" s="223" t="s">
        <v>1314</v>
      </c>
      <c r="H269" s="224">
        <v>6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42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155</v>
      </c>
      <c r="AT269" s="232" t="s">
        <v>151</v>
      </c>
      <c r="AU269" s="232" t="s">
        <v>156</v>
      </c>
      <c r="AY269" s="18" t="s">
        <v>149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156</v>
      </c>
      <c r="BK269" s="233">
        <f>ROUND(I269*H269,2)</f>
        <v>0</v>
      </c>
      <c r="BL269" s="18" t="s">
        <v>155</v>
      </c>
      <c r="BM269" s="232" t="s">
        <v>2229</v>
      </c>
    </row>
    <row r="270" s="2" customFormat="1" ht="16.5" customHeight="1">
      <c r="A270" s="39"/>
      <c r="B270" s="40"/>
      <c r="C270" s="220" t="s">
        <v>968</v>
      </c>
      <c r="D270" s="220" t="s">
        <v>151</v>
      </c>
      <c r="E270" s="221" t="s">
        <v>2925</v>
      </c>
      <c r="F270" s="222" t="s">
        <v>2891</v>
      </c>
      <c r="G270" s="223" t="s">
        <v>925</v>
      </c>
      <c r="H270" s="224">
        <v>6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42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155</v>
      </c>
      <c r="AT270" s="232" t="s">
        <v>151</v>
      </c>
      <c r="AU270" s="232" t="s">
        <v>156</v>
      </c>
      <c r="AY270" s="18" t="s">
        <v>149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156</v>
      </c>
      <c r="BK270" s="233">
        <f>ROUND(I270*H270,2)</f>
        <v>0</v>
      </c>
      <c r="BL270" s="18" t="s">
        <v>155</v>
      </c>
      <c r="BM270" s="232" t="s">
        <v>2232</v>
      </c>
    </row>
    <row r="271" s="12" customFormat="1" ht="22.8" customHeight="1">
      <c r="A271" s="12"/>
      <c r="B271" s="204"/>
      <c r="C271" s="205"/>
      <c r="D271" s="206" t="s">
        <v>75</v>
      </c>
      <c r="E271" s="218" t="s">
        <v>2926</v>
      </c>
      <c r="F271" s="218" t="s">
        <v>2927</v>
      </c>
      <c r="G271" s="205"/>
      <c r="H271" s="205"/>
      <c r="I271" s="208"/>
      <c r="J271" s="219">
        <f>BK271</f>
        <v>0</v>
      </c>
      <c r="K271" s="205"/>
      <c r="L271" s="210"/>
      <c r="M271" s="211"/>
      <c r="N271" s="212"/>
      <c r="O271" s="212"/>
      <c r="P271" s="213">
        <f>SUM(P272:P286)</f>
        <v>0</v>
      </c>
      <c r="Q271" s="212"/>
      <c r="R271" s="213">
        <f>SUM(R272:R286)</f>
        <v>0</v>
      </c>
      <c r="S271" s="212"/>
      <c r="T271" s="214">
        <f>SUM(T272:T286)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5" t="s">
        <v>84</v>
      </c>
      <c r="AT271" s="216" t="s">
        <v>75</v>
      </c>
      <c r="AU271" s="216" t="s">
        <v>84</v>
      </c>
      <c r="AY271" s="215" t="s">
        <v>149</v>
      </c>
      <c r="BK271" s="217">
        <f>SUM(BK272:BK286)</f>
        <v>0</v>
      </c>
    </row>
    <row r="272" s="2" customFormat="1" ht="24.15" customHeight="1">
      <c r="A272" s="39"/>
      <c r="B272" s="40"/>
      <c r="C272" s="220" t="s">
        <v>974</v>
      </c>
      <c r="D272" s="220" t="s">
        <v>151</v>
      </c>
      <c r="E272" s="221" t="s">
        <v>2928</v>
      </c>
      <c r="F272" s="222" t="s">
        <v>2868</v>
      </c>
      <c r="G272" s="223" t="s">
        <v>925</v>
      </c>
      <c r="H272" s="224">
        <v>2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42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155</v>
      </c>
      <c r="AT272" s="232" t="s">
        <v>151</v>
      </c>
      <c r="AU272" s="232" t="s">
        <v>156</v>
      </c>
      <c r="AY272" s="18" t="s">
        <v>149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156</v>
      </c>
      <c r="BK272" s="233">
        <f>ROUND(I272*H272,2)</f>
        <v>0</v>
      </c>
      <c r="BL272" s="18" t="s">
        <v>155</v>
      </c>
      <c r="BM272" s="232" t="s">
        <v>2235</v>
      </c>
    </row>
    <row r="273" s="2" customFormat="1" ht="16.5" customHeight="1">
      <c r="A273" s="39"/>
      <c r="B273" s="40"/>
      <c r="C273" s="220" t="s">
        <v>979</v>
      </c>
      <c r="D273" s="220" t="s">
        <v>151</v>
      </c>
      <c r="E273" s="221" t="s">
        <v>2929</v>
      </c>
      <c r="F273" s="222" t="s">
        <v>2809</v>
      </c>
      <c r="G273" s="223" t="s">
        <v>1314</v>
      </c>
      <c r="H273" s="224">
        <v>2</v>
      </c>
      <c r="I273" s="225"/>
      <c r="J273" s="226">
        <f>ROUND(I273*H273,2)</f>
        <v>0</v>
      </c>
      <c r="K273" s="227"/>
      <c r="L273" s="45"/>
      <c r="M273" s="228" t="s">
        <v>1</v>
      </c>
      <c r="N273" s="229" t="s">
        <v>42</v>
      </c>
      <c r="O273" s="92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155</v>
      </c>
      <c r="AT273" s="232" t="s">
        <v>151</v>
      </c>
      <c r="AU273" s="232" t="s">
        <v>156</v>
      </c>
      <c r="AY273" s="18" t="s">
        <v>149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8" t="s">
        <v>156</v>
      </c>
      <c r="BK273" s="233">
        <f>ROUND(I273*H273,2)</f>
        <v>0</v>
      </c>
      <c r="BL273" s="18" t="s">
        <v>155</v>
      </c>
      <c r="BM273" s="232" t="s">
        <v>2238</v>
      </c>
    </row>
    <row r="274" s="2" customFormat="1" ht="16.5" customHeight="1">
      <c r="A274" s="39"/>
      <c r="B274" s="40"/>
      <c r="C274" s="220" t="s">
        <v>984</v>
      </c>
      <c r="D274" s="220" t="s">
        <v>151</v>
      </c>
      <c r="E274" s="221" t="s">
        <v>2930</v>
      </c>
      <c r="F274" s="222" t="s">
        <v>2871</v>
      </c>
      <c r="G274" s="223" t="s">
        <v>1314</v>
      </c>
      <c r="H274" s="224">
        <v>2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42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155</v>
      </c>
      <c r="AT274" s="232" t="s">
        <v>151</v>
      </c>
      <c r="AU274" s="232" t="s">
        <v>156</v>
      </c>
      <c r="AY274" s="18" t="s">
        <v>149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156</v>
      </c>
      <c r="BK274" s="233">
        <f>ROUND(I274*H274,2)</f>
        <v>0</v>
      </c>
      <c r="BL274" s="18" t="s">
        <v>155</v>
      </c>
      <c r="BM274" s="232" t="s">
        <v>2241</v>
      </c>
    </row>
    <row r="275" s="2" customFormat="1" ht="24.15" customHeight="1">
      <c r="A275" s="39"/>
      <c r="B275" s="40"/>
      <c r="C275" s="220" t="s">
        <v>990</v>
      </c>
      <c r="D275" s="220" t="s">
        <v>151</v>
      </c>
      <c r="E275" s="221" t="s">
        <v>2931</v>
      </c>
      <c r="F275" s="222" t="s">
        <v>2873</v>
      </c>
      <c r="G275" s="223" t="s">
        <v>1314</v>
      </c>
      <c r="H275" s="224">
        <v>8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42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155</v>
      </c>
      <c r="AT275" s="232" t="s">
        <v>151</v>
      </c>
      <c r="AU275" s="232" t="s">
        <v>156</v>
      </c>
      <c r="AY275" s="18" t="s">
        <v>149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156</v>
      </c>
      <c r="BK275" s="233">
        <f>ROUND(I275*H275,2)</f>
        <v>0</v>
      </c>
      <c r="BL275" s="18" t="s">
        <v>155</v>
      </c>
      <c r="BM275" s="232" t="s">
        <v>2244</v>
      </c>
    </row>
    <row r="276" s="2" customFormat="1" ht="24.15" customHeight="1">
      <c r="A276" s="39"/>
      <c r="B276" s="40"/>
      <c r="C276" s="220" t="s">
        <v>995</v>
      </c>
      <c r="D276" s="220" t="s">
        <v>151</v>
      </c>
      <c r="E276" s="221" t="s">
        <v>2932</v>
      </c>
      <c r="F276" s="222" t="s">
        <v>2849</v>
      </c>
      <c r="G276" s="223" t="s">
        <v>1314</v>
      </c>
      <c r="H276" s="224">
        <v>4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42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155</v>
      </c>
      <c r="AT276" s="232" t="s">
        <v>151</v>
      </c>
      <c r="AU276" s="232" t="s">
        <v>156</v>
      </c>
      <c r="AY276" s="18" t="s">
        <v>149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156</v>
      </c>
      <c r="BK276" s="233">
        <f>ROUND(I276*H276,2)</f>
        <v>0</v>
      </c>
      <c r="BL276" s="18" t="s">
        <v>155</v>
      </c>
      <c r="BM276" s="232" t="s">
        <v>2247</v>
      </c>
    </row>
    <row r="277" s="2" customFormat="1" ht="24.15" customHeight="1">
      <c r="A277" s="39"/>
      <c r="B277" s="40"/>
      <c r="C277" s="220" t="s">
        <v>999</v>
      </c>
      <c r="D277" s="220" t="s">
        <v>151</v>
      </c>
      <c r="E277" s="221" t="s">
        <v>2933</v>
      </c>
      <c r="F277" s="222" t="s">
        <v>2876</v>
      </c>
      <c r="G277" s="223" t="s">
        <v>1314</v>
      </c>
      <c r="H277" s="224">
        <v>2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42</v>
      </c>
      <c r="O277" s="92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155</v>
      </c>
      <c r="AT277" s="232" t="s">
        <v>151</v>
      </c>
      <c r="AU277" s="232" t="s">
        <v>156</v>
      </c>
      <c r="AY277" s="18" t="s">
        <v>149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156</v>
      </c>
      <c r="BK277" s="233">
        <f>ROUND(I277*H277,2)</f>
        <v>0</v>
      </c>
      <c r="BL277" s="18" t="s">
        <v>155</v>
      </c>
      <c r="BM277" s="232" t="s">
        <v>2250</v>
      </c>
    </row>
    <row r="278" s="2" customFormat="1" ht="21.75" customHeight="1">
      <c r="A278" s="39"/>
      <c r="B278" s="40"/>
      <c r="C278" s="220" t="s">
        <v>1004</v>
      </c>
      <c r="D278" s="220" t="s">
        <v>151</v>
      </c>
      <c r="E278" s="221" t="s">
        <v>2934</v>
      </c>
      <c r="F278" s="222" t="s">
        <v>2847</v>
      </c>
      <c r="G278" s="223" t="s">
        <v>1314</v>
      </c>
      <c r="H278" s="224">
        <v>4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42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155</v>
      </c>
      <c r="AT278" s="232" t="s">
        <v>151</v>
      </c>
      <c r="AU278" s="232" t="s">
        <v>156</v>
      </c>
      <c r="AY278" s="18" t="s">
        <v>149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156</v>
      </c>
      <c r="BK278" s="233">
        <f>ROUND(I278*H278,2)</f>
        <v>0</v>
      </c>
      <c r="BL278" s="18" t="s">
        <v>155</v>
      </c>
      <c r="BM278" s="232" t="s">
        <v>2253</v>
      </c>
    </row>
    <row r="279" s="2" customFormat="1" ht="21.75" customHeight="1">
      <c r="A279" s="39"/>
      <c r="B279" s="40"/>
      <c r="C279" s="220" t="s">
        <v>1010</v>
      </c>
      <c r="D279" s="220" t="s">
        <v>151</v>
      </c>
      <c r="E279" s="221" t="s">
        <v>2935</v>
      </c>
      <c r="F279" s="222" t="s">
        <v>2879</v>
      </c>
      <c r="G279" s="223" t="s">
        <v>1314</v>
      </c>
      <c r="H279" s="224">
        <v>2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42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155</v>
      </c>
      <c r="AT279" s="232" t="s">
        <v>151</v>
      </c>
      <c r="AU279" s="232" t="s">
        <v>156</v>
      </c>
      <c r="AY279" s="18" t="s">
        <v>149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156</v>
      </c>
      <c r="BK279" s="233">
        <f>ROUND(I279*H279,2)</f>
        <v>0</v>
      </c>
      <c r="BL279" s="18" t="s">
        <v>155</v>
      </c>
      <c r="BM279" s="232" t="s">
        <v>2936</v>
      </c>
    </row>
    <row r="280" s="2" customFormat="1" ht="16.5" customHeight="1">
      <c r="A280" s="39"/>
      <c r="B280" s="40"/>
      <c r="C280" s="220" t="s">
        <v>1014</v>
      </c>
      <c r="D280" s="220" t="s">
        <v>151</v>
      </c>
      <c r="E280" s="221" t="s">
        <v>2937</v>
      </c>
      <c r="F280" s="222" t="s">
        <v>2881</v>
      </c>
      <c r="G280" s="223" t="s">
        <v>1314</v>
      </c>
      <c r="H280" s="224">
        <v>2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42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155</v>
      </c>
      <c r="AT280" s="232" t="s">
        <v>151</v>
      </c>
      <c r="AU280" s="232" t="s">
        <v>156</v>
      </c>
      <c r="AY280" s="18" t="s">
        <v>149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156</v>
      </c>
      <c r="BK280" s="233">
        <f>ROUND(I280*H280,2)</f>
        <v>0</v>
      </c>
      <c r="BL280" s="18" t="s">
        <v>155</v>
      </c>
      <c r="BM280" s="232" t="s">
        <v>2938</v>
      </c>
    </row>
    <row r="281" s="2" customFormat="1" ht="16.5" customHeight="1">
      <c r="A281" s="39"/>
      <c r="B281" s="40"/>
      <c r="C281" s="220" t="s">
        <v>1020</v>
      </c>
      <c r="D281" s="220" t="s">
        <v>151</v>
      </c>
      <c r="E281" s="221" t="s">
        <v>2939</v>
      </c>
      <c r="F281" s="222" t="s">
        <v>2840</v>
      </c>
      <c r="G281" s="223" t="s">
        <v>1314</v>
      </c>
      <c r="H281" s="224">
        <v>12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42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155</v>
      </c>
      <c r="AT281" s="232" t="s">
        <v>151</v>
      </c>
      <c r="AU281" s="232" t="s">
        <v>156</v>
      </c>
      <c r="AY281" s="18" t="s">
        <v>149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156</v>
      </c>
      <c r="BK281" s="233">
        <f>ROUND(I281*H281,2)</f>
        <v>0</v>
      </c>
      <c r="BL281" s="18" t="s">
        <v>155</v>
      </c>
      <c r="BM281" s="232" t="s">
        <v>2940</v>
      </c>
    </row>
    <row r="282" s="2" customFormat="1" ht="16.5" customHeight="1">
      <c r="A282" s="39"/>
      <c r="B282" s="40"/>
      <c r="C282" s="220" t="s">
        <v>1026</v>
      </c>
      <c r="D282" s="220" t="s">
        <v>151</v>
      </c>
      <c r="E282" s="221" t="s">
        <v>2941</v>
      </c>
      <c r="F282" s="222" t="s">
        <v>2842</v>
      </c>
      <c r="G282" s="223" t="s">
        <v>1314</v>
      </c>
      <c r="H282" s="224">
        <v>4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42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155</v>
      </c>
      <c r="AT282" s="232" t="s">
        <v>151</v>
      </c>
      <c r="AU282" s="232" t="s">
        <v>156</v>
      </c>
      <c r="AY282" s="18" t="s">
        <v>149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156</v>
      </c>
      <c r="BK282" s="233">
        <f>ROUND(I282*H282,2)</f>
        <v>0</v>
      </c>
      <c r="BL282" s="18" t="s">
        <v>155</v>
      </c>
      <c r="BM282" s="232" t="s">
        <v>2942</v>
      </c>
    </row>
    <row r="283" s="2" customFormat="1" ht="21.75" customHeight="1">
      <c r="A283" s="39"/>
      <c r="B283" s="40"/>
      <c r="C283" s="220" t="s">
        <v>1034</v>
      </c>
      <c r="D283" s="220" t="s">
        <v>151</v>
      </c>
      <c r="E283" s="221" t="s">
        <v>2943</v>
      </c>
      <c r="F283" s="222" t="s">
        <v>2885</v>
      </c>
      <c r="G283" s="223" t="s">
        <v>1314</v>
      </c>
      <c r="H283" s="224">
        <v>2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42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155</v>
      </c>
      <c r="AT283" s="232" t="s">
        <v>151</v>
      </c>
      <c r="AU283" s="232" t="s">
        <v>156</v>
      </c>
      <c r="AY283" s="18" t="s">
        <v>149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156</v>
      </c>
      <c r="BK283" s="233">
        <f>ROUND(I283*H283,2)</f>
        <v>0</v>
      </c>
      <c r="BL283" s="18" t="s">
        <v>155</v>
      </c>
      <c r="BM283" s="232" t="s">
        <v>2944</v>
      </c>
    </row>
    <row r="284" s="2" customFormat="1" ht="21.75" customHeight="1">
      <c r="A284" s="39"/>
      <c r="B284" s="40"/>
      <c r="C284" s="220" t="s">
        <v>1043</v>
      </c>
      <c r="D284" s="220" t="s">
        <v>151</v>
      </c>
      <c r="E284" s="221" t="s">
        <v>2945</v>
      </c>
      <c r="F284" s="222" t="s">
        <v>2887</v>
      </c>
      <c r="G284" s="223" t="s">
        <v>1314</v>
      </c>
      <c r="H284" s="224">
        <v>2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156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2946</v>
      </c>
    </row>
    <row r="285" s="2" customFormat="1" ht="16.5" customHeight="1">
      <c r="A285" s="39"/>
      <c r="B285" s="40"/>
      <c r="C285" s="220" t="s">
        <v>1049</v>
      </c>
      <c r="D285" s="220" t="s">
        <v>151</v>
      </c>
      <c r="E285" s="221" t="s">
        <v>2947</v>
      </c>
      <c r="F285" s="222" t="s">
        <v>2889</v>
      </c>
      <c r="G285" s="223" t="s">
        <v>1314</v>
      </c>
      <c r="H285" s="224">
        <v>2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42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155</v>
      </c>
      <c r="AT285" s="232" t="s">
        <v>151</v>
      </c>
      <c r="AU285" s="232" t="s">
        <v>156</v>
      </c>
      <c r="AY285" s="18" t="s">
        <v>149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156</v>
      </c>
      <c r="BK285" s="233">
        <f>ROUND(I285*H285,2)</f>
        <v>0</v>
      </c>
      <c r="BL285" s="18" t="s">
        <v>155</v>
      </c>
      <c r="BM285" s="232" t="s">
        <v>2948</v>
      </c>
    </row>
    <row r="286" s="2" customFormat="1" ht="16.5" customHeight="1">
      <c r="A286" s="39"/>
      <c r="B286" s="40"/>
      <c r="C286" s="220" t="s">
        <v>1058</v>
      </c>
      <c r="D286" s="220" t="s">
        <v>151</v>
      </c>
      <c r="E286" s="221" t="s">
        <v>2949</v>
      </c>
      <c r="F286" s="222" t="s">
        <v>2891</v>
      </c>
      <c r="G286" s="223" t="s">
        <v>925</v>
      </c>
      <c r="H286" s="224">
        <v>2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42</v>
      </c>
      <c r="O286" s="92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155</v>
      </c>
      <c r="AT286" s="232" t="s">
        <v>151</v>
      </c>
      <c r="AU286" s="232" t="s">
        <v>156</v>
      </c>
      <c r="AY286" s="18" t="s">
        <v>149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156</v>
      </c>
      <c r="BK286" s="233">
        <f>ROUND(I286*H286,2)</f>
        <v>0</v>
      </c>
      <c r="BL286" s="18" t="s">
        <v>155</v>
      </c>
      <c r="BM286" s="232" t="s">
        <v>2950</v>
      </c>
    </row>
    <row r="287" s="12" customFormat="1" ht="22.8" customHeight="1">
      <c r="A287" s="12"/>
      <c r="B287" s="204"/>
      <c r="C287" s="205"/>
      <c r="D287" s="206" t="s">
        <v>75</v>
      </c>
      <c r="E287" s="218" t="s">
        <v>2951</v>
      </c>
      <c r="F287" s="218" t="s">
        <v>2952</v>
      </c>
      <c r="G287" s="205"/>
      <c r="H287" s="205"/>
      <c r="I287" s="208"/>
      <c r="J287" s="219">
        <f>BK287</f>
        <v>0</v>
      </c>
      <c r="K287" s="205"/>
      <c r="L287" s="210"/>
      <c r="M287" s="211"/>
      <c r="N287" s="212"/>
      <c r="O287" s="212"/>
      <c r="P287" s="213">
        <f>SUM(P288:P302)</f>
        <v>0</v>
      </c>
      <c r="Q287" s="212"/>
      <c r="R287" s="213">
        <f>SUM(R288:R302)</f>
        <v>0</v>
      </c>
      <c r="S287" s="212"/>
      <c r="T287" s="214">
        <f>SUM(T288:T302)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5" t="s">
        <v>84</v>
      </c>
      <c r="AT287" s="216" t="s">
        <v>75</v>
      </c>
      <c r="AU287" s="216" t="s">
        <v>84</v>
      </c>
      <c r="AY287" s="215" t="s">
        <v>149</v>
      </c>
      <c r="BK287" s="217">
        <f>SUM(BK288:BK302)</f>
        <v>0</v>
      </c>
    </row>
    <row r="288" s="2" customFormat="1" ht="24.15" customHeight="1">
      <c r="A288" s="39"/>
      <c r="B288" s="40"/>
      <c r="C288" s="220" t="s">
        <v>1067</v>
      </c>
      <c r="D288" s="220" t="s">
        <v>151</v>
      </c>
      <c r="E288" s="221" t="s">
        <v>2953</v>
      </c>
      <c r="F288" s="222" t="s">
        <v>2868</v>
      </c>
      <c r="G288" s="223" t="s">
        <v>925</v>
      </c>
      <c r="H288" s="224">
        <v>2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42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155</v>
      </c>
      <c r="AT288" s="232" t="s">
        <v>151</v>
      </c>
      <c r="AU288" s="232" t="s">
        <v>156</v>
      </c>
      <c r="AY288" s="18" t="s">
        <v>149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156</v>
      </c>
      <c r="BK288" s="233">
        <f>ROUND(I288*H288,2)</f>
        <v>0</v>
      </c>
      <c r="BL288" s="18" t="s">
        <v>155</v>
      </c>
      <c r="BM288" s="232" t="s">
        <v>2954</v>
      </c>
    </row>
    <row r="289" s="2" customFormat="1" ht="16.5" customHeight="1">
      <c r="A289" s="39"/>
      <c r="B289" s="40"/>
      <c r="C289" s="220" t="s">
        <v>1073</v>
      </c>
      <c r="D289" s="220" t="s">
        <v>151</v>
      </c>
      <c r="E289" s="221" t="s">
        <v>2955</v>
      </c>
      <c r="F289" s="222" t="s">
        <v>2809</v>
      </c>
      <c r="G289" s="223" t="s">
        <v>1314</v>
      </c>
      <c r="H289" s="224">
        <v>2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42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155</v>
      </c>
      <c r="AT289" s="232" t="s">
        <v>151</v>
      </c>
      <c r="AU289" s="232" t="s">
        <v>156</v>
      </c>
      <c r="AY289" s="18" t="s">
        <v>149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156</v>
      </c>
      <c r="BK289" s="233">
        <f>ROUND(I289*H289,2)</f>
        <v>0</v>
      </c>
      <c r="BL289" s="18" t="s">
        <v>155</v>
      </c>
      <c r="BM289" s="232" t="s">
        <v>2956</v>
      </c>
    </row>
    <row r="290" s="2" customFormat="1" ht="16.5" customHeight="1">
      <c r="A290" s="39"/>
      <c r="B290" s="40"/>
      <c r="C290" s="220" t="s">
        <v>1081</v>
      </c>
      <c r="D290" s="220" t="s">
        <v>151</v>
      </c>
      <c r="E290" s="221" t="s">
        <v>2957</v>
      </c>
      <c r="F290" s="222" t="s">
        <v>2871</v>
      </c>
      <c r="G290" s="223" t="s">
        <v>1314</v>
      </c>
      <c r="H290" s="224">
        <v>2</v>
      </c>
      <c r="I290" s="225"/>
      <c r="J290" s="226">
        <f>ROUND(I290*H290,2)</f>
        <v>0</v>
      </c>
      <c r="K290" s="227"/>
      <c r="L290" s="45"/>
      <c r="M290" s="228" t="s">
        <v>1</v>
      </c>
      <c r="N290" s="229" t="s">
        <v>42</v>
      </c>
      <c r="O290" s="92"/>
      <c r="P290" s="230">
        <f>O290*H290</f>
        <v>0</v>
      </c>
      <c r="Q290" s="230">
        <v>0</v>
      </c>
      <c r="R290" s="230">
        <f>Q290*H290</f>
        <v>0</v>
      </c>
      <c r="S290" s="230">
        <v>0</v>
      </c>
      <c r="T290" s="23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2" t="s">
        <v>155</v>
      </c>
      <c r="AT290" s="232" t="s">
        <v>151</v>
      </c>
      <c r="AU290" s="232" t="s">
        <v>156</v>
      </c>
      <c r="AY290" s="18" t="s">
        <v>149</v>
      </c>
      <c r="BE290" s="233">
        <f>IF(N290="základní",J290,0)</f>
        <v>0</v>
      </c>
      <c r="BF290" s="233">
        <f>IF(N290="snížená",J290,0)</f>
        <v>0</v>
      </c>
      <c r="BG290" s="233">
        <f>IF(N290="zákl. přenesená",J290,0)</f>
        <v>0</v>
      </c>
      <c r="BH290" s="233">
        <f>IF(N290="sníž. přenesená",J290,0)</f>
        <v>0</v>
      </c>
      <c r="BI290" s="233">
        <f>IF(N290="nulová",J290,0)</f>
        <v>0</v>
      </c>
      <c r="BJ290" s="18" t="s">
        <v>156</v>
      </c>
      <c r="BK290" s="233">
        <f>ROUND(I290*H290,2)</f>
        <v>0</v>
      </c>
      <c r="BL290" s="18" t="s">
        <v>155</v>
      </c>
      <c r="BM290" s="232" t="s">
        <v>2958</v>
      </c>
    </row>
    <row r="291" s="2" customFormat="1" ht="24.15" customHeight="1">
      <c r="A291" s="39"/>
      <c r="B291" s="40"/>
      <c r="C291" s="220" t="s">
        <v>1087</v>
      </c>
      <c r="D291" s="220" t="s">
        <v>151</v>
      </c>
      <c r="E291" s="221" t="s">
        <v>2959</v>
      </c>
      <c r="F291" s="222" t="s">
        <v>2873</v>
      </c>
      <c r="G291" s="223" t="s">
        <v>1314</v>
      </c>
      <c r="H291" s="224">
        <v>8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42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155</v>
      </c>
      <c r="AT291" s="232" t="s">
        <v>151</v>
      </c>
      <c r="AU291" s="232" t="s">
        <v>156</v>
      </c>
      <c r="AY291" s="18" t="s">
        <v>149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156</v>
      </c>
      <c r="BK291" s="233">
        <f>ROUND(I291*H291,2)</f>
        <v>0</v>
      </c>
      <c r="BL291" s="18" t="s">
        <v>155</v>
      </c>
      <c r="BM291" s="232" t="s">
        <v>2960</v>
      </c>
    </row>
    <row r="292" s="2" customFormat="1" ht="24.15" customHeight="1">
      <c r="A292" s="39"/>
      <c r="B292" s="40"/>
      <c r="C292" s="220" t="s">
        <v>1093</v>
      </c>
      <c r="D292" s="220" t="s">
        <v>151</v>
      </c>
      <c r="E292" s="221" t="s">
        <v>2961</v>
      </c>
      <c r="F292" s="222" t="s">
        <v>2849</v>
      </c>
      <c r="G292" s="223" t="s">
        <v>1314</v>
      </c>
      <c r="H292" s="224">
        <v>4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42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155</v>
      </c>
      <c r="AT292" s="232" t="s">
        <v>151</v>
      </c>
      <c r="AU292" s="232" t="s">
        <v>156</v>
      </c>
      <c r="AY292" s="18" t="s">
        <v>149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156</v>
      </c>
      <c r="BK292" s="233">
        <f>ROUND(I292*H292,2)</f>
        <v>0</v>
      </c>
      <c r="BL292" s="18" t="s">
        <v>155</v>
      </c>
      <c r="BM292" s="232" t="s">
        <v>2962</v>
      </c>
    </row>
    <row r="293" s="2" customFormat="1" ht="24.15" customHeight="1">
      <c r="A293" s="39"/>
      <c r="B293" s="40"/>
      <c r="C293" s="220" t="s">
        <v>1107</v>
      </c>
      <c r="D293" s="220" t="s">
        <v>151</v>
      </c>
      <c r="E293" s="221" t="s">
        <v>2963</v>
      </c>
      <c r="F293" s="222" t="s">
        <v>2876</v>
      </c>
      <c r="G293" s="223" t="s">
        <v>1314</v>
      </c>
      <c r="H293" s="224">
        <v>2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42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155</v>
      </c>
      <c r="AT293" s="232" t="s">
        <v>151</v>
      </c>
      <c r="AU293" s="232" t="s">
        <v>156</v>
      </c>
      <c r="AY293" s="18" t="s">
        <v>149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156</v>
      </c>
      <c r="BK293" s="233">
        <f>ROUND(I293*H293,2)</f>
        <v>0</v>
      </c>
      <c r="BL293" s="18" t="s">
        <v>155</v>
      </c>
      <c r="BM293" s="232" t="s">
        <v>2964</v>
      </c>
    </row>
    <row r="294" s="2" customFormat="1" ht="21.75" customHeight="1">
      <c r="A294" s="39"/>
      <c r="B294" s="40"/>
      <c r="C294" s="220" t="s">
        <v>1111</v>
      </c>
      <c r="D294" s="220" t="s">
        <v>151</v>
      </c>
      <c r="E294" s="221" t="s">
        <v>2965</v>
      </c>
      <c r="F294" s="222" t="s">
        <v>2847</v>
      </c>
      <c r="G294" s="223" t="s">
        <v>1314</v>
      </c>
      <c r="H294" s="224">
        <v>4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42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155</v>
      </c>
      <c r="AT294" s="232" t="s">
        <v>151</v>
      </c>
      <c r="AU294" s="232" t="s">
        <v>156</v>
      </c>
      <c r="AY294" s="18" t="s">
        <v>149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156</v>
      </c>
      <c r="BK294" s="233">
        <f>ROUND(I294*H294,2)</f>
        <v>0</v>
      </c>
      <c r="BL294" s="18" t="s">
        <v>155</v>
      </c>
      <c r="BM294" s="232" t="s">
        <v>2966</v>
      </c>
    </row>
    <row r="295" s="2" customFormat="1" ht="21.75" customHeight="1">
      <c r="A295" s="39"/>
      <c r="B295" s="40"/>
      <c r="C295" s="220" t="s">
        <v>1117</v>
      </c>
      <c r="D295" s="220" t="s">
        <v>151</v>
      </c>
      <c r="E295" s="221" t="s">
        <v>2967</v>
      </c>
      <c r="F295" s="222" t="s">
        <v>2879</v>
      </c>
      <c r="G295" s="223" t="s">
        <v>1314</v>
      </c>
      <c r="H295" s="224">
        <v>2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42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155</v>
      </c>
      <c r="AT295" s="232" t="s">
        <v>151</v>
      </c>
      <c r="AU295" s="232" t="s">
        <v>156</v>
      </c>
      <c r="AY295" s="18" t="s">
        <v>149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156</v>
      </c>
      <c r="BK295" s="233">
        <f>ROUND(I295*H295,2)</f>
        <v>0</v>
      </c>
      <c r="BL295" s="18" t="s">
        <v>155</v>
      </c>
      <c r="BM295" s="232" t="s">
        <v>2968</v>
      </c>
    </row>
    <row r="296" s="2" customFormat="1" ht="16.5" customHeight="1">
      <c r="A296" s="39"/>
      <c r="B296" s="40"/>
      <c r="C296" s="220" t="s">
        <v>1122</v>
      </c>
      <c r="D296" s="220" t="s">
        <v>151</v>
      </c>
      <c r="E296" s="221" t="s">
        <v>2969</v>
      </c>
      <c r="F296" s="222" t="s">
        <v>2881</v>
      </c>
      <c r="G296" s="223" t="s">
        <v>1314</v>
      </c>
      <c r="H296" s="224">
        <v>2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42</v>
      </c>
      <c r="O296" s="92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155</v>
      </c>
      <c r="AT296" s="232" t="s">
        <v>151</v>
      </c>
      <c r="AU296" s="232" t="s">
        <v>156</v>
      </c>
      <c r="AY296" s="18" t="s">
        <v>149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156</v>
      </c>
      <c r="BK296" s="233">
        <f>ROUND(I296*H296,2)</f>
        <v>0</v>
      </c>
      <c r="BL296" s="18" t="s">
        <v>155</v>
      </c>
      <c r="BM296" s="232" t="s">
        <v>2970</v>
      </c>
    </row>
    <row r="297" s="2" customFormat="1" ht="16.5" customHeight="1">
      <c r="A297" s="39"/>
      <c r="B297" s="40"/>
      <c r="C297" s="220" t="s">
        <v>1128</v>
      </c>
      <c r="D297" s="220" t="s">
        <v>151</v>
      </c>
      <c r="E297" s="221" t="s">
        <v>2971</v>
      </c>
      <c r="F297" s="222" t="s">
        <v>2840</v>
      </c>
      <c r="G297" s="223" t="s">
        <v>1314</v>
      </c>
      <c r="H297" s="224">
        <v>14</v>
      </c>
      <c r="I297" s="225"/>
      <c r="J297" s="226">
        <f>ROUND(I297*H297,2)</f>
        <v>0</v>
      </c>
      <c r="K297" s="227"/>
      <c r="L297" s="45"/>
      <c r="M297" s="228" t="s">
        <v>1</v>
      </c>
      <c r="N297" s="229" t="s">
        <v>42</v>
      </c>
      <c r="O297" s="92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155</v>
      </c>
      <c r="AT297" s="232" t="s">
        <v>151</v>
      </c>
      <c r="AU297" s="232" t="s">
        <v>156</v>
      </c>
      <c r="AY297" s="18" t="s">
        <v>149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8" t="s">
        <v>156</v>
      </c>
      <c r="BK297" s="233">
        <f>ROUND(I297*H297,2)</f>
        <v>0</v>
      </c>
      <c r="BL297" s="18" t="s">
        <v>155</v>
      </c>
      <c r="BM297" s="232" t="s">
        <v>2972</v>
      </c>
    </row>
    <row r="298" s="2" customFormat="1" ht="16.5" customHeight="1">
      <c r="A298" s="39"/>
      <c r="B298" s="40"/>
      <c r="C298" s="220" t="s">
        <v>1133</v>
      </c>
      <c r="D298" s="220" t="s">
        <v>151</v>
      </c>
      <c r="E298" s="221" t="s">
        <v>2973</v>
      </c>
      <c r="F298" s="222" t="s">
        <v>2842</v>
      </c>
      <c r="G298" s="223" t="s">
        <v>1314</v>
      </c>
      <c r="H298" s="224">
        <v>4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42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155</v>
      </c>
      <c r="AT298" s="232" t="s">
        <v>151</v>
      </c>
      <c r="AU298" s="232" t="s">
        <v>156</v>
      </c>
      <c r="AY298" s="18" t="s">
        <v>149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156</v>
      </c>
      <c r="BK298" s="233">
        <f>ROUND(I298*H298,2)</f>
        <v>0</v>
      </c>
      <c r="BL298" s="18" t="s">
        <v>155</v>
      </c>
      <c r="BM298" s="232" t="s">
        <v>2974</v>
      </c>
    </row>
    <row r="299" s="2" customFormat="1" ht="21.75" customHeight="1">
      <c r="A299" s="39"/>
      <c r="B299" s="40"/>
      <c r="C299" s="220" t="s">
        <v>1141</v>
      </c>
      <c r="D299" s="220" t="s">
        <v>151</v>
      </c>
      <c r="E299" s="221" t="s">
        <v>2975</v>
      </c>
      <c r="F299" s="222" t="s">
        <v>2885</v>
      </c>
      <c r="G299" s="223" t="s">
        <v>1314</v>
      </c>
      <c r="H299" s="224">
        <v>2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42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155</v>
      </c>
      <c r="AT299" s="232" t="s">
        <v>151</v>
      </c>
      <c r="AU299" s="232" t="s">
        <v>156</v>
      </c>
      <c r="AY299" s="18" t="s">
        <v>149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156</v>
      </c>
      <c r="BK299" s="233">
        <f>ROUND(I299*H299,2)</f>
        <v>0</v>
      </c>
      <c r="BL299" s="18" t="s">
        <v>155</v>
      </c>
      <c r="BM299" s="232" t="s">
        <v>2976</v>
      </c>
    </row>
    <row r="300" s="2" customFormat="1" ht="21.75" customHeight="1">
      <c r="A300" s="39"/>
      <c r="B300" s="40"/>
      <c r="C300" s="220" t="s">
        <v>1145</v>
      </c>
      <c r="D300" s="220" t="s">
        <v>151</v>
      </c>
      <c r="E300" s="221" t="s">
        <v>2977</v>
      </c>
      <c r="F300" s="222" t="s">
        <v>2887</v>
      </c>
      <c r="G300" s="223" t="s">
        <v>1314</v>
      </c>
      <c r="H300" s="224">
        <v>2</v>
      </c>
      <c r="I300" s="225"/>
      <c r="J300" s="226">
        <f>ROUND(I300*H300,2)</f>
        <v>0</v>
      </c>
      <c r="K300" s="227"/>
      <c r="L300" s="45"/>
      <c r="M300" s="228" t="s">
        <v>1</v>
      </c>
      <c r="N300" s="229" t="s">
        <v>42</v>
      </c>
      <c r="O300" s="92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2" t="s">
        <v>155</v>
      </c>
      <c r="AT300" s="232" t="s">
        <v>151</v>
      </c>
      <c r="AU300" s="232" t="s">
        <v>156</v>
      </c>
      <c r="AY300" s="18" t="s">
        <v>149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8" t="s">
        <v>156</v>
      </c>
      <c r="BK300" s="233">
        <f>ROUND(I300*H300,2)</f>
        <v>0</v>
      </c>
      <c r="BL300" s="18" t="s">
        <v>155</v>
      </c>
      <c r="BM300" s="232" t="s">
        <v>2978</v>
      </c>
    </row>
    <row r="301" s="2" customFormat="1" ht="16.5" customHeight="1">
      <c r="A301" s="39"/>
      <c r="B301" s="40"/>
      <c r="C301" s="220" t="s">
        <v>1151</v>
      </c>
      <c r="D301" s="220" t="s">
        <v>151</v>
      </c>
      <c r="E301" s="221" t="s">
        <v>2979</v>
      </c>
      <c r="F301" s="222" t="s">
        <v>2889</v>
      </c>
      <c r="G301" s="223" t="s">
        <v>1314</v>
      </c>
      <c r="H301" s="224">
        <v>2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42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155</v>
      </c>
      <c r="AT301" s="232" t="s">
        <v>151</v>
      </c>
      <c r="AU301" s="232" t="s">
        <v>156</v>
      </c>
      <c r="AY301" s="18" t="s">
        <v>149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8" t="s">
        <v>156</v>
      </c>
      <c r="BK301" s="233">
        <f>ROUND(I301*H301,2)</f>
        <v>0</v>
      </c>
      <c r="BL301" s="18" t="s">
        <v>155</v>
      </c>
      <c r="BM301" s="232" t="s">
        <v>2980</v>
      </c>
    </row>
    <row r="302" s="2" customFormat="1" ht="16.5" customHeight="1">
      <c r="A302" s="39"/>
      <c r="B302" s="40"/>
      <c r="C302" s="220" t="s">
        <v>1155</v>
      </c>
      <c r="D302" s="220" t="s">
        <v>151</v>
      </c>
      <c r="E302" s="221" t="s">
        <v>2981</v>
      </c>
      <c r="F302" s="222" t="s">
        <v>2891</v>
      </c>
      <c r="G302" s="223" t="s">
        <v>925</v>
      </c>
      <c r="H302" s="224">
        <v>2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42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155</v>
      </c>
      <c r="AT302" s="232" t="s">
        <v>151</v>
      </c>
      <c r="AU302" s="232" t="s">
        <v>156</v>
      </c>
      <c r="AY302" s="18" t="s">
        <v>149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156</v>
      </c>
      <c r="BK302" s="233">
        <f>ROUND(I302*H302,2)</f>
        <v>0</v>
      </c>
      <c r="BL302" s="18" t="s">
        <v>155</v>
      </c>
      <c r="BM302" s="232" t="s">
        <v>2982</v>
      </c>
    </row>
    <row r="303" s="12" customFormat="1" ht="22.8" customHeight="1">
      <c r="A303" s="12"/>
      <c r="B303" s="204"/>
      <c r="C303" s="205"/>
      <c r="D303" s="206" t="s">
        <v>75</v>
      </c>
      <c r="E303" s="218" t="s">
        <v>2983</v>
      </c>
      <c r="F303" s="218" t="s">
        <v>2984</v>
      </c>
      <c r="G303" s="205"/>
      <c r="H303" s="205"/>
      <c r="I303" s="208"/>
      <c r="J303" s="219">
        <f>BK303</f>
        <v>0</v>
      </c>
      <c r="K303" s="205"/>
      <c r="L303" s="210"/>
      <c r="M303" s="211"/>
      <c r="N303" s="212"/>
      <c r="O303" s="212"/>
      <c r="P303" s="213">
        <f>SUM(P304:P318)</f>
        <v>0</v>
      </c>
      <c r="Q303" s="212"/>
      <c r="R303" s="213">
        <f>SUM(R304:R318)</f>
        <v>0</v>
      </c>
      <c r="S303" s="212"/>
      <c r="T303" s="214">
        <f>SUM(T304:T318)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149</v>
      </c>
      <c r="BK303" s="217">
        <f>SUM(BK304:BK318)</f>
        <v>0</v>
      </c>
    </row>
    <row r="304" s="2" customFormat="1" ht="24.15" customHeight="1">
      <c r="A304" s="39"/>
      <c r="B304" s="40"/>
      <c r="C304" s="220" t="s">
        <v>1160</v>
      </c>
      <c r="D304" s="220" t="s">
        <v>151</v>
      </c>
      <c r="E304" s="221" t="s">
        <v>2985</v>
      </c>
      <c r="F304" s="222" t="s">
        <v>2868</v>
      </c>
      <c r="G304" s="223" t="s">
        <v>925</v>
      </c>
      <c r="H304" s="224">
        <v>1</v>
      </c>
      <c r="I304" s="225"/>
      <c r="J304" s="226">
        <f>ROUND(I304*H304,2)</f>
        <v>0</v>
      </c>
      <c r="K304" s="227"/>
      <c r="L304" s="45"/>
      <c r="M304" s="228" t="s">
        <v>1</v>
      </c>
      <c r="N304" s="229" t="s">
        <v>42</v>
      </c>
      <c r="O304" s="92"/>
      <c r="P304" s="230">
        <f>O304*H304</f>
        <v>0</v>
      </c>
      <c r="Q304" s="230">
        <v>0</v>
      </c>
      <c r="R304" s="230">
        <f>Q304*H304</f>
        <v>0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155</v>
      </c>
      <c r="AT304" s="232" t="s">
        <v>151</v>
      </c>
      <c r="AU304" s="232" t="s">
        <v>156</v>
      </c>
      <c r="AY304" s="18" t="s">
        <v>149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156</v>
      </c>
      <c r="BK304" s="233">
        <f>ROUND(I304*H304,2)</f>
        <v>0</v>
      </c>
      <c r="BL304" s="18" t="s">
        <v>155</v>
      </c>
      <c r="BM304" s="232" t="s">
        <v>2986</v>
      </c>
    </row>
    <row r="305" s="2" customFormat="1" ht="16.5" customHeight="1">
      <c r="A305" s="39"/>
      <c r="B305" s="40"/>
      <c r="C305" s="220" t="s">
        <v>1165</v>
      </c>
      <c r="D305" s="220" t="s">
        <v>151</v>
      </c>
      <c r="E305" s="221" t="s">
        <v>2987</v>
      </c>
      <c r="F305" s="222" t="s">
        <v>2809</v>
      </c>
      <c r="G305" s="223" t="s">
        <v>1314</v>
      </c>
      <c r="H305" s="224">
        <v>1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42</v>
      </c>
      <c r="O305" s="92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155</v>
      </c>
      <c r="AT305" s="232" t="s">
        <v>151</v>
      </c>
      <c r="AU305" s="232" t="s">
        <v>156</v>
      </c>
      <c r="AY305" s="18" t="s">
        <v>149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156</v>
      </c>
      <c r="BK305" s="233">
        <f>ROUND(I305*H305,2)</f>
        <v>0</v>
      </c>
      <c r="BL305" s="18" t="s">
        <v>155</v>
      </c>
      <c r="BM305" s="232" t="s">
        <v>2988</v>
      </c>
    </row>
    <row r="306" s="2" customFormat="1" ht="16.5" customHeight="1">
      <c r="A306" s="39"/>
      <c r="B306" s="40"/>
      <c r="C306" s="220" t="s">
        <v>1177</v>
      </c>
      <c r="D306" s="220" t="s">
        <v>151</v>
      </c>
      <c r="E306" s="221" t="s">
        <v>2989</v>
      </c>
      <c r="F306" s="222" t="s">
        <v>2871</v>
      </c>
      <c r="G306" s="223" t="s">
        <v>1314</v>
      </c>
      <c r="H306" s="224">
        <v>1</v>
      </c>
      <c r="I306" s="225"/>
      <c r="J306" s="226">
        <f>ROUND(I306*H306,2)</f>
        <v>0</v>
      </c>
      <c r="K306" s="227"/>
      <c r="L306" s="45"/>
      <c r="M306" s="228" t="s">
        <v>1</v>
      </c>
      <c r="N306" s="229" t="s">
        <v>42</v>
      </c>
      <c r="O306" s="92"/>
      <c r="P306" s="230">
        <f>O306*H306</f>
        <v>0</v>
      </c>
      <c r="Q306" s="230">
        <v>0</v>
      </c>
      <c r="R306" s="230">
        <f>Q306*H306</f>
        <v>0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155</v>
      </c>
      <c r="AT306" s="232" t="s">
        <v>151</v>
      </c>
      <c r="AU306" s="232" t="s">
        <v>156</v>
      </c>
      <c r="AY306" s="18" t="s">
        <v>149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156</v>
      </c>
      <c r="BK306" s="233">
        <f>ROUND(I306*H306,2)</f>
        <v>0</v>
      </c>
      <c r="BL306" s="18" t="s">
        <v>155</v>
      </c>
      <c r="BM306" s="232" t="s">
        <v>2990</v>
      </c>
    </row>
    <row r="307" s="2" customFormat="1" ht="24.15" customHeight="1">
      <c r="A307" s="39"/>
      <c r="B307" s="40"/>
      <c r="C307" s="220" t="s">
        <v>1183</v>
      </c>
      <c r="D307" s="220" t="s">
        <v>151</v>
      </c>
      <c r="E307" s="221" t="s">
        <v>2991</v>
      </c>
      <c r="F307" s="222" t="s">
        <v>2873</v>
      </c>
      <c r="G307" s="223" t="s">
        <v>1314</v>
      </c>
      <c r="H307" s="224">
        <v>4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42</v>
      </c>
      <c r="O307" s="92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155</v>
      </c>
      <c r="AT307" s="232" t="s">
        <v>151</v>
      </c>
      <c r="AU307" s="232" t="s">
        <v>156</v>
      </c>
      <c r="AY307" s="18" t="s">
        <v>149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156</v>
      </c>
      <c r="BK307" s="233">
        <f>ROUND(I307*H307,2)</f>
        <v>0</v>
      </c>
      <c r="BL307" s="18" t="s">
        <v>155</v>
      </c>
      <c r="BM307" s="232" t="s">
        <v>2992</v>
      </c>
    </row>
    <row r="308" s="2" customFormat="1" ht="24.15" customHeight="1">
      <c r="A308" s="39"/>
      <c r="B308" s="40"/>
      <c r="C308" s="220" t="s">
        <v>1187</v>
      </c>
      <c r="D308" s="220" t="s">
        <v>151</v>
      </c>
      <c r="E308" s="221" t="s">
        <v>2993</v>
      </c>
      <c r="F308" s="222" t="s">
        <v>2849</v>
      </c>
      <c r="G308" s="223" t="s">
        <v>1314</v>
      </c>
      <c r="H308" s="224">
        <v>2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42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155</v>
      </c>
      <c r="AT308" s="232" t="s">
        <v>151</v>
      </c>
      <c r="AU308" s="232" t="s">
        <v>156</v>
      </c>
      <c r="AY308" s="18" t="s">
        <v>149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156</v>
      </c>
      <c r="BK308" s="233">
        <f>ROUND(I308*H308,2)</f>
        <v>0</v>
      </c>
      <c r="BL308" s="18" t="s">
        <v>155</v>
      </c>
      <c r="BM308" s="232" t="s">
        <v>2994</v>
      </c>
    </row>
    <row r="309" s="2" customFormat="1" ht="24.15" customHeight="1">
      <c r="A309" s="39"/>
      <c r="B309" s="40"/>
      <c r="C309" s="220" t="s">
        <v>1191</v>
      </c>
      <c r="D309" s="220" t="s">
        <v>151</v>
      </c>
      <c r="E309" s="221" t="s">
        <v>2995</v>
      </c>
      <c r="F309" s="222" t="s">
        <v>2876</v>
      </c>
      <c r="G309" s="223" t="s">
        <v>1314</v>
      </c>
      <c r="H309" s="224">
        <v>1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42</v>
      </c>
      <c r="O309" s="92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155</v>
      </c>
      <c r="AT309" s="232" t="s">
        <v>151</v>
      </c>
      <c r="AU309" s="232" t="s">
        <v>156</v>
      </c>
      <c r="AY309" s="18" t="s">
        <v>149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156</v>
      </c>
      <c r="BK309" s="233">
        <f>ROUND(I309*H309,2)</f>
        <v>0</v>
      </c>
      <c r="BL309" s="18" t="s">
        <v>155</v>
      </c>
      <c r="BM309" s="232" t="s">
        <v>2996</v>
      </c>
    </row>
    <row r="310" s="2" customFormat="1" ht="21.75" customHeight="1">
      <c r="A310" s="39"/>
      <c r="B310" s="40"/>
      <c r="C310" s="220" t="s">
        <v>1195</v>
      </c>
      <c r="D310" s="220" t="s">
        <v>151</v>
      </c>
      <c r="E310" s="221" t="s">
        <v>2997</v>
      </c>
      <c r="F310" s="222" t="s">
        <v>2847</v>
      </c>
      <c r="G310" s="223" t="s">
        <v>1314</v>
      </c>
      <c r="H310" s="224">
        <v>2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42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155</v>
      </c>
      <c r="AT310" s="232" t="s">
        <v>151</v>
      </c>
      <c r="AU310" s="232" t="s">
        <v>156</v>
      </c>
      <c r="AY310" s="18" t="s">
        <v>149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156</v>
      </c>
      <c r="BK310" s="233">
        <f>ROUND(I310*H310,2)</f>
        <v>0</v>
      </c>
      <c r="BL310" s="18" t="s">
        <v>155</v>
      </c>
      <c r="BM310" s="232" t="s">
        <v>2998</v>
      </c>
    </row>
    <row r="311" s="2" customFormat="1" ht="21.75" customHeight="1">
      <c r="A311" s="39"/>
      <c r="B311" s="40"/>
      <c r="C311" s="220" t="s">
        <v>1200</v>
      </c>
      <c r="D311" s="220" t="s">
        <v>151</v>
      </c>
      <c r="E311" s="221" t="s">
        <v>2999</v>
      </c>
      <c r="F311" s="222" t="s">
        <v>2879</v>
      </c>
      <c r="G311" s="223" t="s">
        <v>1314</v>
      </c>
      <c r="H311" s="224">
        <v>1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42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155</v>
      </c>
      <c r="AT311" s="232" t="s">
        <v>151</v>
      </c>
      <c r="AU311" s="232" t="s">
        <v>156</v>
      </c>
      <c r="AY311" s="18" t="s">
        <v>149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156</v>
      </c>
      <c r="BK311" s="233">
        <f>ROUND(I311*H311,2)</f>
        <v>0</v>
      </c>
      <c r="BL311" s="18" t="s">
        <v>155</v>
      </c>
      <c r="BM311" s="232" t="s">
        <v>3000</v>
      </c>
    </row>
    <row r="312" s="2" customFormat="1" ht="16.5" customHeight="1">
      <c r="A312" s="39"/>
      <c r="B312" s="40"/>
      <c r="C312" s="220" t="s">
        <v>1204</v>
      </c>
      <c r="D312" s="220" t="s">
        <v>151</v>
      </c>
      <c r="E312" s="221" t="s">
        <v>3001</v>
      </c>
      <c r="F312" s="222" t="s">
        <v>2881</v>
      </c>
      <c r="G312" s="223" t="s">
        <v>1314</v>
      </c>
      <c r="H312" s="224">
        <v>1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42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155</v>
      </c>
      <c r="AT312" s="232" t="s">
        <v>151</v>
      </c>
      <c r="AU312" s="232" t="s">
        <v>156</v>
      </c>
      <c r="AY312" s="18" t="s">
        <v>149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156</v>
      </c>
      <c r="BK312" s="233">
        <f>ROUND(I312*H312,2)</f>
        <v>0</v>
      </c>
      <c r="BL312" s="18" t="s">
        <v>155</v>
      </c>
      <c r="BM312" s="232" t="s">
        <v>3002</v>
      </c>
    </row>
    <row r="313" s="2" customFormat="1" ht="16.5" customHeight="1">
      <c r="A313" s="39"/>
      <c r="B313" s="40"/>
      <c r="C313" s="220" t="s">
        <v>1209</v>
      </c>
      <c r="D313" s="220" t="s">
        <v>151</v>
      </c>
      <c r="E313" s="221" t="s">
        <v>3003</v>
      </c>
      <c r="F313" s="222" t="s">
        <v>2840</v>
      </c>
      <c r="G313" s="223" t="s">
        <v>1314</v>
      </c>
      <c r="H313" s="224">
        <v>9</v>
      </c>
      <c r="I313" s="225"/>
      <c r="J313" s="226">
        <f>ROUND(I313*H313,2)</f>
        <v>0</v>
      </c>
      <c r="K313" s="227"/>
      <c r="L313" s="45"/>
      <c r="M313" s="228" t="s">
        <v>1</v>
      </c>
      <c r="N313" s="229" t="s">
        <v>42</v>
      </c>
      <c r="O313" s="92"/>
      <c r="P313" s="230">
        <f>O313*H313</f>
        <v>0</v>
      </c>
      <c r="Q313" s="230">
        <v>0</v>
      </c>
      <c r="R313" s="230">
        <f>Q313*H313</f>
        <v>0</v>
      </c>
      <c r="S313" s="230">
        <v>0</v>
      </c>
      <c r="T313" s="23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2" t="s">
        <v>155</v>
      </c>
      <c r="AT313" s="232" t="s">
        <v>151</v>
      </c>
      <c r="AU313" s="232" t="s">
        <v>156</v>
      </c>
      <c r="AY313" s="18" t="s">
        <v>149</v>
      </c>
      <c r="BE313" s="233">
        <f>IF(N313="základní",J313,0)</f>
        <v>0</v>
      </c>
      <c r="BF313" s="233">
        <f>IF(N313="snížená",J313,0)</f>
        <v>0</v>
      </c>
      <c r="BG313" s="233">
        <f>IF(N313="zákl. přenesená",J313,0)</f>
        <v>0</v>
      </c>
      <c r="BH313" s="233">
        <f>IF(N313="sníž. přenesená",J313,0)</f>
        <v>0</v>
      </c>
      <c r="BI313" s="233">
        <f>IF(N313="nulová",J313,0)</f>
        <v>0</v>
      </c>
      <c r="BJ313" s="18" t="s">
        <v>156</v>
      </c>
      <c r="BK313" s="233">
        <f>ROUND(I313*H313,2)</f>
        <v>0</v>
      </c>
      <c r="BL313" s="18" t="s">
        <v>155</v>
      </c>
      <c r="BM313" s="232" t="s">
        <v>3004</v>
      </c>
    </row>
    <row r="314" s="2" customFormat="1" ht="16.5" customHeight="1">
      <c r="A314" s="39"/>
      <c r="B314" s="40"/>
      <c r="C314" s="220" t="s">
        <v>1214</v>
      </c>
      <c r="D314" s="220" t="s">
        <v>151</v>
      </c>
      <c r="E314" s="221" t="s">
        <v>3005</v>
      </c>
      <c r="F314" s="222" t="s">
        <v>2842</v>
      </c>
      <c r="G314" s="223" t="s">
        <v>1314</v>
      </c>
      <c r="H314" s="224">
        <v>3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42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155</v>
      </c>
      <c r="AT314" s="232" t="s">
        <v>151</v>
      </c>
      <c r="AU314" s="232" t="s">
        <v>156</v>
      </c>
      <c r="AY314" s="18" t="s">
        <v>149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156</v>
      </c>
      <c r="BK314" s="233">
        <f>ROUND(I314*H314,2)</f>
        <v>0</v>
      </c>
      <c r="BL314" s="18" t="s">
        <v>155</v>
      </c>
      <c r="BM314" s="232" t="s">
        <v>3006</v>
      </c>
    </row>
    <row r="315" s="2" customFormat="1" ht="21.75" customHeight="1">
      <c r="A315" s="39"/>
      <c r="B315" s="40"/>
      <c r="C315" s="220" t="s">
        <v>1220</v>
      </c>
      <c r="D315" s="220" t="s">
        <v>151</v>
      </c>
      <c r="E315" s="221" t="s">
        <v>3007</v>
      </c>
      <c r="F315" s="222" t="s">
        <v>2885</v>
      </c>
      <c r="G315" s="223" t="s">
        <v>1314</v>
      </c>
      <c r="H315" s="224">
        <v>1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42</v>
      </c>
      <c r="O315" s="92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155</v>
      </c>
      <c r="AT315" s="232" t="s">
        <v>151</v>
      </c>
      <c r="AU315" s="232" t="s">
        <v>156</v>
      </c>
      <c r="AY315" s="18" t="s">
        <v>149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156</v>
      </c>
      <c r="BK315" s="233">
        <f>ROUND(I315*H315,2)</f>
        <v>0</v>
      </c>
      <c r="BL315" s="18" t="s">
        <v>155</v>
      </c>
      <c r="BM315" s="232" t="s">
        <v>3008</v>
      </c>
    </row>
    <row r="316" s="2" customFormat="1" ht="21.75" customHeight="1">
      <c r="A316" s="39"/>
      <c r="B316" s="40"/>
      <c r="C316" s="220" t="s">
        <v>1225</v>
      </c>
      <c r="D316" s="220" t="s">
        <v>151</v>
      </c>
      <c r="E316" s="221" t="s">
        <v>3009</v>
      </c>
      <c r="F316" s="222" t="s">
        <v>2887</v>
      </c>
      <c r="G316" s="223" t="s">
        <v>1314</v>
      </c>
      <c r="H316" s="224">
        <v>1</v>
      </c>
      <c r="I316" s="225"/>
      <c r="J316" s="226">
        <f>ROUND(I316*H316,2)</f>
        <v>0</v>
      </c>
      <c r="K316" s="227"/>
      <c r="L316" s="45"/>
      <c r="M316" s="228" t="s">
        <v>1</v>
      </c>
      <c r="N316" s="229" t="s">
        <v>42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155</v>
      </c>
      <c r="AT316" s="232" t="s">
        <v>151</v>
      </c>
      <c r="AU316" s="232" t="s">
        <v>156</v>
      </c>
      <c r="AY316" s="18" t="s">
        <v>149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156</v>
      </c>
      <c r="BK316" s="233">
        <f>ROUND(I316*H316,2)</f>
        <v>0</v>
      </c>
      <c r="BL316" s="18" t="s">
        <v>155</v>
      </c>
      <c r="BM316" s="232" t="s">
        <v>3010</v>
      </c>
    </row>
    <row r="317" s="2" customFormat="1" ht="16.5" customHeight="1">
      <c r="A317" s="39"/>
      <c r="B317" s="40"/>
      <c r="C317" s="220" t="s">
        <v>1231</v>
      </c>
      <c r="D317" s="220" t="s">
        <v>151</v>
      </c>
      <c r="E317" s="221" t="s">
        <v>3011</v>
      </c>
      <c r="F317" s="222" t="s">
        <v>2889</v>
      </c>
      <c r="G317" s="223" t="s">
        <v>1314</v>
      </c>
      <c r="H317" s="224">
        <v>2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42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155</v>
      </c>
      <c r="AT317" s="232" t="s">
        <v>151</v>
      </c>
      <c r="AU317" s="232" t="s">
        <v>156</v>
      </c>
      <c r="AY317" s="18" t="s">
        <v>149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8" t="s">
        <v>156</v>
      </c>
      <c r="BK317" s="233">
        <f>ROUND(I317*H317,2)</f>
        <v>0</v>
      </c>
      <c r="BL317" s="18" t="s">
        <v>155</v>
      </c>
      <c r="BM317" s="232" t="s">
        <v>3012</v>
      </c>
    </row>
    <row r="318" s="2" customFormat="1" ht="16.5" customHeight="1">
      <c r="A318" s="39"/>
      <c r="B318" s="40"/>
      <c r="C318" s="220" t="s">
        <v>1239</v>
      </c>
      <c r="D318" s="220" t="s">
        <v>151</v>
      </c>
      <c r="E318" s="221" t="s">
        <v>3013</v>
      </c>
      <c r="F318" s="222" t="s">
        <v>2891</v>
      </c>
      <c r="G318" s="223" t="s">
        <v>925</v>
      </c>
      <c r="H318" s="224">
        <v>1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42</v>
      </c>
      <c r="O318" s="92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155</v>
      </c>
      <c r="AT318" s="232" t="s">
        <v>151</v>
      </c>
      <c r="AU318" s="232" t="s">
        <v>156</v>
      </c>
      <c r="AY318" s="18" t="s">
        <v>149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156</v>
      </c>
      <c r="BK318" s="233">
        <f>ROUND(I318*H318,2)</f>
        <v>0</v>
      </c>
      <c r="BL318" s="18" t="s">
        <v>155</v>
      </c>
      <c r="BM318" s="232" t="s">
        <v>3014</v>
      </c>
    </row>
    <row r="319" s="12" customFormat="1" ht="22.8" customHeight="1">
      <c r="A319" s="12"/>
      <c r="B319" s="204"/>
      <c r="C319" s="205"/>
      <c r="D319" s="206" t="s">
        <v>75</v>
      </c>
      <c r="E319" s="218" t="s">
        <v>3015</v>
      </c>
      <c r="F319" s="218" t="s">
        <v>3016</v>
      </c>
      <c r="G319" s="205"/>
      <c r="H319" s="205"/>
      <c r="I319" s="208"/>
      <c r="J319" s="219">
        <f>BK319</f>
        <v>0</v>
      </c>
      <c r="K319" s="205"/>
      <c r="L319" s="210"/>
      <c r="M319" s="211"/>
      <c r="N319" s="212"/>
      <c r="O319" s="212"/>
      <c r="P319" s="213">
        <f>SUM(P320:P331)</f>
        <v>0</v>
      </c>
      <c r="Q319" s="212"/>
      <c r="R319" s="213">
        <f>SUM(R320:R331)</f>
        <v>0</v>
      </c>
      <c r="S319" s="212"/>
      <c r="T319" s="214">
        <f>SUM(T320:T331)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5" t="s">
        <v>84</v>
      </c>
      <c r="AT319" s="216" t="s">
        <v>75</v>
      </c>
      <c r="AU319" s="216" t="s">
        <v>84</v>
      </c>
      <c r="AY319" s="215" t="s">
        <v>149</v>
      </c>
      <c r="BK319" s="217">
        <f>SUM(BK320:BK331)</f>
        <v>0</v>
      </c>
    </row>
    <row r="320" s="2" customFormat="1" ht="33" customHeight="1">
      <c r="A320" s="39"/>
      <c r="B320" s="40"/>
      <c r="C320" s="220" t="s">
        <v>1243</v>
      </c>
      <c r="D320" s="220" t="s">
        <v>151</v>
      </c>
      <c r="E320" s="221" t="s">
        <v>3017</v>
      </c>
      <c r="F320" s="222" t="s">
        <v>3018</v>
      </c>
      <c r="G320" s="223" t="s">
        <v>925</v>
      </c>
      <c r="H320" s="224">
        <v>2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42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155</v>
      </c>
      <c r="AT320" s="232" t="s">
        <v>151</v>
      </c>
      <c r="AU320" s="232" t="s">
        <v>156</v>
      </c>
      <c r="AY320" s="18" t="s">
        <v>149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8" t="s">
        <v>156</v>
      </c>
      <c r="BK320" s="233">
        <f>ROUND(I320*H320,2)</f>
        <v>0</v>
      </c>
      <c r="BL320" s="18" t="s">
        <v>155</v>
      </c>
      <c r="BM320" s="232" t="s">
        <v>3019</v>
      </c>
    </row>
    <row r="321" s="2" customFormat="1" ht="33" customHeight="1">
      <c r="A321" s="39"/>
      <c r="B321" s="40"/>
      <c r="C321" s="220" t="s">
        <v>1247</v>
      </c>
      <c r="D321" s="220" t="s">
        <v>151</v>
      </c>
      <c r="E321" s="221" t="s">
        <v>3020</v>
      </c>
      <c r="F321" s="222" t="s">
        <v>3021</v>
      </c>
      <c r="G321" s="223" t="s">
        <v>925</v>
      </c>
      <c r="H321" s="224">
        <v>1</v>
      </c>
      <c r="I321" s="225"/>
      <c r="J321" s="226">
        <f>ROUND(I321*H321,2)</f>
        <v>0</v>
      </c>
      <c r="K321" s="227"/>
      <c r="L321" s="45"/>
      <c r="M321" s="228" t="s">
        <v>1</v>
      </c>
      <c r="N321" s="229" t="s">
        <v>42</v>
      </c>
      <c r="O321" s="92"/>
      <c r="P321" s="230">
        <f>O321*H321</f>
        <v>0</v>
      </c>
      <c r="Q321" s="230">
        <v>0</v>
      </c>
      <c r="R321" s="230">
        <f>Q321*H321</f>
        <v>0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155</v>
      </c>
      <c r="AT321" s="232" t="s">
        <v>151</v>
      </c>
      <c r="AU321" s="232" t="s">
        <v>156</v>
      </c>
      <c r="AY321" s="18" t="s">
        <v>149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156</v>
      </c>
      <c r="BK321" s="233">
        <f>ROUND(I321*H321,2)</f>
        <v>0</v>
      </c>
      <c r="BL321" s="18" t="s">
        <v>155</v>
      </c>
      <c r="BM321" s="232" t="s">
        <v>3022</v>
      </c>
    </row>
    <row r="322" s="2" customFormat="1" ht="16.5" customHeight="1">
      <c r="A322" s="39"/>
      <c r="B322" s="40"/>
      <c r="C322" s="220" t="s">
        <v>1251</v>
      </c>
      <c r="D322" s="220" t="s">
        <v>151</v>
      </c>
      <c r="E322" s="221" t="s">
        <v>3023</v>
      </c>
      <c r="F322" s="222" t="s">
        <v>2793</v>
      </c>
      <c r="G322" s="223" t="s">
        <v>1314</v>
      </c>
      <c r="H322" s="224">
        <v>3</v>
      </c>
      <c r="I322" s="225"/>
      <c r="J322" s="226">
        <f>ROUND(I322*H322,2)</f>
        <v>0</v>
      </c>
      <c r="K322" s="227"/>
      <c r="L322" s="45"/>
      <c r="M322" s="228" t="s">
        <v>1</v>
      </c>
      <c r="N322" s="229" t="s">
        <v>42</v>
      </c>
      <c r="O322" s="92"/>
      <c r="P322" s="230">
        <f>O322*H322</f>
        <v>0</v>
      </c>
      <c r="Q322" s="230">
        <v>0</v>
      </c>
      <c r="R322" s="230">
        <f>Q322*H322</f>
        <v>0</v>
      </c>
      <c r="S322" s="230">
        <v>0</v>
      </c>
      <c r="T322" s="23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155</v>
      </c>
      <c r="AT322" s="232" t="s">
        <v>151</v>
      </c>
      <c r="AU322" s="232" t="s">
        <v>156</v>
      </c>
      <c r="AY322" s="18" t="s">
        <v>149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8" t="s">
        <v>156</v>
      </c>
      <c r="BK322" s="233">
        <f>ROUND(I322*H322,2)</f>
        <v>0</v>
      </c>
      <c r="BL322" s="18" t="s">
        <v>155</v>
      </c>
      <c r="BM322" s="232" t="s">
        <v>3024</v>
      </c>
    </row>
    <row r="323" s="2" customFormat="1" ht="16.5" customHeight="1">
      <c r="A323" s="39"/>
      <c r="B323" s="40"/>
      <c r="C323" s="220" t="s">
        <v>1256</v>
      </c>
      <c r="D323" s="220" t="s">
        <v>151</v>
      </c>
      <c r="E323" s="221" t="s">
        <v>3025</v>
      </c>
      <c r="F323" s="222" t="s">
        <v>2871</v>
      </c>
      <c r="G323" s="223" t="s">
        <v>1314</v>
      </c>
      <c r="H323" s="224">
        <v>3</v>
      </c>
      <c r="I323" s="225"/>
      <c r="J323" s="226">
        <f>ROUND(I323*H323,2)</f>
        <v>0</v>
      </c>
      <c r="K323" s="227"/>
      <c r="L323" s="45"/>
      <c r="M323" s="228" t="s">
        <v>1</v>
      </c>
      <c r="N323" s="229" t="s">
        <v>42</v>
      </c>
      <c r="O323" s="92"/>
      <c r="P323" s="230">
        <f>O323*H323</f>
        <v>0</v>
      </c>
      <c r="Q323" s="230">
        <v>0</v>
      </c>
      <c r="R323" s="230">
        <f>Q323*H323</f>
        <v>0</v>
      </c>
      <c r="S323" s="230">
        <v>0</v>
      </c>
      <c r="T323" s="23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2" t="s">
        <v>155</v>
      </c>
      <c r="AT323" s="232" t="s">
        <v>151</v>
      </c>
      <c r="AU323" s="232" t="s">
        <v>156</v>
      </c>
      <c r="AY323" s="18" t="s">
        <v>149</v>
      </c>
      <c r="BE323" s="233">
        <f>IF(N323="základní",J323,0)</f>
        <v>0</v>
      </c>
      <c r="BF323" s="233">
        <f>IF(N323="snížená",J323,0)</f>
        <v>0</v>
      </c>
      <c r="BG323" s="233">
        <f>IF(N323="zákl. přenesená",J323,0)</f>
        <v>0</v>
      </c>
      <c r="BH323" s="233">
        <f>IF(N323="sníž. přenesená",J323,0)</f>
        <v>0</v>
      </c>
      <c r="BI323" s="233">
        <f>IF(N323="nulová",J323,0)</f>
        <v>0</v>
      </c>
      <c r="BJ323" s="18" t="s">
        <v>156</v>
      </c>
      <c r="BK323" s="233">
        <f>ROUND(I323*H323,2)</f>
        <v>0</v>
      </c>
      <c r="BL323" s="18" t="s">
        <v>155</v>
      </c>
      <c r="BM323" s="232" t="s">
        <v>3026</v>
      </c>
    </row>
    <row r="324" s="2" customFormat="1" ht="24.15" customHeight="1">
      <c r="A324" s="39"/>
      <c r="B324" s="40"/>
      <c r="C324" s="220" t="s">
        <v>1261</v>
      </c>
      <c r="D324" s="220" t="s">
        <v>151</v>
      </c>
      <c r="E324" s="221" t="s">
        <v>3027</v>
      </c>
      <c r="F324" s="222" t="s">
        <v>2873</v>
      </c>
      <c r="G324" s="223" t="s">
        <v>1314</v>
      </c>
      <c r="H324" s="224">
        <v>1</v>
      </c>
      <c r="I324" s="225"/>
      <c r="J324" s="226">
        <f>ROUND(I324*H324,2)</f>
        <v>0</v>
      </c>
      <c r="K324" s="227"/>
      <c r="L324" s="45"/>
      <c r="M324" s="228" t="s">
        <v>1</v>
      </c>
      <c r="N324" s="229" t="s">
        <v>42</v>
      </c>
      <c r="O324" s="92"/>
      <c r="P324" s="230">
        <f>O324*H324</f>
        <v>0</v>
      </c>
      <c r="Q324" s="230">
        <v>0</v>
      </c>
      <c r="R324" s="230">
        <f>Q324*H324</f>
        <v>0</v>
      </c>
      <c r="S324" s="230">
        <v>0</v>
      </c>
      <c r="T324" s="23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2" t="s">
        <v>155</v>
      </c>
      <c r="AT324" s="232" t="s">
        <v>151</v>
      </c>
      <c r="AU324" s="232" t="s">
        <v>156</v>
      </c>
      <c r="AY324" s="18" t="s">
        <v>149</v>
      </c>
      <c r="BE324" s="233">
        <f>IF(N324="základní",J324,0)</f>
        <v>0</v>
      </c>
      <c r="BF324" s="233">
        <f>IF(N324="snížená",J324,0)</f>
        <v>0</v>
      </c>
      <c r="BG324" s="233">
        <f>IF(N324="zákl. přenesená",J324,0)</f>
        <v>0</v>
      </c>
      <c r="BH324" s="233">
        <f>IF(N324="sníž. přenesená",J324,0)</f>
        <v>0</v>
      </c>
      <c r="BI324" s="233">
        <f>IF(N324="nulová",J324,0)</f>
        <v>0</v>
      </c>
      <c r="BJ324" s="18" t="s">
        <v>156</v>
      </c>
      <c r="BK324" s="233">
        <f>ROUND(I324*H324,2)</f>
        <v>0</v>
      </c>
      <c r="BL324" s="18" t="s">
        <v>155</v>
      </c>
      <c r="BM324" s="232" t="s">
        <v>3028</v>
      </c>
    </row>
    <row r="325" s="2" customFormat="1" ht="24.15" customHeight="1">
      <c r="A325" s="39"/>
      <c r="B325" s="40"/>
      <c r="C325" s="220" t="s">
        <v>1266</v>
      </c>
      <c r="D325" s="220" t="s">
        <v>151</v>
      </c>
      <c r="E325" s="221" t="s">
        <v>3029</v>
      </c>
      <c r="F325" s="222" t="s">
        <v>2849</v>
      </c>
      <c r="G325" s="223" t="s">
        <v>1314</v>
      </c>
      <c r="H325" s="224">
        <v>4</v>
      </c>
      <c r="I325" s="225"/>
      <c r="J325" s="226">
        <f>ROUND(I325*H325,2)</f>
        <v>0</v>
      </c>
      <c r="K325" s="227"/>
      <c r="L325" s="45"/>
      <c r="M325" s="228" t="s">
        <v>1</v>
      </c>
      <c r="N325" s="229" t="s">
        <v>42</v>
      </c>
      <c r="O325" s="92"/>
      <c r="P325" s="230">
        <f>O325*H325</f>
        <v>0</v>
      </c>
      <c r="Q325" s="230">
        <v>0</v>
      </c>
      <c r="R325" s="230">
        <f>Q325*H325</f>
        <v>0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155</v>
      </c>
      <c r="AT325" s="232" t="s">
        <v>151</v>
      </c>
      <c r="AU325" s="232" t="s">
        <v>156</v>
      </c>
      <c r="AY325" s="18" t="s">
        <v>149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8" t="s">
        <v>156</v>
      </c>
      <c r="BK325" s="233">
        <f>ROUND(I325*H325,2)</f>
        <v>0</v>
      </c>
      <c r="BL325" s="18" t="s">
        <v>155</v>
      </c>
      <c r="BM325" s="232" t="s">
        <v>3030</v>
      </c>
    </row>
    <row r="326" s="2" customFormat="1" ht="24.15" customHeight="1">
      <c r="A326" s="39"/>
      <c r="B326" s="40"/>
      <c r="C326" s="220" t="s">
        <v>1271</v>
      </c>
      <c r="D326" s="220" t="s">
        <v>151</v>
      </c>
      <c r="E326" s="221" t="s">
        <v>3031</v>
      </c>
      <c r="F326" s="222" t="s">
        <v>2876</v>
      </c>
      <c r="G326" s="223" t="s">
        <v>1314</v>
      </c>
      <c r="H326" s="224">
        <v>3</v>
      </c>
      <c r="I326" s="225"/>
      <c r="J326" s="226">
        <f>ROUND(I326*H326,2)</f>
        <v>0</v>
      </c>
      <c r="K326" s="227"/>
      <c r="L326" s="45"/>
      <c r="M326" s="228" t="s">
        <v>1</v>
      </c>
      <c r="N326" s="229" t="s">
        <v>42</v>
      </c>
      <c r="O326" s="92"/>
      <c r="P326" s="230">
        <f>O326*H326</f>
        <v>0</v>
      </c>
      <c r="Q326" s="230">
        <v>0</v>
      </c>
      <c r="R326" s="230">
        <f>Q326*H326</f>
        <v>0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155</v>
      </c>
      <c r="AT326" s="232" t="s">
        <v>151</v>
      </c>
      <c r="AU326" s="232" t="s">
        <v>156</v>
      </c>
      <c r="AY326" s="18" t="s">
        <v>149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8" t="s">
        <v>156</v>
      </c>
      <c r="BK326" s="233">
        <f>ROUND(I326*H326,2)</f>
        <v>0</v>
      </c>
      <c r="BL326" s="18" t="s">
        <v>155</v>
      </c>
      <c r="BM326" s="232" t="s">
        <v>3032</v>
      </c>
    </row>
    <row r="327" s="2" customFormat="1" ht="21.75" customHeight="1">
      <c r="A327" s="39"/>
      <c r="B327" s="40"/>
      <c r="C327" s="220" t="s">
        <v>1277</v>
      </c>
      <c r="D327" s="220" t="s">
        <v>151</v>
      </c>
      <c r="E327" s="221" t="s">
        <v>3033</v>
      </c>
      <c r="F327" s="222" t="s">
        <v>2847</v>
      </c>
      <c r="G327" s="223" t="s">
        <v>1314</v>
      </c>
      <c r="H327" s="224">
        <v>3</v>
      </c>
      <c r="I327" s="225"/>
      <c r="J327" s="226">
        <f>ROUND(I327*H327,2)</f>
        <v>0</v>
      </c>
      <c r="K327" s="227"/>
      <c r="L327" s="45"/>
      <c r="M327" s="228" t="s">
        <v>1</v>
      </c>
      <c r="N327" s="229" t="s">
        <v>42</v>
      </c>
      <c r="O327" s="92"/>
      <c r="P327" s="230">
        <f>O327*H327</f>
        <v>0</v>
      </c>
      <c r="Q327" s="230">
        <v>0</v>
      </c>
      <c r="R327" s="230">
        <f>Q327*H327</f>
        <v>0</v>
      </c>
      <c r="S327" s="230">
        <v>0</v>
      </c>
      <c r="T327" s="23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2" t="s">
        <v>155</v>
      </c>
      <c r="AT327" s="232" t="s">
        <v>151</v>
      </c>
      <c r="AU327" s="232" t="s">
        <v>156</v>
      </c>
      <c r="AY327" s="18" t="s">
        <v>149</v>
      </c>
      <c r="BE327" s="233">
        <f>IF(N327="základní",J327,0)</f>
        <v>0</v>
      </c>
      <c r="BF327" s="233">
        <f>IF(N327="snížená",J327,0)</f>
        <v>0</v>
      </c>
      <c r="BG327" s="233">
        <f>IF(N327="zákl. přenesená",J327,0)</f>
        <v>0</v>
      </c>
      <c r="BH327" s="233">
        <f>IF(N327="sníž. přenesená",J327,0)</f>
        <v>0</v>
      </c>
      <c r="BI327" s="233">
        <f>IF(N327="nulová",J327,0)</f>
        <v>0</v>
      </c>
      <c r="BJ327" s="18" t="s">
        <v>156</v>
      </c>
      <c r="BK327" s="233">
        <f>ROUND(I327*H327,2)</f>
        <v>0</v>
      </c>
      <c r="BL327" s="18" t="s">
        <v>155</v>
      </c>
      <c r="BM327" s="232" t="s">
        <v>3034</v>
      </c>
    </row>
    <row r="328" s="2" customFormat="1" ht="21.75" customHeight="1">
      <c r="A328" s="39"/>
      <c r="B328" s="40"/>
      <c r="C328" s="220" t="s">
        <v>1287</v>
      </c>
      <c r="D328" s="220" t="s">
        <v>151</v>
      </c>
      <c r="E328" s="221" t="s">
        <v>3035</v>
      </c>
      <c r="F328" s="222" t="s">
        <v>2879</v>
      </c>
      <c r="G328" s="223" t="s">
        <v>1314</v>
      </c>
      <c r="H328" s="224">
        <v>3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42</v>
      </c>
      <c r="O328" s="92"/>
      <c r="P328" s="230">
        <f>O328*H328</f>
        <v>0</v>
      </c>
      <c r="Q328" s="230">
        <v>0</v>
      </c>
      <c r="R328" s="230">
        <f>Q328*H328</f>
        <v>0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155</v>
      </c>
      <c r="AT328" s="232" t="s">
        <v>151</v>
      </c>
      <c r="AU328" s="232" t="s">
        <v>156</v>
      </c>
      <c r="AY328" s="18" t="s">
        <v>149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156</v>
      </c>
      <c r="BK328" s="233">
        <f>ROUND(I328*H328,2)</f>
        <v>0</v>
      </c>
      <c r="BL328" s="18" t="s">
        <v>155</v>
      </c>
      <c r="BM328" s="232" t="s">
        <v>3036</v>
      </c>
    </row>
    <row r="329" s="2" customFormat="1" ht="16.5" customHeight="1">
      <c r="A329" s="39"/>
      <c r="B329" s="40"/>
      <c r="C329" s="220" t="s">
        <v>1293</v>
      </c>
      <c r="D329" s="220" t="s">
        <v>151</v>
      </c>
      <c r="E329" s="221" t="s">
        <v>3037</v>
      </c>
      <c r="F329" s="222" t="s">
        <v>2840</v>
      </c>
      <c r="G329" s="223" t="s">
        <v>1314</v>
      </c>
      <c r="H329" s="224">
        <v>20</v>
      </c>
      <c r="I329" s="225"/>
      <c r="J329" s="226">
        <f>ROUND(I329*H329,2)</f>
        <v>0</v>
      </c>
      <c r="K329" s="227"/>
      <c r="L329" s="45"/>
      <c r="M329" s="228" t="s">
        <v>1</v>
      </c>
      <c r="N329" s="229" t="s">
        <v>42</v>
      </c>
      <c r="O329" s="92"/>
      <c r="P329" s="230">
        <f>O329*H329</f>
        <v>0</v>
      </c>
      <c r="Q329" s="230">
        <v>0</v>
      </c>
      <c r="R329" s="230">
        <f>Q329*H329</f>
        <v>0</v>
      </c>
      <c r="S329" s="230">
        <v>0</v>
      </c>
      <c r="T329" s="23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2" t="s">
        <v>155</v>
      </c>
      <c r="AT329" s="232" t="s">
        <v>151</v>
      </c>
      <c r="AU329" s="232" t="s">
        <v>156</v>
      </c>
      <c r="AY329" s="18" t="s">
        <v>149</v>
      </c>
      <c r="BE329" s="233">
        <f>IF(N329="základní",J329,0)</f>
        <v>0</v>
      </c>
      <c r="BF329" s="233">
        <f>IF(N329="snížená",J329,0)</f>
        <v>0</v>
      </c>
      <c r="BG329" s="233">
        <f>IF(N329="zákl. přenesená",J329,0)</f>
        <v>0</v>
      </c>
      <c r="BH329" s="233">
        <f>IF(N329="sníž. přenesená",J329,0)</f>
        <v>0</v>
      </c>
      <c r="BI329" s="233">
        <f>IF(N329="nulová",J329,0)</f>
        <v>0</v>
      </c>
      <c r="BJ329" s="18" t="s">
        <v>156</v>
      </c>
      <c r="BK329" s="233">
        <f>ROUND(I329*H329,2)</f>
        <v>0</v>
      </c>
      <c r="BL329" s="18" t="s">
        <v>155</v>
      </c>
      <c r="BM329" s="232" t="s">
        <v>3038</v>
      </c>
    </row>
    <row r="330" s="2" customFormat="1" ht="16.5" customHeight="1">
      <c r="A330" s="39"/>
      <c r="B330" s="40"/>
      <c r="C330" s="220" t="s">
        <v>1300</v>
      </c>
      <c r="D330" s="220" t="s">
        <v>151</v>
      </c>
      <c r="E330" s="221" t="s">
        <v>3039</v>
      </c>
      <c r="F330" s="222" t="s">
        <v>2842</v>
      </c>
      <c r="G330" s="223" t="s">
        <v>1314</v>
      </c>
      <c r="H330" s="224">
        <v>9</v>
      </c>
      <c r="I330" s="225"/>
      <c r="J330" s="226">
        <f>ROUND(I330*H330,2)</f>
        <v>0</v>
      </c>
      <c r="K330" s="227"/>
      <c r="L330" s="45"/>
      <c r="M330" s="228" t="s">
        <v>1</v>
      </c>
      <c r="N330" s="229" t="s">
        <v>42</v>
      </c>
      <c r="O330" s="92"/>
      <c r="P330" s="230">
        <f>O330*H330</f>
        <v>0</v>
      </c>
      <c r="Q330" s="230">
        <v>0</v>
      </c>
      <c r="R330" s="230">
        <f>Q330*H330</f>
        <v>0</v>
      </c>
      <c r="S330" s="230">
        <v>0</v>
      </c>
      <c r="T330" s="23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2" t="s">
        <v>155</v>
      </c>
      <c r="AT330" s="232" t="s">
        <v>151</v>
      </c>
      <c r="AU330" s="232" t="s">
        <v>156</v>
      </c>
      <c r="AY330" s="18" t="s">
        <v>149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8" t="s">
        <v>156</v>
      </c>
      <c r="BK330" s="233">
        <f>ROUND(I330*H330,2)</f>
        <v>0</v>
      </c>
      <c r="BL330" s="18" t="s">
        <v>155</v>
      </c>
      <c r="BM330" s="232" t="s">
        <v>3040</v>
      </c>
    </row>
    <row r="331" s="2" customFormat="1" ht="16.5" customHeight="1">
      <c r="A331" s="39"/>
      <c r="B331" s="40"/>
      <c r="C331" s="220" t="s">
        <v>1304</v>
      </c>
      <c r="D331" s="220" t="s">
        <v>151</v>
      </c>
      <c r="E331" s="221" t="s">
        <v>3041</v>
      </c>
      <c r="F331" s="222" t="s">
        <v>2891</v>
      </c>
      <c r="G331" s="223" t="s">
        <v>925</v>
      </c>
      <c r="H331" s="224">
        <v>1</v>
      </c>
      <c r="I331" s="225"/>
      <c r="J331" s="226">
        <f>ROUND(I331*H331,2)</f>
        <v>0</v>
      </c>
      <c r="K331" s="227"/>
      <c r="L331" s="45"/>
      <c r="M331" s="228" t="s">
        <v>1</v>
      </c>
      <c r="N331" s="229" t="s">
        <v>42</v>
      </c>
      <c r="O331" s="92"/>
      <c r="P331" s="230">
        <f>O331*H331</f>
        <v>0</v>
      </c>
      <c r="Q331" s="230">
        <v>0</v>
      </c>
      <c r="R331" s="230">
        <f>Q331*H331</f>
        <v>0</v>
      </c>
      <c r="S331" s="230">
        <v>0</v>
      </c>
      <c r="T331" s="23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2" t="s">
        <v>155</v>
      </c>
      <c r="AT331" s="232" t="s">
        <v>151</v>
      </c>
      <c r="AU331" s="232" t="s">
        <v>156</v>
      </c>
      <c r="AY331" s="18" t="s">
        <v>149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8" t="s">
        <v>156</v>
      </c>
      <c r="BK331" s="233">
        <f>ROUND(I331*H331,2)</f>
        <v>0</v>
      </c>
      <c r="BL331" s="18" t="s">
        <v>155</v>
      </c>
      <c r="BM331" s="232" t="s">
        <v>3042</v>
      </c>
    </row>
    <row r="332" s="12" customFormat="1" ht="22.8" customHeight="1">
      <c r="A332" s="12"/>
      <c r="B332" s="204"/>
      <c r="C332" s="205"/>
      <c r="D332" s="206" t="s">
        <v>75</v>
      </c>
      <c r="E332" s="218" t="s">
        <v>3043</v>
      </c>
      <c r="F332" s="218" t="s">
        <v>3044</v>
      </c>
      <c r="G332" s="205"/>
      <c r="H332" s="205"/>
      <c r="I332" s="208"/>
      <c r="J332" s="219">
        <f>BK332</f>
        <v>0</v>
      </c>
      <c r="K332" s="205"/>
      <c r="L332" s="210"/>
      <c r="M332" s="211"/>
      <c r="N332" s="212"/>
      <c r="O332" s="212"/>
      <c r="P332" s="213">
        <f>SUM(P333:P339)</f>
        <v>0</v>
      </c>
      <c r="Q332" s="212"/>
      <c r="R332" s="213">
        <f>SUM(R333:R339)</f>
        <v>0</v>
      </c>
      <c r="S332" s="212"/>
      <c r="T332" s="214">
        <f>SUM(T333:T339)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5" t="s">
        <v>84</v>
      </c>
      <c r="AT332" s="216" t="s">
        <v>75</v>
      </c>
      <c r="AU332" s="216" t="s">
        <v>84</v>
      </c>
      <c r="AY332" s="215" t="s">
        <v>149</v>
      </c>
      <c r="BK332" s="217">
        <f>SUM(BK333:BK339)</f>
        <v>0</v>
      </c>
    </row>
    <row r="333" s="2" customFormat="1" ht="24.15" customHeight="1">
      <c r="A333" s="39"/>
      <c r="B333" s="40"/>
      <c r="C333" s="220" t="s">
        <v>1311</v>
      </c>
      <c r="D333" s="220" t="s">
        <v>151</v>
      </c>
      <c r="E333" s="221" t="s">
        <v>3045</v>
      </c>
      <c r="F333" s="222" t="s">
        <v>3046</v>
      </c>
      <c r="G333" s="223" t="s">
        <v>925</v>
      </c>
      <c r="H333" s="224">
        <v>1</v>
      </c>
      <c r="I333" s="225"/>
      <c r="J333" s="226">
        <f>ROUND(I333*H333,2)</f>
        <v>0</v>
      </c>
      <c r="K333" s="227"/>
      <c r="L333" s="45"/>
      <c r="M333" s="228" t="s">
        <v>1</v>
      </c>
      <c r="N333" s="229" t="s">
        <v>42</v>
      </c>
      <c r="O333" s="92"/>
      <c r="P333" s="230">
        <f>O333*H333</f>
        <v>0</v>
      </c>
      <c r="Q333" s="230">
        <v>0</v>
      </c>
      <c r="R333" s="230">
        <f>Q333*H333</f>
        <v>0</v>
      </c>
      <c r="S333" s="230">
        <v>0</v>
      </c>
      <c r="T333" s="23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2" t="s">
        <v>155</v>
      </c>
      <c r="AT333" s="232" t="s">
        <v>151</v>
      </c>
      <c r="AU333" s="232" t="s">
        <v>156</v>
      </c>
      <c r="AY333" s="18" t="s">
        <v>149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8" t="s">
        <v>156</v>
      </c>
      <c r="BK333" s="233">
        <f>ROUND(I333*H333,2)</f>
        <v>0</v>
      </c>
      <c r="BL333" s="18" t="s">
        <v>155</v>
      </c>
      <c r="BM333" s="232" t="s">
        <v>3047</v>
      </c>
    </row>
    <row r="334" s="2" customFormat="1" ht="16.5" customHeight="1">
      <c r="A334" s="39"/>
      <c r="B334" s="40"/>
      <c r="C334" s="220" t="s">
        <v>2134</v>
      </c>
      <c r="D334" s="220" t="s">
        <v>151</v>
      </c>
      <c r="E334" s="221" t="s">
        <v>3048</v>
      </c>
      <c r="F334" s="222" t="s">
        <v>2791</v>
      </c>
      <c r="G334" s="223" t="s">
        <v>1314</v>
      </c>
      <c r="H334" s="224">
        <v>1</v>
      </c>
      <c r="I334" s="225"/>
      <c r="J334" s="226">
        <f>ROUND(I334*H334,2)</f>
        <v>0</v>
      </c>
      <c r="K334" s="227"/>
      <c r="L334" s="45"/>
      <c r="M334" s="228" t="s">
        <v>1</v>
      </c>
      <c r="N334" s="229" t="s">
        <v>42</v>
      </c>
      <c r="O334" s="92"/>
      <c r="P334" s="230">
        <f>O334*H334</f>
        <v>0</v>
      </c>
      <c r="Q334" s="230">
        <v>0</v>
      </c>
      <c r="R334" s="230">
        <f>Q334*H334</f>
        <v>0</v>
      </c>
      <c r="S334" s="230">
        <v>0</v>
      </c>
      <c r="T334" s="23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2" t="s">
        <v>155</v>
      </c>
      <c r="AT334" s="232" t="s">
        <v>151</v>
      </c>
      <c r="AU334" s="232" t="s">
        <v>156</v>
      </c>
      <c r="AY334" s="18" t="s">
        <v>149</v>
      </c>
      <c r="BE334" s="233">
        <f>IF(N334="základní",J334,0)</f>
        <v>0</v>
      </c>
      <c r="BF334" s="233">
        <f>IF(N334="snížená",J334,0)</f>
        <v>0</v>
      </c>
      <c r="BG334" s="233">
        <f>IF(N334="zákl. přenesená",J334,0)</f>
        <v>0</v>
      </c>
      <c r="BH334" s="233">
        <f>IF(N334="sníž. přenesená",J334,0)</f>
        <v>0</v>
      </c>
      <c r="BI334" s="233">
        <f>IF(N334="nulová",J334,0)</f>
        <v>0</v>
      </c>
      <c r="BJ334" s="18" t="s">
        <v>156</v>
      </c>
      <c r="BK334" s="233">
        <f>ROUND(I334*H334,2)</f>
        <v>0</v>
      </c>
      <c r="BL334" s="18" t="s">
        <v>155</v>
      </c>
      <c r="BM334" s="232" t="s">
        <v>3049</v>
      </c>
    </row>
    <row r="335" s="2" customFormat="1" ht="16.5" customHeight="1">
      <c r="A335" s="39"/>
      <c r="B335" s="40"/>
      <c r="C335" s="220" t="s">
        <v>3050</v>
      </c>
      <c r="D335" s="220" t="s">
        <v>151</v>
      </c>
      <c r="E335" s="221" t="s">
        <v>3051</v>
      </c>
      <c r="F335" s="222" t="s">
        <v>3052</v>
      </c>
      <c r="G335" s="223" t="s">
        <v>1314</v>
      </c>
      <c r="H335" s="224">
        <v>1</v>
      </c>
      <c r="I335" s="225"/>
      <c r="J335" s="226">
        <f>ROUND(I335*H335,2)</f>
        <v>0</v>
      </c>
      <c r="K335" s="227"/>
      <c r="L335" s="45"/>
      <c r="M335" s="228" t="s">
        <v>1</v>
      </c>
      <c r="N335" s="229" t="s">
        <v>42</v>
      </c>
      <c r="O335" s="92"/>
      <c r="P335" s="230">
        <f>O335*H335</f>
        <v>0</v>
      </c>
      <c r="Q335" s="230">
        <v>0</v>
      </c>
      <c r="R335" s="230">
        <f>Q335*H335</f>
        <v>0</v>
      </c>
      <c r="S335" s="230">
        <v>0</v>
      </c>
      <c r="T335" s="23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2" t="s">
        <v>155</v>
      </c>
      <c r="AT335" s="232" t="s">
        <v>151</v>
      </c>
      <c r="AU335" s="232" t="s">
        <v>156</v>
      </c>
      <c r="AY335" s="18" t="s">
        <v>149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8" t="s">
        <v>156</v>
      </c>
      <c r="BK335" s="233">
        <f>ROUND(I335*H335,2)</f>
        <v>0</v>
      </c>
      <c r="BL335" s="18" t="s">
        <v>155</v>
      </c>
      <c r="BM335" s="232" t="s">
        <v>3053</v>
      </c>
    </row>
    <row r="336" s="2" customFormat="1" ht="16.5" customHeight="1">
      <c r="A336" s="39"/>
      <c r="B336" s="40"/>
      <c r="C336" s="220" t="s">
        <v>2137</v>
      </c>
      <c r="D336" s="220" t="s">
        <v>151</v>
      </c>
      <c r="E336" s="221" t="s">
        <v>3054</v>
      </c>
      <c r="F336" s="222" t="s">
        <v>2834</v>
      </c>
      <c r="G336" s="223" t="s">
        <v>1314</v>
      </c>
      <c r="H336" s="224">
        <v>1</v>
      </c>
      <c r="I336" s="225"/>
      <c r="J336" s="226">
        <f>ROUND(I336*H336,2)</f>
        <v>0</v>
      </c>
      <c r="K336" s="227"/>
      <c r="L336" s="45"/>
      <c r="M336" s="228" t="s">
        <v>1</v>
      </c>
      <c r="N336" s="229" t="s">
        <v>42</v>
      </c>
      <c r="O336" s="92"/>
      <c r="P336" s="230">
        <f>O336*H336</f>
        <v>0</v>
      </c>
      <c r="Q336" s="230">
        <v>0</v>
      </c>
      <c r="R336" s="230">
        <f>Q336*H336</f>
        <v>0</v>
      </c>
      <c r="S336" s="230">
        <v>0</v>
      </c>
      <c r="T336" s="23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2" t="s">
        <v>155</v>
      </c>
      <c r="AT336" s="232" t="s">
        <v>151</v>
      </c>
      <c r="AU336" s="232" t="s">
        <v>156</v>
      </c>
      <c r="AY336" s="18" t="s">
        <v>149</v>
      </c>
      <c r="BE336" s="233">
        <f>IF(N336="základní",J336,0)</f>
        <v>0</v>
      </c>
      <c r="BF336" s="233">
        <f>IF(N336="snížená",J336,0)</f>
        <v>0</v>
      </c>
      <c r="BG336" s="233">
        <f>IF(N336="zákl. přenesená",J336,0)</f>
        <v>0</v>
      </c>
      <c r="BH336" s="233">
        <f>IF(N336="sníž. přenesená",J336,0)</f>
        <v>0</v>
      </c>
      <c r="BI336" s="233">
        <f>IF(N336="nulová",J336,0)</f>
        <v>0</v>
      </c>
      <c r="BJ336" s="18" t="s">
        <v>156</v>
      </c>
      <c r="BK336" s="233">
        <f>ROUND(I336*H336,2)</f>
        <v>0</v>
      </c>
      <c r="BL336" s="18" t="s">
        <v>155</v>
      </c>
      <c r="BM336" s="232" t="s">
        <v>3055</v>
      </c>
    </row>
    <row r="337" s="2" customFormat="1" ht="21.75" customHeight="1">
      <c r="A337" s="39"/>
      <c r="B337" s="40"/>
      <c r="C337" s="220" t="s">
        <v>3056</v>
      </c>
      <c r="D337" s="220" t="s">
        <v>151</v>
      </c>
      <c r="E337" s="221" t="s">
        <v>3057</v>
      </c>
      <c r="F337" s="222" t="s">
        <v>3058</v>
      </c>
      <c r="G337" s="223" t="s">
        <v>1314</v>
      </c>
      <c r="H337" s="224">
        <v>5</v>
      </c>
      <c r="I337" s="225"/>
      <c r="J337" s="226">
        <f>ROUND(I337*H337,2)</f>
        <v>0</v>
      </c>
      <c r="K337" s="227"/>
      <c r="L337" s="45"/>
      <c r="M337" s="228" t="s">
        <v>1</v>
      </c>
      <c r="N337" s="229" t="s">
        <v>42</v>
      </c>
      <c r="O337" s="92"/>
      <c r="P337" s="230">
        <f>O337*H337</f>
        <v>0</v>
      </c>
      <c r="Q337" s="230">
        <v>0</v>
      </c>
      <c r="R337" s="230">
        <f>Q337*H337</f>
        <v>0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155</v>
      </c>
      <c r="AT337" s="232" t="s">
        <v>151</v>
      </c>
      <c r="AU337" s="232" t="s">
        <v>156</v>
      </c>
      <c r="AY337" s="18" t="s">
        <v>149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8" t="s">
        <v>156</v>
      </c>
      <c r="BK337" s="233">
        <f>ROUND(I337*H337,2)</f>
        <v>0</v>
      </c>
      <c r="BL337" s="18" t="s">
        <v>155</v>
      </c>
      <c r="BM337" s="232" t="s">
        <v>3059</v>
      </c>
    </row>
    <row r="338" s="2" customFormat="1" ht="16.5" customHeight="1">
      <c r="A338" s="39"/>
      <c r="B338" s="40"/>
      <c r="C338" s="220" t="s">
        <v>2140</v>
      </c>
      <c r="D338" s="220" t="s">
        <v>151</v>
      </c>
      <c r="E338" s="221" t="s">
        <v>3060</v>
      </c>
      <c r="F338" s="222" t="s">
        <v>3061</v>
      </c>
      <c r="G338" s="223" t="s">
        <v>1314</v>
      </c>
      <c r="H338" s="224">
        <v>5</v>
      </c>
      <c r="I338" s="225"/>
      <c r="J338" s="226">
        <f>ROUND(I338*H338,2)</f>
        <v>0</v>
      </c>
      <c r="K338" s="227"/>
      <c r="L338" s="45"/>
      <c r="M338" s="228" t="s">
        <v>1</v>
      </c>
      <c r="N338" s="229" t="s">
        <v>42</v>
      </c>
      <c r="O338" s="92"/>
      <c r="P338" s="230">
        <f>O338*H338</f>
        <v>0</v>
      </c>
      <c r="Q338" s="230">
        <v>0</v>
      </c>
      <c r="R338" s="230">
        <f>Q338*H338</f>
        <v>0</v>
      </c>
      <c r="S338" s="230">
        <v>0</v>
      </c>
      <c r="T338" s="231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2" t="s">
        <v>155</v>
      </c>
      <c r="AT338" s="232" t="s">
        <v>151</v>
      </c>
      <c r="AU338" s="232" t="s">
        <v>156</v>
      </c>
      <c r="AY338" s="18" t="s">
        <v>149</v>
      </c>
      <c r="BE338" s="233">
        <f>IF(N338="základní",J338,0)</f>
        <v>0</v>
      </c>
      <c r="BF338" s="233">
        <f>IF(N338="snížená",J338,0)</f>
        <v>0</v>
      </c>
      <c r="BG338" s="233">
        <f>IF(N338="zákl. přenesená",J338,0)</f>
        <v>0</v>
      </c>
      <c r="BH338" s="233">
        <f>IF(N338="sníž. přenesená",J338,0)</f>
        <v>0</v>
      </c>
      <c r="BI338" s="233">
        <f>IF(N338="nulová",J338,0)</f>
        <v>0</v>
      </c>
      <c r="BJ338" s="18" t="s">
        <v>156</v>
      </c>
      <c r="BK338" s="233">
        <f>ROUND(I338*H338,2)</f>
        <v>0</v>
      </c>
      <c r="BL338" s="18" t="s">
        <v>155</v>
      </c>
      <c r="BM338" s="232" t="s">
        <v>3062</v>
      </c>
    </row>
    <row r="339" s="2" customFormat="1" ht="24.15" customHeight="1">
      <c r="A339" s="39"/>
      <c r="B339" s="40"/>
      <c r="C339" s="220" t="s">
        <v>3063</v>
      </c>
      <c r="D339" s="220" t="s">
        <v>151</v>
      </c>
      <c r="E339" s="221" t="s">
        <v>3064</v>
      </c>
      <c r="F339" s="222" t="s">
        <v>3065</v>
      </c>
      <c r="G339" s="223" t="s">
        <v>1314</v>
      </c>
      <c r="H339" s="224">
        <v>1</v>
      </c>
      <c r="I339" s="225"/>
      <c r="J339" s="226">
        <f>ROUND(I339*H339,2)</f>
        <v>0</v>
      </c>
      <c r="K339" s="227"/>
      <c r="L339" s="45"/>
      <c r="M339" s="228" t="s">
        <v>1</v>
      </c>
      <c r="N339" s="229" t="s">
        <v>42</v>
      </c>
      <c r="O339" s="92"/>
      <c r="P339" s="230">
        <f>O339*H339</f>
        <v>0</v>
      </c>
      <c r="Q339" s="230">
        <v>0</v>
      </c>
      <c r="R339" s="230">
        <f>Q339*H339</f>
        <v>0</v>
      </c>
      <c r="S339" s="230">
        <v>0</v>
      </c>
      <c r="T339" s="23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2" t="s">
        <v>155</v>
      </c>
      <c r="AT339" s="232" t="s">
        <v>151</v>
      </c>
      <c r="AU339" s="232" t="s">
        <v>156</v>
      </c>
      <c r="AY339" s="18" t="s">
        <v>149</v>
      </c>
      <c r="BE339" s="233">
        <f>IF(N339="základní",J339,0)</f>
        <v>0</v>
      </c>
      <c r="BF339" s="233">
        <f>IF(N339="snížená",J339,0)</f>
        <v>0</v>
      </c>
      <c r="BG339" s="233">
        <f>IF(N339="zákl. přenesená",J339,0)</f>
        <v>0</v>
      </c>
      <c r="BH339" s="233">
        <f>IF(N339="sníž. přenesená",J339,0)</f>
        <v>0</v>
      </c>
      <c r="BI339" s="233">
        <f>IF(N339="nulová",J339,0)</f>
        <v>0</v>
      </c>
      <c r="BJ339" s="18" t="s">
        <v>156</v>
      </c>
      <c r="BK339" s="233">
        <f>ROUND(I339*H339,2)</f>
        <v>0</v>
      </c>
      <c r="BL339" s="18" t="s">
        <v>155</v>
      </c>
      <c r="BM339" s="232" t="s">
        <v>3066</v>
      </c>
    </row>
    <row r="340" s="12" customFormat="1" ht="22.8" customHeight="1">
      <c r="A340" s="12"/>
      <c r="B340" s="204"/>
      <c r="C340" s="205"/>
      <c r="D340" s="206" t="s">
        <v>75</v>
      </c>
      <c r="E340" s="218" t="s">
        <v>3067</v>
      </c>
      <c r="F340" s="218" t="s">
        <v>3068</v>
      </c>
      <c r="G340" s="205"/>
      <c r="H340" s="205"/>
      <c r="I340" s="208"/>
      <c r="J340" s="219">
        <f>BK340</f>
        <v>0</v>
      </c>
      <c r="K340" s="205"/>
      <c r="L340" s="210"/>
      <c r="M340" s="211"/>
      <c r="N340" s="212"/>
      <c r="O340" s="212"/>
      <c r="P340" s="213">
        <f>SUM(P341:P357)</f>
        <v>0</v>
      </c>
      <c r="Q340" s="212"/>
      <c r="R340" s="213">
        <f>SUM(R341:R357)</f>
        <v>0</v>
      </c>
      <c r="S340" s="212"/>
      <c r="T340" s="214">
        <f>SUM(T341:T357)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5" t="s">
        <v>84</v>
      </c>
      <c r="AT340" s="216" t="s">
        <v>75</v>
      </c>
      <c r="AU340" s="216" t="s">
        <v>84</v>
      </c>
      <c r="AY340" s="215" t="s">
        <v>149</v>
      </c>
      <c r="BK340" s="217">
        <f>SUM(BK341:BK357)</f>
        <v>0</v>
      </c>
    </row>
    <row r="341" s="2" customFormat="1" ht="16.5" customHeight="1">
      <c r="A341" s="39"/>
      <c r="B341" s="40"/>
      <c r="C341" s="220" t="s">
        <v>2143</v>
      </c>
      <c r="D341" s="220" t="s">
        <v>151</v>
      </c>
      <c r="E341" s="221" t="s">
        <v>3069</v>
      </c>
      <c r="F341" s="222" t="s">
        <v>3070</v>
      </c>
      <c r="G341" s="223" t="s">
        <v>1314</v>
      </c>
      <c r="H341" s="224">
        <v>624</v>
      </c>
      <c r="I341" s="225"/>
      <c r="J341" s="226">
        <f>ROUND(I341*H341,2)</f>
        <v>0</v>
      </c>
      <c r="K341" s="227"/>
      <c r="L341" s="45"/>
      <c r="M341" s="228" t="s">
        <v>1</v>
      </c>
      <c r="N341" s="229" t="s">
        <v>42</v>
      </c>
      <c r="O341" s="92"/>
      <c r="P341" s="230">
        <f>O341*H341</f>
        <v>0</v>
      </c>
      <c r="Q341" s="230">
        <v>0</v>
      </c>
      <c r="R341" s="230">
        <f>Q341*H341</f>
        <v>0</v>
      </c>
      <c r="S341" s="230">
        <v>0</v>
      </c>
      <c r="T341" s="23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2" t="s">
        <v>155</v>
      </c>
      <c r="AT341" s="232" t="s">
        <v>151</v>
      </c>
      <c r="AU341" s="232" t="s">
        <v>156</v>
      </c>
      <c r="AY341" s="18" t="s">
        <v>149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8" t="s">
        <v>156</v>
      </c>
      <c r="BK341" s="233">
        <f>ROUND(I341*H341,2)</f>
        <v>0</v>
      </c>
      <c r="BL341" s="18" t="s">
        <v>155</v>
      </c>
      <c r="BM341" s="232" t="s">
        <v>3071</v>
      </c>
    </row>
    <row r="342" s="2" customFormat="1" ht="21.75" customHeight="1">
      <c r="A342" s="39"/>
      <c r="B342" s="40"/>
      <c r="C342" s="220" t="s">
        <v>3072</v>
      </c>
      <c r="D342" s="220" t="s">
        <v>151</v>
      </c>
      <c r="E342" s="221" t="s">
        <v>3073</v>
      </c>
      <c r="F342" s="222" t="s">
        <v>3074</v>
      </c>
      <c r="G342" s="223" t="s">
        <v>1314</v>
      </c>
      <c r="H342" s="224">
        <v>109</v>
      </c>
      <c r="I342" s="225"/>
      <c r="J342" s="226">
        <f>ROUND(I342*H342,2)</f>
        <v>0</v>
      </c>
      <c r="K342" s="227"/>
      <c r="L342" s="45"/>
      <c r="M342" s="228" t="s">
        <v>1</v>
      </c>
      <c r="N342" s="229" t="s">
        <v>42</v>
      </c>
      <c r="O342" s="92"/>
      <c r="P342" s="230">
        <f>O342*H342</f>
        <v>0</v>
      </c>
      <c r="Q342" s="230">
        <v>0</v>
      </c>
      <c r="R342" s="230">
        <f>Q342*H342</f>
        <v>0</v>
      </c>
      <c r="S342" s="230">
        <v>0</v>
      </c>
      <c r="T342" s="23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2" t="s">
        <v>155</v>
      </c>
      <c r="AT342" s="232" t="s">
        <v>151</v>
      </c>
      <c r="AU342" s="232" t="s">
        <v>156</v>
      </c>
      <c r="AY342" s="18" t="s">
        <v>149</v>
      </c>
      <c r="BE342" s="233">
        <f>IF(N342="základní",J342,0)</f>
        <v>0</v>
      </c>
      <c r="BF342" s="233">
        <f>IF(N342="snížená",J342,0)</f>
        <v>0</v>
      </c>
      <c r="BG342" s="233">
        <f>IF(N342="zákl. přenesená",J342,0)</f>
        <v>0</v>
      </c>
      <c r="BH342" s="233">
        <f>IF(N342="sníž. přenesená",J342,0)</f>
        <v>0</v>
      </c>
      <c r="BI342" s="233">
        <f>IF(N342="nulová",J342,0)</f>
        <v>0</v>
      </c>
      <c r="BJ342" s="18" t="s">
        <v>156</v>
      </c>
      <c r="BK342" s="233">
        <f>ROUND(I342*H342,2)</f>
        <v>0</v>
      </c>
      <c r="BL342" s="18" t="s">
        <v>155</v>
      </c>
      <c r="BM342" s="232" t="s">
        <v>3075</v>
      </c>
    </row>
    <row r="343" s="2" customFormat="1" ht="21.75" customHeight="1">
      <c r="A343" s="39"/>
      <c r="B343" s="40"/>
      <c r="C343" s="220" t="s">
        <v>2146</v>
      </c>
      <c r="D343" s="220" t="s">
        <v>151</v>
      </c>
      <c r="E343" s="221" t="s">
        <v>3076</v>
      </c>
      <c r="F343" s="222" t="s">
        <v>3077</v>
      </c>
      <c r="G343" s="223" t="s">
        <v>1314</v>
      </c>
      <c r="H343" s="224">
        <v>29</v>
      </c>
      <c r="I343" s="225"/>
      <c r="J343" s="226">
        <f>ROUND(I343*H343,2)</f>
        <v>0</v>
      </c>
      <c r="K343" s="227"/>
      <c r="L343" s="45"/>
      <c r="M343" s="228" t="s">
        <v>1</v>
      </c>
      <c r="N343" s="229" t="s">
        <v>42</v>
      </c>
      <c r="O343" s="92"/>
      <c r="P343" s="230">
        <f>O343*H343</f>
        <v>0</v>
      </c>
      <c r="Q343" s="230">
        <v>0</v>
      </c>
      <c r="R343" s="230">
        <f>Q343*H343</f>
        <v>0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155</v>
      </c>
      <c r="AT343" s="232" t="s">
        <v>151</v>
      </c>
      <c r="AU343" s="232" t="s">
        <v>156</v>
      </c>
      <c r="AY343" s="18" t="s">
        <v>149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8" t="s">
        <v>156</v>
      </c>
      <c r="BK343" s="233">
        <f>ROUND(I343*H343,2)</f>
        <v>0</v>
      </c>
      <c r="BL343" s="18" t="s">
        <v>155</v>
      </c>
      <c r="BM343" s="232" t="s">
        <v>3078</v>
      </c>
    </row>
    <row r="344" s="2" customFormat="1" ht="21.75" customHeight="1">
      <c r="A344" s="39"/>
      <c r="B344" s="40"/>
      <c r="C344" s="220" t="s">
        <v>3079</v>
      </c>
      <c r="D344" s="220" t="s">
        <v>151</v>
      </c>
      <c r="E344" s="221" t="s">
        <v>3080</v>
      </c>
      <c r="F344" s="222" t="s">
        <v>3081</v>
      </c>
      <c r="G344" s="223" t="s">
        <v>1314</v>
      </c>
      <c r="H344" s="224">
        <v>93</v>
      </c>
      <c r="I344" s="225"/>
      <c r="J344" s="226">
        <f>ROUND(I344*H344,2)</f>
        <v>0</v>
      </c>
      <c r="K344" s="227"/>
      <c r="L344" s="45"/>
      <c r="M344" s="228" t="s">
        <v>1</v>
      </c>
      <c r="N344" s="229" t="s">
        <v>42</v>
      </c>
      <c r="O344" s="92"/>
      <c r="P344" s="230">
        <f>O344*H344</f>
        <v>0</v>
      </c>
      <c r="Q344" s="230">
        <v>0</v>
      </c>
      <c r="R344" s="230">
        <f>Q344*H344</f>
        <v>0</v>
      </c>
      <c r="S344" s="230">
        <v>0</v>
      </c>
      <c r="T344" s="23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2" t="s">
        <v>155</v>
      </c>
      <c r="AT344" s="232" t="s">
        <v>151</v>
      </c>
      <c r="AU344" s="232" t="s">
        <v>156</v>
      </c>
      <c r="AY344" s="18" t="s">
        <v>149</v>
      </c>
      <c r="BE344" s="233">
        <f>IF(N344="základní",J344,0)</f>
        <v>0</v>
      </c>
      <c r="BF344" s="233">
        <f>IF(N344="snížená",J344,0)</f>
        <v>0</v>
      </c>
      <c r="BG344" s="233">
        <f>IF(N344="zákl. přenesená",J344,0)</f>
        <v>0</v>
      </c>
      <c r="BH344" s="233">
        <f>IF(N344="sníž. přenesená",J344,0)</f>
        <v>0</v>
      </c>
      <c r="BI344" s="233">
        <f>IF(N344="nulová",J344,0)</f>
        <v>0</v>
      </c>
      <c r="BJ344" s="18" t="s">
        <v>156</v>
      </c>
      <c r="BK344" s="233">
        <f>ROUND(I344*H344,2)</f>
        <v>0</v>
      </c>
      <c r="BL344" s="18" t="s">
        <v>155</v>
      </c>
      <c r="BM344" s="232" t="s">
        <v>3082</v>
      </c>
    </row>
    <row r="345" s="2" customFormat="1" ht="16.5" customHeight="1">
      <c r="A345" s="39"/>
      <c r="B345" s="40"/>
      <c r="C345" s="220" t="s">
        <v>2151</v>
      </c>
      <c r="D345" s="220" t="s">
        <v>151</v>
      </c>
      <c r="E345" s="221" t="s">
        <v>3083</v>
      </c>
      <c r="F345" s="222" t="s">
        <v>3084</v>
      </c>
      <c r="G345" s="223" t="s">
        <v>1314</v>
      </c>
      <c r="H345" s="224">
        <v>19</v>
      </c>
      <c r="I345" s="225"/>
      <c r="J345" s="226">
        <f>ROUND(I345*H345,2)</f>
        <v>0</v>
      </c>
      <c r="K345" s="227"/>
      <c r="L345" s="45"/>
      <c r="M345" s="228" t="s">
        <v>1</v>
      </c>
      <c r="N345" s="229" t="s">
        <v>42</v>
      </c>
      <c r="O345" s="92"/>
      <c r="P345" s="230">
        <f>O345*H345</f>
        <v>0</v>
      </c>
      <c r="Q345" s="230">
        <v>0</v>
      </c>
      <c r="R345" s="230">
        <f>Q345*H345</f>
        <v>0</v>
      </c>
      <c r="S345" s="230">
        <v>0</v>
      </c>
      <c r="T345" s="23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2" t="s">
        <v>155</v>
      </c>
      <c r="AT345" s="232" t="s">
        <v>151</v>
      </c>
      <c r="AU345" s="232" t="s">
        <v>156</v>
      </c>
      <c r="AY345" s="18" t="s">
        <v>149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8" t="s">
        <v>156</v>
      </c>
      <c r="BK345" s="233">
        <f>ROUND(I345*H345,2)</f>
        <v>0</v>
      </c>
      <c r="BL345" s="18" t="s">
        <v>155</v>
      </c>
      <c r="BM345" s="232" t="s">
        <v>3085</v>
      </c>
    </row>
    <row r="346" s="2" customFormat="1" ht="24.15" customHeight="1">
      <c r="A346" s="39"/>
      <c r="B346" s="40"/>
      <c r="C346" s="220" t="s">
        <v>3086</v>
      </c>
      <c r="D346" s="220" t="s">
        <v>151</v>
      </c>
      <c r="E346" s="221" t="s">
        <v>3087</v>
      </c>
      <c r="F346" s="222" t="s">
        <v>3088</v>
      </c>
      <c r="G346" s="223" t="s">
        <v>1314</v>
      </c>
      <c r="H346" s="224">
        <v>4</v>
      </c>
      <c r="I346" s="225"/>
      <c r="J346" s="226">
        <f>ROUND(I346*H346,2)</f>
        <v>0</v>
      </c>
      <c r="K346" s="227"/>
      <c r="L346" s="45"/>
      <c r="M346" s="228" t="s">
        <v>1</v>
      </c>
      <c r="N346" s="229" t="s">
        <v>42</v>
      </c>
      <c r="O346" s="92"/>
      <c r="P346" s="230">
        <f>O346*H346</f>
        <v>0</v>
      </c>
      <c r="Q346" s="230">
        <v>0</v>
      </c>
      <c r="R346" s="230">
        <f>Q346*H346</f>
        <v>0</v>
      </c>
      <c r="S346" s="230">
        <v>0</v>
      </c>
      <c r="T346" s="23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2" t="s">
        <v>155</v>
      </c>
      <c r="AT346" s="232" t="s">
        <v>151</v>
      </c>
      <c r="AU346" s="232" t="s">
        <v>156</v>
      </c>
      <c r="AY346" s="18" t="s">
        <v>149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8" t="s">
        <v>156</v>
      </c>
      <c r="BK346" s="233">
        <f>ROUND(I346*H346,2)</f>
        <v>0</v>
      </c>
      <c r="BL346" s="18" t="s">
        <v>155</v>
      </c>
      <c r="BM346" s="232" t="s">
        <v>3089</v>
      </c>
    </row>
    <row r="347" s="2" customFormat="1" ht="21.75" customHeight="1">
      <c r="A347" s="39"/>
      <c r="B347" s="40"/>
      <c r="C347" s="220" t="s">
        <v>2154</v>
      </c>
      <c r="D347" s="220" t="s">
        <v>151</v>
      </c>
      <c r="E347" s="221" t="s">
        <v>3090</v>
      </c>
      <c r="F347" s="222" t="s">
        <v>3091</v>
      </c>
      <c r="G347" s="223" t="s">
        <v>1314</v>
      </c>
      <c r="H347" s="224">
        <v>34</v>
      </c>
      <c r="I347" s="225"/>
      <c r="J347" s="226">
        <f>ROUND(I347*H347,2)</f>
        <v>0</v>
      </c>
      <c r="K347" s="227"/>
      <c r="L347" s="45"/>
      <c r="M347" s="228" t="s">
        <v>1</v>
      </c>
      <c r="N347" s="229" t="s">
        <v>42</v>
      </c>
      <c r="O347" s="92"/>
      <c r="P347" s="230">
        <f>O347*H347</f>
        <v>0</v>
      </c>
      <c r="Q347" s="230">
        <v>0</v>
      </c>
      <c r="R347" s="230">
        <f>Q347*H347</f>
        <v>0</v>
      </c>
      <c r="S347" s="230">
        <v>0</v>
      </c>
      <c r="T347" s="23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2" t="s">
        <v>155</v>
      </c>
      <c r="AT347" s="232" t="s">
        <v>151</v>
      </c>
      <c r="AU347" s="232" t="s">
        <v>156</v>
      </c>
      <c r="AY347" s="18" t="s">
        <v>149</v>
      </c>
      <c r="BE347" s="233">
        <f>IF(N347="základní",J347,0)</f>
        <v>0</v>
      </c>
      <c r="BF347" s="233">
        <f>IF(N347="snížená",J347,0)</f>
        <v>0</v>
      </c>
      <c r="BG347" s="233">
        <f>IF(N347="zákl. přenesená",J347,0)</f>
        <v>0</v>
      </c>
      <c r="BH347" s="233">
        <f>IF(N347="sníž. přenesená",J347,0)</f>
        <v>0</v>
      </c>
      <c r="BI347" s="233">
        <f>IF(N347="nulová",J347,0)</f>
        <v>0</v>
      </c>
      <c r="BJ347" s="18" t="s">
        <v>156</v>
      </c>
      <c r="BK347" s="233">
        <f>ROUND(I347*H347,2)</f>
        <v>0</v>
      </c>
      <c r="BL347" s="18" t="s">
        <v>155</v>
      </c>
      <c r="BM347" s="232" t="s">
        <v>3092</v>
      </c>
    </row>
    <row r="348" s="2" customFormat="1" ht="16.5" customHeight="1">
      <c r="A348" s="39"/>
      <c r="B348" s="40"/>
      <c r="C348" s="220" t="s">
        <v>3093</v>
      </c>
      <c r="D348" s="220" t="s">
        <v>151</v>
      </c>
      <c r="E348" s="221" t="s">
        <v>3094</v>
      </c>
      <c r="F348" s="222" t="s">
        <v>3095</v>
      </c>
      <c r="G348" s="223" t="s">
        <v>1314</v>
      </c>
      <c r="H348" s="224">
        <v>15</v>
      </c>
      <c r="I348" s="225"/>
      <c r="J348" s="226">
        <f>ROUND(I348*H348,2)</f>
        <v>0</v>
      </c>
      <c r="K348" s="227"/>
      <c r="L348" s="45"/>
      <c r="M348" s="228" t="s">
        <v>1</v>
      </c>
      <c r="N348" s="229" t="s">
        <v>42</v>
      </c>
      <c r="O348" s="92"/>
      <c r="P348" s="230">
        <f>O348*H348</f>
        <v>0</v>
      </c>
      <c r="Q348" s="230">
        <v>0</v>
      </c>
      <c r="R348" s="230">
        <f>Q348*H348</f>
        <v>0</v>
      </c>
      <c r="S348" s="230">
        <v>0</v>
      </c>
      <c r="T348" s="231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2" t="s">
        <v>155</v>
      </c>
      <c r="AT348" s="232" t="s">
        <v>151</v>
      </c>
      <c r="AU348" s="232" t="s">
        <v>156</v>
      </c>
      <c r="AY348" s="18" t="s">
        <v>149</v>
      </c>
      <c r="BE348" s="233">
        <f>IF(N348="základní",J348,0)</f>
        <v>0</v>
      </c>
      <c r="BF348" s="233">
        <f>IF(N348="snížená",J348,0)</f>
        <v>0</v>
      </c>
      <c r="BG348" s="233">
        <f>IF(N348="zákl. přenesená",J348,0)</f>
        <v>0</v>
      </c>
      <c r="BH348" s="233">
        <f>IF(N348="sníž. přenesená",J348,0)</f>
        <v>0</v>
      </c>
      <c r="BI348" s="233">
        <f>IF(N348="nulová",J348,0)</f>
        <v>0</v>
      </c>
      <c r="BJ348" s="18" t="s">
        <v>156</v>
      </c>
      <c r="BK348" s="233">
        <f>ROUND(I348*H348,2)</f>
        <v>0</v>
      </c>
      <c r="BL348" s="18" t="s">
        <v>155</v>
      </c>
      <c r="BM348" s="232" t="s">
        <v>3096</v>
      </c>
    </row>
    <row r="349" s="2" customFormat="1" ht="16.5" customHeight="1">
      <c r="A349" s="39"/>
      <c r="B349" s="40"/>
      <c r="C349" s="220" t="s">
        <v>2157</v>
      </c>
      <c r="D349" s="220" t="s">
        <v>151</v>
      </c>
      <c r="E349" s="221" t="s">
        <v>3097</v>
      </c>
      <c r="F349" s="222" t="s">
        <v>3098</v>
      </c>
      <c r="G349" s="223" t="s">
        <v>1314</v>
      </c>
      <c r="H349" s="224">
        <v>16</v>
      </c>
      <c r="I349" s="225"/>
      <c r="J349" s="226">
        <f>ROUND(I349*H349,2)</f>
        <v>0</v>
      </c>
      <c r="K349" s="227"/>
      <c r="L349" s="45"/>
      <c r="M349" s="228" t="s">
        <v>1</v>
      </c>
      <c r="N349" s="229" t="s">
        <v>42</v>
      </c>
      <c r="O349" s="92"/>
      <c r="P349" s="230">
        <f>O349*H349</f>
        <v>0</v>
      </c>
      <c r="Q349" s="230">
        <v>0</v>
      </c>
      <c r="R349" s="230">
        <f>Q349*H349</f>
        <v>0</v>
      </c>
      <c r="S349" s="230">
        <v>0</v>
      </c>
      <c r="T349" s="23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2" t="s">
        <v>155</v>
      </c>
      <c r="AT349" s="232" t="s">
        <v>151</v>
      </c>
      <c r="AU349" s="232" t="s">
        <v>156</v>
      </c>
      <c r="AY349" s="18" t="s">
        <v>149</v>
      </c>
      <c r="BE349" s="233">
        <f>IF(N349="základní",J349,0)</f>
        <v>0</v>
      </c>
      <c r="BF349" s="233">
        <f>IF(N349="snížená",J349,0)</f>
        <v>0</v>
      </c>
      <c r="BG349" s="233">
        <f>IF(N349="zákl. přenesená",J349,0)</f>
        <v>0</v>
      </c>
      <c r="BH349" s="233">
        <f>IF(N349="sníž. přenesená",J349,0)</f>
        <v>0</v>
      </c>
      <c r="BI349" s="233">
        <f>IF(N349="nulová",J349,0)</f>
        <v>0</v>
      </c>
      <c r="BJ349" s="18" t="s">
        <v>156</v>
      </c>
      <c r="BK349" s="233">
        <f>ROUND(I349*H349,2)</f>
        <v>0</v>
      </c>
      <c r="BL349" s="18" t="s">
        <v>155</v>
      </c>
      <c r="BM349" s="232" t="s">
        <v>3099</v>
      </c>
    </row>
    <row r="350" s="2" customFormat="1" ht="16.5" customHeight="1">
      <c r="A350" s="39"/>
      <c r="B350" s="40"/>
      <c r="C350" s="220" t="s">
        <v>3100</v>
      </c>
      <c r="D350" s="220" t="s">
        <v>151</v>
      </c>
      <c r="E350" s="221" t="s">
        <v>3101</v>
      </c>
      <c r="F350" s="222" t="s">
        <v>3102</v>
      </c>
      <c r="G350" s="223" t="s">
        <v>1314</v>
      </c>
      <c r="H350" s="224">
        <v>1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42</v>
      </c>
      <c r="O350" s="92"/>
      <c r="P350" s="230">
        <f>O350*H350</f>
        <v>0</v>
      </c>
      <c r="Q350" s="230">
        <v>0</v>
      </c>
      <c r="R350" s="230">
        <f>Q350*H350</f>
        <v>0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155</v>
      </c>
      <c r="AT350" s="232" t="s">
        <v>151</v>
      </c>
      <c r="AU350" s="232" t="s">
        <v>156</v>
      </c>
      <c r="AY350" s="18" t="s">
        <v>149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156</v>
      </c>
      <c r="BK350" s="233">
        <f>ROUND(I350*H350,2)</f>
        <v>0</v>
      </c>
      <c r="BL350" s="18" t="s">
        <v>155</v>
      </c>
      <c r="BM350" s="232" t="s">
        <v>3103</v>
      </c>
    </row>
    <row r="351" s="2" customFormat="1" ht="16.5" customHeight="1">
      <c r="A351" s="39"/>
      <c r="B351" s="40"/>
      <c r="C351" s="220" t="s">
        <v>2160</v>
      </c>
      <c r="D351" s="220" t="s">
        <v>151</v>
      </c>
      <c r="E351" s="221" t="s">
        <v>3104</v>
      </c>
      <c r="F351" s="222" t="s">
        <v>3105</v>
      </c>
      <c r="G351" s="223" t="s">
        <v>1314</v>
      </c>
      <c r="H351" s="224">
        <v>3</v>
      </c>
      <c r="I351" s="225"/>
      <c r="J351" s="226">
        <f>ROUND(I351*H351,2)</f>
        <v>0</v>
      </c>
      <c r="K351" s="227"/>
      <c r="L351" s="45"/>
      <c r="M351" s="228" t="s">
        <v>1</v>
      </c>
      <c r="N351" s="229" t="s">
        <v>42</v>
      </c>
      <c r="O351" s="92"/>
      <c r="P351" s="230">
        <f>O351*H351</f>
        <v>0</v>
      </c>
      <c r="Q351" s="230">
        <v>0</v>
      </c>
      <c r="R351" s="230">
        <f>Q351*H351</f>
        <v>0</v>
      </c>
      <c r="S351" s="230">
        <v>0</v>
      </c>
      <c r="T351" s="23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2" t="s">
        <v>155</v>
      </c>
      <c r="AT351" s="232" t="s">
        <v>151</v>
      </c>
      <c r="AU351" s="232" t="s">
        <v>156</v>
      </c>
      <c r="AY351" s="18" t="s">
        <v>149</v>
      </c>
      <c r="BE351" s="233">
        <f>IF(N351="základní",J351,0)</f>
        <v>0</v>
      </c>
      <c r="BF351" s="233">
        <f>IF(N351="snížená",J351,0)</f>
        <v>0</v>
      </c>
      <c r="BG351" s="233">
        <f>IF(N351="zákl. přenesená",J351,0)</f>
        <v>0</v>
      </c>
      <c r="BH351" s="233">
        <f>IF(N351="sníž. přenesená",J351,0)</f>
        <v>0</v>
      </c>
      <c r="BI351" s="233">
        <f>IF(N351="nulová",J351,0)</f>
        <v>0</v>
      </c>
      <c r="BJ351" s="18" t="s">
        <v>156</v>
      </c>
      <c r="BK351" s="233">
        <f>ROUND(I351*H351,2)</f>
        <v>0</v>
      </c>
      <c r="BL351" s="18" t="s">
        <v>155</v>
      </c>
      <c r="BM351" s="232" t="s">
        <v>3106</v>
      </c>
    </row>
    <row r="352" s="2" customFormat="1" ht="16.5" customHeight="1">
      <c r="A352" s="39"/>
      <c r="B352" s="40"/>
      <c r="C352" s="220" t="s">
        <v>3107</v>
      </c>
      <c r="D352" s="220" t="s">
        <v>151</v>
      </c>
      <c r="E352" s="221" t="s">
        <v>3108</v>
      </c>
      <c r="F352" s="222" t="s">
        <v>3109</v>
      </c>
      <c r="G352" s="223" t="s">
        <v>1314</v>
      </c>
      <c r="H352" s="224">
        <v>890</v>
      </c>
      <c r="I352" s="225"/>
      <c r="J352" s="226">
        <f>ROUND(I352*H352,2)</f>
        <v>0</v>
      </c>
      <c r="K352" s="227"/>
      <c r="L352" s="45"/>
      <c r="M352" s="228" t="s">
        <v>1</v>
      </c>
      <c r="N352" s="229" t="s">
        <v>42</v>
      </c>
      <c r="O352" s="92"/>
      <c r="P352" s="230">
        <f>O352*H352</f>
        <v>0</v>
      </c>
      <c r="Q352" s="230">
        <v>0</v>
      </c>
      <c r="R352" s="230">
        <f>Q352*H352</f>
        <v>0</v>
      </c>
      <c r="S352" s="230">
        <v>0</v>
      </c>
      <c r="T352" s="23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2" t="s">
        <v>155</v>
      </c>
      <c r="AT352" s="232" t="s">
        <v>151</v>
      </c>
      <c r="AU352" s="232" t="s">
        <v>156</v>
      </c>
      <c r="AY352" s="18" t="s">
        <v>149</v>
      </c>
      <c r="BE352" s="233">
        <f>IF(N352="základní",J352,0)</f>
        <v>0</v>
      </c>
      <c r="BF352" s="233">
        <f>IF(N352="snížená",J352,0)</f>
        <v>0</v>
      </c>
      <c r="BG352" s="233">
        <f>IF(N352="zákl. přenesená",J352,0)</f>
        <v>0</v>
      </c>
      <c r="BH352" s="233">
        <f>IF(N352="sníž. přenesená",J352,0)</f>
        <v>0</v>
      </c>
      <c r="BI352" s="233">
        <f>IF(N352="nulová",J352,0)</f>
        <v>0</v>
      </c>
      <c r="BJ352" s="18" t="s">
        <v>156</v>
      </c>
      <c r="BK352" s="233">
        <f>ROUND(I352*H352,2)</f>
        <v>0</v>
      </c>
      <c r="BL352" s="18" t="s">
        <v>155</v>
      </c>
      <c r="BM352" s="232" t="s">
        <v>3110</v>
      </c>
    </row>
    <row r="353" s="2" customFormat="1" ht="16.5" customHeight="1">
      <c r="A353" s="39"/>
      <c r="B353" s="40"/>
      <c r="C353" s="220" t="s">
        <v>2163</v>
      </c>
      <c r="D353" s="220" t="s">
        <v>151</v>
      </c>
      <c r="E353" s="221" t="s">
        <v>3111</v>
      </c>
      <c r="F353" s="222" t="s">
        <v>3112</v>
      </c>
      <c r="G353" s="223" t="s">
        <v>1314</v>
      </c>
      <c r="H353" s="224">
        <v>35</v>
      </c>
      <c r="I353" s="225"/>
      <c r="J353" s="226">
        <f>ROUND(I353*H353,2)</f>
        <v>0</v>
      </c>
      <c r="K353" s="227"/>
      <c r="L353" s="45"/>
      <c r="M353" s="228" t="s">
        <v>1</v>
      </c>
      <c r="N353" s="229" t="s">
        <v>42</v>
      </c>
      <c r="O353" s="92"/>
      <c r="P353" s="230">
        <f>O353*H353</f>
        <v>0</v>
      </c>
      <c r="Q353" s="230">
        <v>0</v>
      </c>
      <c r="R353" s="230">
        <f>Q353*H353</f>
        <v>0</v>
      </c>
      <c r="S353" s="230">
        <v>0</v>
      </c>
      <c r="T353" s="23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2" t="s">
        <v>155</v>
      </c>
      <c r="AT353" s="232" t="s">
        <v>151</v>
      </c>
      <c r="AU353" s="232" t="s">
        <v>156</v>
      </c>
      <c r="AY353" s="18" t="s">
        <v>149</v>
      </c>
      <c r="BE353" s="233">
        <f>IF(N353="základní",J353,0)</f>
        <v>0</v>
      </c>
      <c r="BF353" s="233">
        <f>IF(N353="snížená",J353,0)</f>
        <v>0</v>
      </c>
      <c r="BG353" s="233">
        <f>IF(N353="zákl. přenesená",J353,0)</f>
        <v>0</v>
      </c>
      <c r="BH353" s="233">
        <f>IF(N353="sníž. přenesená",J353,0)</f>
        <v>0</v>
      </c>
      <c r="BI353" s="233">
        <f>IF(N353="nulová",J353,0)</f>
        <v>0</v>
      </c>
      <c r="BJ353" s="18" t="s">
        <v>156</v>
      </c>
      <c r="BK353" s="233">
        <f>ROUND(I353*H353,2)</f>
        <v>0</v>
      </c>
      <c r="BL353" s="18" t="s">
        <v>155</v>
      </c>
      <c r="BM353" s="232" t="s">
        <v>3113</v>
      </c>
    </row>
    <row r="354" s="2" customFormat="1" ht="16.5" customHeight="1">
      <c r="A354" s="39"/>
      <c r="B354" s="40"/>
      <c r="C354" s="220" t="s">
        <v>3114</v>
      </c>
      <c r="D354" s="220" t="s">
        <v>151</v>
      </c>
      <c r="E354" s="221" t="s">
        <v>3115</v>
      </c>
      <c r="F354" s="222" t="s">
        <v>3116</v>
      </c>
      <c r="G354" s="223" t="s">
        <v>1314</v>
      </c>
      <c r="H354" s="224">
        <v>20</v>
      </c>
      <c r="I354" s="225"/>
      <c r="J354" s="226">
        <f>ROUND(I354*H354,2)</f>
        <v>0</v>
      </c>
      <c r="K354" s="227"/>
      <c r="L354" s="45"/>
      <c r="M354" s="228" t="s">
        <v>1</v>
      </c>
      <c r="N354" s="229" t="s">
        <v>42</v>
      </c>
      <c r="O354" s="92"/>
      <c r="P354" s="230">
        <f>O354*H354</f>
        <v>0</v>
      </c>
      <c r="Q354" s="230">
        <v>0</v>
      </c>
      <c r="R354" s="230">
        <f>Q354*H354</f>
        <v>0</v>
      </c>
      <c r="S354" s="230">
        <v>0</v>
      </c>
      <c r="T354" s="23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155</v>
      </c>
      <c r="AT354" s="232" t="s">
        <v>151</v>
      </c>
      <c r="AU354" s="232" t="s">
        <v>156</v>
      </c>
      <c r="AY354" s="18" t="s">
        <v>149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8" t="s">
        <v>156</v>
      </c>
      <c r="BK354" s="233">
        <f>ROUND(I354*H354,2)</f>
        <v>0</v>
      </c>
      <c r="BL354" s="18" t="s">
        <v>155</v>
      </c>
      <c r="BM354" s="232" t="s">
        <v>3117</v>
      </c>
    </row>
    <row r="355" s="2" customFormat="1" ht="16.5" customHeight="1">
      <c r="A355" s="39"/>
      <c r="B355" s="40"/>
      <c r="C355" s="220" t="s">
        <v>2166</v>
      </c>
      <c r="D355" s="220" t="s">
        <v>151</v>
      </c>
      <c r="E355" s="221" t="s">
        <v>3118</v>
      </c>
      <c r="F355" s="222" t="s">
        <v>3119</v>
      </c>
      <c r="G355" s="223" t="s">
        <v>1314</v>
      </c>
      <c r="H355" s="224">
        <v>37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42</v>
      </c>
      <c r="O355" s="92"/>
      <c r="P355" s="230">
        <f>O355*H355</f>
        <v>0</v>
      </c>
      <c r="Q355" s="230">
        <v>0</v>
      </c>
      <c r="R355" s="230">
        <f>Q355*H355</f>
        <v>0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155</v>
      </c>
      <c r="AT355" s="232" t="s">
        <v>151</v>
      </c>
      <c r="AU355" s="232" t="s">
        <v>156</v>
      </c>
      <c r="AY355" s="18" t="s">
        <v>149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156</v>
      </c>
      <c r="BK355" s="233">
        <f>ROUND(I355*H355,2)</f>
        <v>0</v>
      </c>
      <c r="BL355" s="18" t="s">
        <v>155</v>
      </c>
      <c r="BM355" s="232" t="s">
        <v>3120</v>
      </c>
    </row>
    <row r="356" s="2" customFormat="1" ht="16.5" customHeight="1">
      <c r="A356" s="39"/>
      <c r="B356" s="40"/>
      <c r="C356" s="220" t="s">
        <v>3121</v>
      </c>
      <c r="D356" s="220" t="s">
        <v>151</v>
      </c>
      <c r="E356" s="221" t="s">
        <v>3122</v>
      </c>
      <c r="F356" s="222" t="s">
        <v>3123</v>
      </c>
      <c r="G356" s="223" t="s">
        <v>1314</v>
      </c>
      <c r="H356" s="224">
        <v>4</v>
      </c>
      <c r="I356" s="225"/>
      <c r="J356" s="226">
        <f>ROUND(I356*H356,2)</f>
        <v>0</v>
      </c>
      <c r="K356" s="227"/>
      <c r="L356" s="45"/>
      <c r="M356" s="228" t="s">
        <v>1</v>
      </c>
      <c r="N356" s="229" t="s">
        <v>42</v>
      </c>
      <c r="O356" s="92"/>
      <c r="P356" s="230">
        <f>O356*H356</f>
        <v>0</v>
      </c>
      <c r="Q356" s="230">
        <v>0</v>
      </c>
      <c r="R356" s="230">
        <f>Q356*H356</f>
        <v>0</v>
      </c>
      <c r="S356" s="230">
        <v>0</v>
      </c>
      <c r="T356" s="23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2" t="s">
        <v>155</v>
      </c>
      <c r="AT356" s="232" t="s">
        <v>151</v>
      </c>
      <c r="AU356" s="232" t="s">
        <v>156</v>
      </c>
      <c r="AY356" s="18" t="s">
        <v>149</v>
      </c>
      <c r="BE356" s="233">
        <f>IF(N356="základní",J356,0)</f>
        <v>0</v>
      </c>
      <c r="BF356" s="233">
        <f>IF(N356="snížená",J356,0)</f>
        <v>0</v>
      </c>
      <c r="BG356" s="233">
        <f>IF(N356="zákl. přenesená",J356,0)</f>
        <v>0</v>
      </c>
      <c r="BH356" s="233">
        <f>IF(N356="sníž. přenesená",J356,0)</f>
        <v>0</v>
      </c>
      <c r="BI356" s="233">
        <f>IF(N356="nulová",J356,0)</f>
        <v>0</v>
      </c>
      <c r="BJ356" s="18" t="s">
        <v>156</v>
      </c>
      <c r="BK356" s="233">
        <f>ROUND(I356*H356,2)</f>
        <v>0</v>
      </c>
      <c r="BL356" s="18" t="s">
        <v>155</v>
      </c>
      <c r="BM356" s="232" t="s">
        <v>3124</v>
      </c>
    </row>
    <row r="357" s="2" customFormat="1" ht="16.5" customHeight="1">
      <c r="A357" s="39"/>
      <c r="B357" s="40"/>
      <c r="C357" s="220" t="s">
        <v>2169</v>
      </c>
      <c r="D357" s="220" t="s">
        <v>151</v>
      </c>
      <c r="E357" s="221" t="s">
        <v>3125</v>
      </c>
      <c r="F357" s="222" t="s">
        <v>2771</v>
      </c>
      <c r="G357" s="223" t="s">
        <v>925</v>
      </c>
      <c r="H357" s="224">
        <v>1</v>
      </c>
      <c r="I357" s="225"/>
      <c r="J357" s="226">
        <f>ROUND(I357*H357,2)</f>
        <v>0</v>
      </c>
      <c r="K357" s="227"/>
      <c r="L357" s="45"/>
      <c r="M357" s="228" t="s">
        <v>1</v>
      </c>
      <c r="N357" s="229" t="s">
        <v>42</v>
      </c>
      <c r="O357" s="92"/>
      <c r="P357" s="230">
        <f>O357*H357</f>
        <v>0</v>
      </c>
      <c r="Q357" s="230">
        <v>0</v>
      </c>
      <c r="R357" s="230">
        <f>Q357*H357</f>
        <v>0</v>
      </c>
      <c r="S357" s="230">
        <v>0</v>
      </c>
      <c r="T357" s="231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2" t="s">
        <v>155</v>
      </c>
      <c r="AT357" s="232" t="s">
        <v>151</v>
      </c>
      <c r="AU357" s="232" t="s">
        <v>156</v>
      </c>
      <c r="AY357" s="18" t="s">
        <v>149</v>
      </c>
      <c r="BE357" s="233">
        <f>IF(N357="základní",J357,0)</f>
        <v>0</v>
      </c>
      <c r="BF357" s="233">
        <f>IF(N357="snížená",J357,0)</f>
        <v>0</v>
      </c>
      <c r="BG357" s="233">
        <f>IF(N357="zákl. přenesená",J357,0)</f>
        <v>0</v>
      </c>
      <c r="BH357" s="233">
        <f>IF(N357="sníž. přenesená",J357,0)</f>
        <v>0</v>
      </c>
      <c r="BI357" s="233">
        <f>IF(N357="nulová",J357,0)</f>
        <v>0</v>
      </c>
      <c r="BJ357" s="18" t="s">
        <v>156</v>
      </c>
      <c r="BK357" s="233">
        <f>ROUND(I357*H357,2)</f>
        <v>0</v>
      </c>
      <c r="BL357" s="18" t="s">
        <v>155</v>
      </c>
      <c r="BM357" s="232" t="s">
        <v>3126</v>
      </c>
    </row>
    <row r="358" s="12" customFormat="1" ht="22.8" customHeight="1">
      <c r="A358" s="12"/>
      <c r="B358" s="204"/>
      <c r="C358" s="205"/>
      <c r="D358" s="206" t="s">
        <v>75</v>
      </c>
      <c r="E358" s="218" t="s">
        <v>3127</v>
      </c>
      <c r="F358" s="218" t="s">
        <v>3128</v>
      </c>
      <c r="G358" s="205"/>
      <c r="H358" s="205"/>
      <c r="I358" s="208"/>
      <c r="J358" s="219">
        <f>BK358</f>
        <v>0</v>
      </c>
      <c r="K358" s="205"/>
      <c r="L358" s="210"/>
      <c r="M358" s="211"/>
      <c r="N358" s="212"/>
      <c r="O358" s="212"/>
      <c r="P358" s="213">
        <f>SUM(P359:P363)</f>
        <v>0</v>
      </c>
      <c r="Q358" s="212"/>
      <c r="R358" s="213">
        <f>SUM(R359:R363)</f>
        <v>0</v>
      </c>
      <c r="S358" s="212"/>
      <c r="T358" s="214">
        <f>SUM(T359:T363)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5" t="s">
        <v>84</v>
      </c>
      <c r="AT358" s="216" t="s">
        <v>75</v>
      </c>
      <c r="AU358" s="216" t="s">
        <v>84</v>
      </c>
      <c r="AY358" s="215" t="s">
        <v>149</v>
      </c>
      <c r="BK358" s="217">
        <f>SUM(BK359:BK363)</f>
        <v>0</v>
      </c>
    </row>
    <row r="359" s="2" customFormat="1" ht="16.5" customHeight="1">
      <c r="A359" s="39"/>
      <c r="B359" s="40"/>
      <c r="C359" s="220" t="s">
        <v>3129</v>
      </c>
      <c r="D359" s="220" t="s">
        <v>151</v>
      </c>
      <c r="E359" s="221" t="s">
        <v>3130</v>
      </c>
      <c r="F359" s="222" t="s">
        <v>3131</v>
      </c>
      <c r="G359" s="223" t="s">
        <v>925</v>
      </c>
      <c r="H359" s="224">
        <v>1</v>
      </c>
      <c r="I359" s="225"/>
      <c r="J359" s="226">
        <f>ROUND(I359*H359,2)</f>
        <v>0</v>
      </c>
      <c r="K359" s="227"/>
      <c r="L359" s="45"/>
      <c r="M359" s="228" t="s">
        <v>1</v>
      </c>
      <c r="N359" s="229" t="s">
        <v>42</v>
      </c>
      <c r="O359" s="92"/>
      <c r="P359" s="230">
        <f>O359*H359</f>
        <v>0</v>
      </c>
      <c r="Q359" s="230">
        <v>0</v>
      </c>
      <c r="R359" s="230">
        <f>Q359*H359</f>
        <v>0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155</v>
      </c>
      <c r="AT359" s="232" t="s">
        <v>151</v>
      </c>
      <c r="AU359" s="232" t="s">
        <v>156</v>
      </c>
      <c r="AY359" s="18" t="s">
        <v>149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8" t="s">
        <v>156</v>
      </c>
      <c r="BK359" s="233">
        <f>ROUND(I359*H359,2)</f>
        <v>0</v>
      </c>
      <c r="BL359" s="18" t="s">
        <v>155</v>
      </c>
      <c r="BM359" s="232" t="s">
        <v>3132</v>
      </c>
    </row>
    <row r="360" s="2" customFormat="1">
      <c r="A360" s="39"/>
      <c r="B360" s="40"/>
      <c r="C360" s="41"/>
      <c r="D360" s="236" t="s">
        <v>409</v>
      </c>
      <c r="E360" s="41"/>
      <c r="F360" s="294" t="s">
        <v>3133</v>
      </c>
      <c r="G360" s="41"/>
      <c r="H360" s="41"/>
      <c r="I360" s="295"/>
      <c r="J360" s="41"/>
      <c r="K360" s="41"/>
      <c r="L360" s="45"/>
      <c r="M360" s="296"/>
      <c r="N360" s="297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409</v>
      </c>
      <c r="AU360" s="18" t="s">
        <v>156</v>
      </c>
    </row>
    <row r="361" s="2" customFormat="1" ht="24.15" customHeight="1">
      <c r="A361" s="39"/>
      <c r="B361" s="40"/>
      <c r="C361" s="220" t="s">
        <v>2172</v>
      </c>
      <c r="D361" s="220" t="s">
        <v>151</v>
      </c>
      <c r="E361" s="221" t="s">
        <v>3134</v>
      </c>
      <c r="F361" s="222" t="s">
        <v>3135</v>
      </c>
      <c r="G361" s="223" t="s">
        <v>1314</v>
      </c>
      <c r="H361" s="224">
        <v>72</v>
      </c>
      <c r="I361" s="225"/>
      <c r="J361" s="226">
        <f>ROUND(I361*H361,2)</f>
        <v>0</v>
      </c>
      <c r="K361" s="227"/>
      <c r="L361" s="45"/>
      <c r="M361" s="228" t="s">
        <v>1</v>
      </c>
      <c r="N361" s="229" t="s">
        <v>42</v>
      </c>
      <c r="O361" s="92"/>
      <c r="P361" s="230">
        <f>O361*H361</f>
        <v>0</v>
      </c>
      <c r="Q361" s="230">
        <v>0</v>
      </c>
      <c r="R361" s="230">
        <f>Q361*H361</f>
        <v>0</v>
      </c>
      <c r="S361" s="230">
        <v>0</v>
      </c>
      <c r="T361" s="23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2" t="s">
        <v>155</v>
      </c>
      <c r="AT361" s="232" t="s">
        <v>151</v>
      </c>
      <c r="AU361" s="232" t="s">
        <v>156</v>
      </c>
      <c r="AY361" s="18" t="s">
        <v>149</v>
      </c>
      <c r="BE361" s="233">
        <f>IF(N361="základní",J361,0)</f>
        <v>0</v>
      </c>
      <c r="BF361" s="233">
        <f>IF(N361="snížená",J361,0)</f>
        <v>0</v>
      </c>
      <c r="BG361" s="233">
        <f>IF(N361="zákl. přenesená",J361,0)</f>
        <v>0</v>
      </c>
      <c r="BH361" s="233">
        <f>IF(N361="sníž. přenesená",J361,0)</f>
        <v>0</v>
      </c>
      <c r="BI361" s="233">
        <f>IF(N361="nulová",J361,0)</f>
        <v>0</v>
      </c>
      <c r="BJ361" s="18" t="s">
        <v>156</v>
      </c>
      <c r="BK361" s="233">
        <f>ROUND(I361*H361,2)</f>
        <v>0</v>
      </c>
      <c r="BL361" s="18" t="s">
        <v>155</v>
      </c>
      <c r="BM361" s="232" t="s">
        <v>3136</v>
      </c>
    </row>
    <row r="362" s="2" customFormat="1" ht="16.5" customHeight="1">
      <c r="A362" s="39"/>
      <c r="B362" s="40"/>
      <c r="C362" s="220" t="s">
        <v>3137</v>
      </c>
      <c r="D362" s="220" t="s">
        <v>151</v>
      </c>
      <c r="E362" s="221" t="s">
        <v>3138</v>
      </c>
      <c r="F362" s="222" t="s">
        <v>3139</v>
      </c>
      <c r="G362" s="223" t="s">
        <v>1314</v>
      </c>
      <c r="H362" s="224">
        <v>4</v>
      </c>
      <c r="I362" s="225"/>
      <c r="J362" s="226">
        <f>ROUND(I362*H362,2)</f>
        <v>0</v>
      </c>
      <c r="K362" s="227"/>
      <c r="L362" s="45"/>
      <c r="M362" s="228" t="s">
        <v>1</v>
      </c>
      <c r="N362" s="229" t="s">
        <v>42</v>
      </c>
      <c r="O362" s="92"/>
      <c r="P362" s="230">
        <f>O362*H362</f>
        <v>0</v>
      </c>
      <c r="Q362" s="230">
        <v>0</v>
      </c>
      <c r="R362" s="230">
        <f>Q362*H362</f>
        <v>0</v>
      </c>
      <c r="S362" s="230">
        <v>0</v>
      </c>
      <c r="T362" s="23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2" t="s">
        <v>155</v>
      </c>
      <c r="AT362" s="232" t="s">
        <v>151</v>
      </c>
      <c r="AU362" s="232" t="s">
        <v>156</v>
      </c>
      <c r="AY362" s="18" t="s">
        <v>149</v>
      </c>
      <c r="BE362" s="233">
        <f>IF(N362="základní",J362,0)</f>
        <v>0</v>
      </c>
      <c r="BF362" s="233">
        <f>IF(N362="snížená",J362,0)</f>
        <v>0</v>
      </c>
      <c r="BG362" s="233">
        <f>IF(N362="zákl. přenesená",J362,0)</f>
        <v>0</v>
      </c>
      <c r="BH362" s="233">
        <f>IF(N362="sníž. přenesená",J362,0)</f>
        <v>0</v>
      </c>
      <c r="BI362" s="233">
        <f>IF(N362="nulová",J362,0)</f>
        <v>0</v>
      </c>
      <c r="BJ362" s="18" t="s">
        <v>156</v>
      </c>
      <c r="BK362" s="233">
        <f>ROUND(I362*H362,2)</f>
        <v>0</v>
      </c>
      <c r="BL362" s="18" t="s">
        <v>155</v>
      </c>
      <c r="BM362" s="232" t="s">
        <v>3140</v>
      </c>
    </row>
    <row r="363" s="2" customFormat="1" ht="16.5" customHeight="1">
      <c r="A363" s="39"/>
      <c r="B363" s="40"/>
      <c r="C363" s="220" t="s">
        <v>2175</v>
      </c>
      <c r="D363" s="220" t="s">
        <v>151</v>
      </c>
      <c r="E363" s="221" t="s">
        <v>3141</v>
      </c>
      <c r="F363" s="222" t="s">
        <v>2771</v>
      </c>
      <c r="G363" s="223" t="s">
        <v>1314</v>
      </c>
      <c r="H363" s="224">
        <v>1</v>
      </c>
      <c r="I363" s="225"/>
      <c r="J363" s="226">
        <f>ROUND(I363*H363,2)</f>
        <v>0</v>
      </c>
      <c r="K363" s="227"/>
      <c r="L363" s="45"/>
      <c r="M363" s="228" t="s">
        <v>1</v>
      </c>
      <c r="N363" s="229" t="s">
        <v>42</v>
      </c>
      <c r="O363" s="92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2" t="s">
        <v>155</v>
      </c>
      <c r="AT363" s="232" t="s">
        <v>151</v>
      </c>
      <c r="AU363" s="232" t="s">
        <v>156</v>
      </c>
      <c r="AY363" s="18" t="s">
        <v>149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8" t="s">
        <v>156</v>
      </c>
      <c r="BK363" s="233">
        <f>ROUND(I363*H363,2)</f>
        <v>0</v>
      </c>
      <c r="BL363" s="18" t="s">
        <v>155</v>
      </c>
      <c r="BM363" s="232" t="s">
        <v>3142</v>
      </c>
    </row>
    <row r="364" s="12" customFormat="1" ht="22.8" customHeight="1">
      <c r="A364" s="12"/>
      <c r="B364" s="204"/>
      <c r="C364" s="205"/>
      <c r="D364" s="206" t="s">
        <v>75</v>
      </c>
      <c r="E364" s="218" t="s">
        <v>3143</v>
      </c>
      <c r="F364" s="218" t="s">
        <v>3144</v>
      </c>
      <c r="G364" s="205"/>
      <c r="H364" s="205"/>
      <c r="I364" s="208"/>
      <c r="J364" s="219">
        <f>BK364</f>
        <v>0</v>
      </c>
      <c r="K364" s="205"/>
      <c r="L364" s="210"/>
      <c r="M364" s="211"/>
      <c r="N364" s="212"/>
      <c r="O364" s="212"/>
      <c r="P364" s="213">
        <f>SUM(P365:P369)</f>
        <v>0</v>
      </c>
      <c r="Q364" s="212"/>
      <c r="R364" s="213">
        <f>SUM(R365:R369)</f>
        <v>0</v>
      </c>
      <c r="S364" s="212"/>
      <c r="T364" s="214">
        <f>SUM(T365:T369)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5" t="s">
        <v>84</v>
      </c>
      <c r="AT364" s="216" t="s">
        <v>75</v>
      </c>
      <c r="AU364" s="216" t="s">
        <v>84</v>
      </c>
      <c r="AY364" s="215" t="s">
        <v>149</v>
      </c>
      <c r="BK364" s="217">
        <f>SUM(BK365:BK369)</f>
        <v>0</v>
      </c>
    </row>
    <row r="365" s="2" customFormat="1" ht="16.5" customHeight="1">
      <c r="A365" s="39"/>
      <c r="B365" s="40"/>
      <c r="C365" s="220" t="s">
        <v>3145</v>
      </c>
      <c r="D365" s="220" t="s">
        <v>151</v>
      </c>
      <c r="E365" s="221" t="s">
        <v>3146</v>
      </c>
      <c r="F365" s="222" t="s">
        <v>3147</v>
      </c>
      <c r="G365" s="223" t="s">
        <v>197</v>
      </c>
      <c r="H365" s="224">
        <v>1</v>
      </c>
      <c r="I365" s="225"/>
      <c r="J365" s="226">
        <f>ROUND(I365*H365,2)</f>
        <v>0</v>
      </c>
      <c r="K365" s="227"/>
      <c r="L365" s="45"/>
      <c r="M365" s="228" t="s">
        <v>1</v>
      </c>
      <c r="N365" s="229" t="s">
        <v>42</v>
      </c>
      <c r="O365" s="92"/>
      <c r="P365" s="230">
        <f>O365*H365</f>
        <v>0</v>
      </c>
      <c r="Q365" s="230">
        <v>0</v>
      </c>
      <c r="R365" s="230">
        <f>Q365*H365</f>
        <v>0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155</v>
      </c>
      <c r="AT365" s="232" t="s">
        <v>151</v>
      </c>
      <c r="AU365" s="232" t="s">
        <v>156</v>
      </c>
      <c r="AY365" s="18" t="s">
        <v>149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8" t="s">
        <v>156</v>
      </c>
      <c r="BK365" s="233">
        <f>ROUND(I365*H365,2)</f>
        <v>0</v>
      </c>
      <c r="BL365" s="18" t="s">
        <v>155</v>
      </c>
      <c r="BM365" s="232" t="s">
        <v>3148</v>
      </c>
    </row>
    <row r="366" s="2" customFormat="1" ht="16.5" customHeight="1">
      <c r="A366" s="39"/>
      <c r="B366" s="40"/>
      <c r="C366" s="220" t="s">
        <v>2178</v>
      </c>
      <c r="D366" s="220" t="s">
        <v>151</v>
      </c>
      <c r="E366" s="221" t="s">
        <v>3149</v>
      </c>
      <c r="F366" s="222" t="s">
        <v>3150</v>
      </c>
      <c r="G366" s="223" t="s">
        <v>1314</v>
      </c>
      <c r="H366" s="224">
        <v>1</v>
      </c>
      <c r="I366" s="225"/>
      <c r="J366" s="226">
        <f>ROUND(I366*H366,2)</f>
        <v>0</v>
      </c>
      <c r="K366" s="227"/>
      <c r="L366" s="45"/>
      <c r="M366" s="228" t="s">
        <v>1</v>
      </c>
      <c r="N366" s="229" t="s">
        <v>42</v>
      </c>
      <c r="O366" s="92"/>
      <c r="P366" s="230">
        <f>O366*H366</f>
        <v>0</v>
      </c>
      <c r="Q366" s="230">
        <v>0</v>
      </c>
      <c r="R366" s="230">
        <f>Q366*H366</f>
        <v>0</v>
      </c>
      <c r="S366" s="230">
        <v>0</v>
      </c>
      <c r="T366" s="23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2" t="s">
        <v>155</v>
      </c>
      <c r="AT366" s="232" t="s">
        <v>151</v>
      </c>
      <c r="AU366" s="232" t="s">
        <v>156</v>
      </c>
      <c r="AY366" s="18" t="s">
        <v>149</v>
      </c>
      <c r="BE366" s="233">
        <f>IF(N366="základní",J366,0)</f>
        <v>0</v>
      </c>
      <c r="BF366" s="233">
        <f>IF(N366="snížená",J366,0)</f>
        <v>0</v>
      </c>
      <c r="BG366" s="233">
        <f>IF(N366="zákl. přenesená",J366,0)</f>
        <v>0</v>
      </c>
      <c r="BH366" s="233">
        <f>IF(N366="sníž. přenesená",J366,0)</f>
        <v>0</v>
      </c>
      <c r="BI366" s="233">
        <f>IF(N366="nulová",J366,0)</f>
        <v>0</v>
      </c>
      <c r="BJ366" s="18" t="s">
        <v>156</v>
      </c>
      <c r="BK366" s="233">
        <f>ROUND(I366*H366,2)</f>
        <v>0</v>
      </c>
      <c r="BL366" s="18" t="s">
        <v>155</v>
      </c>
      <c r="BM366" s="232" t="s">
        <v>3151</v>
      </c>
    </row>
    <row r="367" s="2" customFormat="1" ht="16.5" customHeight="1">
      <c r="A367" s="39"/>
      <c r="B367" s="40"/>
      <c r="C367" s="220" t="s">
        <v>3152</v>
      </c>
      <c r="D367" s="220" t="s">
        <v>151</v>
      </c>
      <c r="E367" s="221" t="s">
        <v>3153</v>
      </c>
      <c r="F367" s="222" t="s">
        <v>3154</v>
      </c>
      <c r="G367" s="223" t="s">
        <v>1314</v>
      </c>
      <c r="H367" s="224">
        <v>2</v>
      </c>
      <c r="I367" s="225"/>
      <c r="J367" s="226">
        <f>ROUND(I367*H367,2)</f>
        <v>0</v>
      </c>
      <c r="K367" s="227"/>
      <c r="L367" s="45"/>
      <c r="M367" s="228" t="s">
        <v>1</v>
      </c>
      <c r="N367" s="229" t="s">
        <v>42</v>
      </c>
      <c r="O367" s="92"/>
      <c r="P367" s="230">
        <f>O367*H367</f>
        <v>0</v>
      </c>
      <c r="Q367" s="230">
        <v>0</v>
      </c>
      <c r="R367" s="230">
        <f>Q367*H367</f>
        <v>0</v>
      </c>
      <c r="S367" s="230">
        <v>0</v>
      </c>
      <c r="T367" s="23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2" t="s">
        <v>155</v>
      </c>
      <c r="AT367" s="232" t="s">
        <v>151</v>
      </c>
      <c r="AU367" s="232" t="s">
        <v>156</v>
      </c>
      <c r="AY367" s="18" t="s">
        <v>149</v>
      </c>
      <c r="BE367" s="233">
        <f>IF(N367="základní",J367,0)</f>
        <v>0</v>
      </c>
      <c r="BF367" s="233">
        <f>IF(N367="snížená",J367,0)</f>
        <v>0</v>
      </c>
      <c r="BG367" s="233">
        <f>IF(N367="zákl. přenesená",J367,0)</f>
        <v>0</v>
      </c>
      <c r="BH367" s="233">
        <f>IF(N367="sníž. přenesená",J367,0)</f>
        <v>0</v>
      </c>
      <c r="BI367" s="233">
        <f>IF(N367="nulová",J367,0)</f>
        <v>0</v>
      </c>
      <c r="BJ367" s="18" t="s">
        <v>156</v>
      </c>
      <c r="BK367" s="233">
        <f>ROUND(I367*H367,2)</f>
        <v>0</v>
      </c>
      <c r="BL367" s="18" t="s">
        <v>155</v>
      </c>
      <c r="BM367" s="232" t="s">
        <v>3155</v>
      </c>
    </row>
    <row r="368" s="2" customFormat="1" ht="16.5" customHeight="1">
      <c r="A368" s="39"/>
      <c r="B368" s="40"/>
      <c r="C368" s="220" t="s">
        <v>2181</v>
      </c>
      <c r="D368" s="220" t="s">
        <v>151</v>
      </c>
      <c r="E368" s="221" t="s">
        <v>3156</v>
      </c>
      <c r="F368" s="222" t="s">
        <v>3157</v>
      </c>
      <c r="G368" s="223" t="s">
        <v>1314</v>
      </c>
      <c r="H368" s="224">
        <v>7</v>
      </c>
      <c r="I368" s="225"/>
      <c r="J368" s="226">
        <f>ROUND(I368*H368,2)</f>
        <v>0</v>
      </c>
      <c r="K368" s="227"/>
      <c r="L368" s="45"/>
      <c r="M368" s="228" t="s">
        <v>1</v>
      </c>
      <c r="N368" s="229" t="s">
        <v>42</v>
      </c>
      <c r="O368" s="92"/>
      <c r="P368" s="230">
        <f>O368*H368</f>
        <v>0</v>
      </c>
      <c r="Q368" s="230">
        <v>0</v>
      </c>
      <c r="R368" s="230">
        <f>Q368*H368</f>
        <v>0</v>
      </c>
      <c r="S368" s="230">
        <v>0</v>
      </c>
      <c r="T368" s="23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2" t="s">
        <v>155</v>
      </c>
      <c r="AT368" s="232" t="s">
        <v>151</v>
      </c>
      <c r="AU368" s="232" t="s">
        <v>156</v>
      </c>
      <c r="AY368" s="18" t="s">
        <v>149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8" t="s">
        <v>156</v>
      </c>
      <c r="BK368" s="233">
        <f>ROUND(I368*H368,2)</f>
        <v>0</v>
      </c>
      <c r="BL368" s="18" t="s">
        <v>155</v>
      </c>
      <c r="BM368" s="232" t="s">
        <v>3158</v>
      </c>
    </row>
    <row r="369" s="2" customFormat="1" ht="21.75" customHeight="1">
      <c r="A369" s="39"/>
      <c r="B369" s="40"/>
      <c r="C369" s="220" t="s">
        <v>3159</v>
      </c>
      <c r="D369" s="220" t="s">
        <v>151</v>
      </c>
      <c r="E369" s="221" t="s">
        <v>3160</v>
      </c>
      <c r="F369" s="222" t="s">
        <v>3161</v>
      </c>
      <c r="G369" s="223" t="s">
        <v>1314</v>
      </c>
      <c r="H369" s="224">
        <v>5</v>
      </c>
      <c r="I369" s="225"/>
      <c r="J369" s="226">
        <f>ROUND(I369*H369,2)</f>
        <v>0</v>
      </c>
      <c r="K369" s="227"/>
      <c r="L369" s="45"/>
      <c r="M369" s="228" t="s">
        <v>1</v>
      </c>
      <c r="N369" s="229" t="s">
        <v>42</v>
      </c>
      <c r="O369" s="92"/>
      <c r="P369" s="230">
        <f>O369*H369</f>
        <v>0</v>
      </c>
      <c r="Q369" s="230">
        <v>0</v>
      </c>
      <c r="R369" s="230">
        <f>Q369*H369</f>
        <v>0</v>
      </c>
      <c r="S369" s="230">
        <v>0</v>
      </c>
      <c r="T369" s="23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2" t="s">
        <v>155</v>
      </c>
      <c r="AT369" s="232" t="s">
        <v>151</v>
      </c>
      <c r="AU369" s="232" t="s">
        <v>156</v>
      </c>
      <c r="AY369" s="18" t="s">
        <v>149</v>
      </c>
      <c r="BE369" s="233">
        <f>IF(N369="základní",J369,0)</f>
        <v>0</v>
      </c>
      <c r="BF369" s="233">
        <f>IF(N369="snížená",J369,0)</f>
        <v>0</v>
      </c>
      <c r="BG369" s="233">
        <f>IF(N369="zákl. přenesená",J369,0)</f>
        <v>0</v>
      </c>
      <c r="BH369" s="233">
        <f>IF(N369="sníž. přenesená",J369,0)</f>
        <v>0</v>
      </c>
      <c r="BI369" s="233">
        <f>IF(N369="nulová",J369,0)</f>
        <v>0</v>
      </c>
      <c r="BJ369" s="18" t="s">
        <v>156</v>
      </c>
      <c r="BK369" s="233">
        <f>ROUND(I369*H369,2)</f>
        <v>0</v>
      </c>
      <c r="BL369" s="18" t="s">
        <v>155</v>
      </c>
      <c r="BM369" s="232" t="s">
        <v>3162</v>
      </c>
    </row>
    <row r="370" s="12" customFormat="1" ht="22.8" customHeight="1">
      <c r="A370" s="12"/>
      <c r="B370" s="204"/>
      <c r="C370" s="205"/>
      <c r="D370" s="206" t="s">
        <v>75</v>
      </c>
      <c r="E370" s="218" t="s">
        <v>3163</v>
      </c>
      <c r="F370" s="218" t="s">
        <v>3164</v>
      </c>
      <c r="G370" s="205"/>
      <c r="H370" s="205"/>
      <c r="I370" s="208"/>
      <c r="J370" s="219">
        <f>BK370</f>
        <v>0</v>
      </c>
      <c r="K370" s="205"/>
      <c r="L370" s="210"/>
      <c r="M370" s="211"/>
      <c r="N370" s="212"/>
      <c r="O370" s="212"/>
      <c r="P370" s="213">
        <f>SUM(P371:P393)</f>
        <v>0</v>
      </c>
      <c r="Q370" s="212"/>
      <c r="R370" s="213">
        <f>SUM(R371:R393)</f>
        <v>0</v>
      </c>
      <c r="S370" s="212"/>
      <c r="T370" s="214">
        <f>SUM(T371:T393)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5" t="s">
        <v>84</v>
      </c>
      <c r="AT370" s="216" t="s">
        <v>75</v>
      </c>
      <c r="AU370" s="216" t="s">
        <v>84</v>
      </c>
      <c r="AY370" s="215" t="s">
        <v>149</v>
      </c>
      <c r="BK370" s="217">
        <f>SUM(BK371:BK393)</f>
        <v>0</v>
      </c>
    </row>
    <row r="371" s="2" customFormat="1" ht="16.5" customHeight="1">
      <c r="A371" s="39"/>
      <c r="B371" s="40"/>
      <c r="C371" s="220" t="s">
        <v>2184</v>
      </c>
      <c r="D371" s="220" t="s">
        <v>151</v>
      </c>
      <c r="E371" s="221" t="s">
        <v>3165</v>
      </c>
      <c r="F371" s="222" t="s">
        <v>3166</v>
      </c>
      <c r="G371" s="223" t="s">
        <v>197</v>
      </c>
      <c r="H371" s="224">
        <v>70</v>
      </c>
      <c r="I371" s="225"/>
      <c r="J371" s="226">
        <f>ROUND(I371*H371,2)</f>
        <v>0</v>
      </c>
      <c r="K371" s="227"/>
      <c r="L371" s="45"/>
      <c r="M371" s="228" t="s">
        <v>1</v>
      </c>
      <c r="N371" s="229" t="s">
        <v>42</v>
      </c>
      <c r="O371" s="92"/>
      <c r="P371" s="230">
        <f>O371*H371</f>
        <v>0</v>
      </c>
      <c r="Q371" s="230">
        <v>0</v>
      </c>
      <c r="R371" s="230">
        <f>Q371*H371</f>
        <v>0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155</v>
      </c>
      <c r="AT371" s="232" t="s">
        <v>151</v>
      </c>
      <c r="AU371" s="232" t="s">
        <v>156</v>
      </c>
      <c r="AY371" s="18" t="s">
        <v>149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156</v>
      </c>
      <c r="BK371" s="233">
        <f>ROUND(I371*H371,2)</f>
        <v>0</v>
      </c>
      <c r="BL371" s="18" t="s">
        <v>155</v>
      </c>
      <c r="BM371" s="232" t="s">
        <v>3167</v>
      </c>
    </row>
    <row r="372" s="2" customFormat="1" ht="21.75" customHeight="1">
      <c r="A372" s="39"/>
      <c r="B372" s="40"/>
      <c r="C372" s="220" t="s">
        <v>3168</v>
      </c>
      <c r="D372" s="220" t="s">
        <v>151</v>
      </c>
      <c r="E372" s="221" t="s">
        <v>3169</v>
      </c>
      <c r="F372" s="222" t="s">
        <v>3170</v>
      </c>
      <c r="G372" s="223" t="s">
        <v>197</v>
      </c>
      <c r="H372" s="224">
        <v>300</v>
      </c>
      <c r="I372" s="225"/>
      <c r="J372" s="226">
        <f>ROUND(I372*H372,2)</f>
        <v>0</v>
      </c>
      <c r="K372" s="227"/>
      <c r="L372" s="45"/>
      <c r="M372" s="228" t="s">
        <v>1</v>
      </c>
      <c r="N372" s="229" t="s">
        <v>42</v>
      </c>
      <c r="O372" s="92"/>
      <c r="P372" s="230">
        <f>O372*H372</f>
        <v>0</v>
      </c>
      <c r="Q372" s="230">
        <v>0</v>
      </c>
      <c r="R372" s="230">
        <f>Q372*H372</f>
        <v>0</v>
      </c>
      <c r="S372" s="230">
        <v>0</v>
      </c>
      <c r="T372" s="23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2" t="s">
        <v>155</v>
      </c>
      <c r="AT372" s="232" t="s">
        <v>151</v>
      </c>
      <c r="AU372" s="232" t="s">
        <v>156</v>
      </c>
      <c r="AY372" s="18" t="s">
        <v>149</v>
      </c>
      <c r="BE372" s="233">
        <f>IF(N372="základní",J372,0)</f>
        <v>0</v>
      </c>
      <c r="BF372" s="233">
        <f>IF(N372="snížená",J372,0)</f>
        <v>0</v>
      </c>
      <c r="BG372" s="233">
        <f>IF(N372="zákl. přenesená",J372,0)</f>
        <v>0</v>
      </c>
      <c r="BH372" s="233">
        <f>IF(N372="sníž. přenesená",J372,0)</f>
        <v>0</v>
      </c>
      <c r="BI372" s="233">
        <f>IF(N372="nulová",J372,0)</f>
        <v>0</v>
      </c>
      <c r="BJ372" s="18" t="s">
        <v>156</v>
      </c>
      <c r="BK372" s="233">
        <f>ROUND(I372*H372,2)</f>
        <v>0</v>
      </c>
      <c r="BL372" s="18" t="s">
        <v>155</v>
      </c>
      <c r="BM372" s="232" t="s">
        <v>3171</v>
      </c>
    </row>
    <row r="373" s="2" customFormat="1" ht="16.5" customHeight="1">
      <c r="A373" s="39"/>
      <c r="B373" s="40"/>
      <c r="C373" s="220" t="s">
        <v>2187</v>
      </c>
      <c r="D373" s="220" t="s">
        <v>151</v>
      </c>
      <c r="E373" s="221" t="s">
        <v>3172</v>
      </c>
      <c r="F373" s="222" t="s">
        <v>3173</v>
      </c>
      <c r="G373" s="223" t="s">
        <v>197</v>
      </c>
      <c r="H373" s="224">
        <v>230</v>
      </c>
      <c r="I373" s="225"/>
      <c r="J373" s="226">
        <f>ROUND(I373*H373,2)</f>
        <v>0</v>
      </c>
      <c r="K373" s="227"/>
      <c r="L373" s="45"/>
      <c r="M373" s="228" t="s">
        <v>1</v>
      </c>
      <c r="N373" s="229" t="s">
        <v>42</v>
      </c>
      <c r="O373" s="92"/>
      <c r="P373" s="230">
        <f>O373*H373</f>
        <v>0</v>
      </c>
      <c r="Q373" s="230">
        <v>0</v>
      </c>
      <c r="R373" s="230">
        <f>Q373*H373</f>
        <v>0</v>
      </c>
      <c r="S373" s="230">
        <v>0</v>
      </c>
      <c r="T373" s="23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2" t="s">
        <v>155</v>
      </c>
      <c r="AT373" s="232" t="s">
        <v>151</v>
      </c>
      <c r="AU373" s="232" t="s">
        <v>156</v>
      </c>
      <c r="AY373" s="18" t="s">
        <v>149</v>
      </c>
      <c r="BE373" s="233">
        <f>IF(N373="základní",J373,0)</f>
        <v>0</v>
      </c>
      <c r="BF373" s="233">
        <f>IF(N373="snížená",J373,0)</f>
        <v>0</v>
      </c>
      <c r="BG373" s="233">
        <f>IF(N373="zákl. přenesená",J373,0)</f>
        <v>0</v>
      </c>
      <c r="BH373" s="233">
        <f>IF(N373="sníž. přenesená",J373,0)</f>
        <v>0</v>
      </c>
      <c r="BI373" s="233">
        <f>IF(N373="nulová",J373,0)</f>
        <v>0</v>
      </c>
      <c r="BJ373" s="18" t="s">
        <v>156</v>
      </c>
      <c r="BK373" s="233">
        <f>ROUND(I373*H373,2)</f>
        <v>0</v>
      </c>
      <c r="BL373" s="18" t="s">
        <v>155</v>
      </c>
      <c r="BM373" s="232" t="s">
        <v>3174</v>
      </c>
    </row>
    <row r="374" s="2" customFormat="1" ht="16.5" customHeight="1">
      <c r="A374" s="39"/>
      <c r="B374" s="40"/>
      <c r="C374" s="220" t="s">
        <v>3175</v>
      </c>
      <c r="D374" s="220" t="s">
        <v>151</v>
      </c>
      <c r="E374" s="221" t="s">
        <v>3176</v>
      </c>
      <c r="F374" s="222" t="s">
        <v>3177</v>
      </c>
      <c r="G374" s="223" t="s">
        <v>1314</v>
      </c>
      <c r="H374" s="224">
        <v>1</v>
      </c>
      <c r="I374" s="225"/>
      <c r="J374" s="226">
        <f>ROUND(I374*H374,2)</f>
        <v>0</v>
      </c>
      <c r="K374" s="227"/>
      <c r="L374" s="45"/>
      <c r="M374" s="228" t="s">
        <v>1</v>
      </c>
      <c r="N374" s="229" t="s">
        <v>42</v>
      </c>
      <c r="O374" s="92"/>
      <c r="P374" s="230">
        <f>O374*H374</f>
        <v>0</v>
      </c>
      <c r="Q374" s="230">
        <v>0</v>
      </c>
      <c r="R374" s="230">
        <f>Q374*H374</f>
        <v>0</v>
      </c>
      <c r="S374" s="230">
        <v>0</v>
      </c>
      <c r="T374" s="23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2" t="s">
        <v>155</v>
      </c>
      <c r="AT374" s="232" t="s">
        <v>151</v>
      </c>
      <c r="AU374" s="232" t="s">
        <v>156</v>
      </c>
      <c r="AY374" s="18" t="s">
        <v>149</v>
      </c>
      <c r="BE374" s="233">
        <f>IF(N374="základní",J374,0)</f>
        <v>0</v>
      </c>
      <c r="BF374" s="233">
        <f>IF(N374="snížená",J374,0)</f>
        <v>0</v>
      </c>
      <c r="BG374" s="233">
        <f>IF(N374="zákl. přenesená",J374,0)</f>
        <v>0</v>
      </c>
      <c r="BH374" s="233">
        <f>IF(N374="sníž. přenesená",J374,0)</f>
        <v>0</v>
      </c>
      <c r="BI374" s="233">
        <f>IF(N374="nulová",J374,0)</f>
        <v>0</v>
      </c>
      <c r="BJ374" s="18" t="s">
        <v>156</v>
      </c>
      <c r="BK374" s="233">
        <f>ROUND(I374*H374,2)</f>
        <v>0</v>
      </c>
      <c r="BL374" s="18" t="s">
        <v>155</v>
      </c>
      <c r="BM374" s="232" t="s">
        <v>3178</v>
      </c>
    </row>
    <row r="375" s="2" customFormat="1" ht="16.5" customHeight="1">
      <c r="A375" s="39"/>
      <c r="B375" s="40"/>
      <c r="C375" s="220" t="s">
        <v>2190</v>
      </c>
      <c r="D375" s="220" t="s">
        <v>151</v>
      </c>
      <c r="E375" s="221" t="s">
        <v>3179</v>
      </c>
      <c r="F375" s="222" t="s">
        <v>3180</v>
      </c>
      <c r="G375" s="223" t="s">
        <v>1314</v>
      </c>
      <c r="H375" s="224">
        <v>4</v>
      </c>
      <c r="I375" s="225"/>
      <c r="J375" s="226">
        <f>ROUND(I375*H375,2)</f>
        <v>0</v>
      </c>
      <c r="K375" s="227"/>
      <c r="L375" s="45"/>
      <c r="M375" s="228" t="s">
        <v>1</v>
      </c>
      <c r="N375" s="229" t="s">
        <v>42</v>
      </c>
      <c r="O375" s="92"/>
      <c r="P375" s="230">
        <f>O375*H375</f>
        <v>0</v>
      </c>
      <c r="Q375" s="230">
        <v>0</v>
      </c>
      <c r="R375" s="230">
        <f>Q375*H375</f>
        <v>0</v>
      </c>
      <c r="S375" s="230">
        <v>0</v>
      </c>
      <c r="T375" s="23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2" t="s">
        <v>155</v>
      </c>
      <c r="AT375" s="232" t="s">
        <v>151</v>
      </c>
      <c r="AU375" s="232" t="s">
        <v>156</v>
      </c>
      <c r="AY375" s="18" t="s">
        <v>149</v>
      </c>
      <c r="BE375" s="233">
        <f>IF(N375="základní",J375,0)</f>
        <v>0</v>
      </c>
      <c r="BF375" s="233">
        <f>IF(N375="snížená",J375,0)</f>
        <v>0</v>
      </c>
      <c r="BG375" s="233">
        <f>IF(N375="zákl. přenesená",J375,0)</f>
        <v>0</v>
      </c>
      <c r="BH375" s="233">
        <f>IF(N375="sníž. přenesená",J375,0)</f>
        <v>0</v>
      </c>
      <c r="BI375" s="233">
        <f>IF(N375="nulová",J375,0)</f>
        <v>0</v>
      </c>
      <c r="BJ375" s="18" t="s">
        <v>156</v>
      </c>
      <c r="BK375" s="233">
        <f>ROUND(I375*H375,2)</f>
        <v>0</v>
      </c>
      <c r="BL375" s="18" t="s">
        <v>155</v>
      </c>
      <c r="BM375" s="232" t="s">
        <v>3181</v>
      </c>
    </row>
    <row r="376" s="2" customFormat="1" ht="16.5" customHeight="1">
      <c r="A376" s="39"/>
      <c r="B376" s="40"/>
      <c r="C376" s="220" t="s">
        <v>3182</v>
      </c>
      <c r="D376" s="220" t="s">
        <v>151</v>
      </c>
      <c r="E376" s="221" t="s">
        <v>3183</v>
      </c>
      <c r="F376" s="222" t="s">
        <v>3184</v>
      </c>
      <c r="G376" s="223" t="s">
        <v>1314</v>
      </c>
      <c r="H376" s="224">
        <v>5</v>
      </c>
      <c r="I376" s="225"/>
      <c r="J376" s="226">
        <f>ROUND(I376*H376,2)</f>
        <v>0</v>
      </c>
      <c r="K376" s="227"/>
      <c r="L376" s="45"/>
      <c r="M376" s="228" t="s">
        <v>1</v>
      </c>
      <c r="N376" s="229" t="s">
        <v>42</v>
      </c>
      <c r="O376" s="92"/>
      <c r="P376" s="230">
        <f>O376*H376</f>
        <v>0</v>
      </c>
      <c r="Q376" s="230">
        <v>0</v>
      </c>
      <c r="R376" s="230">
        <f>Q376*H376</f>
        <v>0</v>
      </c>
      <c r="S376" s="230">
        <v>0</v>
      </c>
      <c r="T376" s="23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2" t="s">
        <v>155</v>
      </c>
      <c r="AT376" s="232" t="s">
        <v>151</v>
      </c>
      <c r="AU376" s="232" t="s">
        <v>156</v>
      </c>
      <c r="AY376" s="18" t="s">
        <v>149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8" t="s">
        <v>156</v>
      </c>
      <c r="BK376" s="233">
        <f>ROUND(I376*H376,2)</f>
        <v>0</v>
      </c>
      <c r="BL376" s="18" t="s">
        <v>155</v>
      </c>
      <c r="BM376" s="232" t="s">
        <v>3185</v>
      </c>
    </row>
    <row r="377" s="2" customFormat="1" ht="16.5" customHeight="1">
      <c r="A377" s="39"/>
      <c r="B377" s="40"/>
      <c r="C377" s="220" t="s">
        <v>2193</v>
      </c>
      <c r="D377" s="220" t="s">
        <v>151</v>
      </c>
      <c r="E377" s="221" t="s">
        <v>3186</v>
      </c>
      <c r="F377" s="222" t="s">
        <v>3187</v>
      </c>
      <c r="G377" s="223" t="s">
        <v>1314</v>
      </c>
      <c r="H377" s="224">
        <v>20</v>
      </c>
      <c r="I377" s="225"/>
      <c r="J377" s="226">
        <f>ROUND(I377*H377,2)</f>
        <v>0</v>
      </c>
      <c r="K377" s="227"/>
      <c r="L377" s="45"/>
      <c r="M377" s="228" t="s">
        <v>1</v>
      </c>
      <c r="N377" s="229" t="s">
        <v>42</v>
      </c>
      <c r="O377" s="92"/>
      <c r="P377" s="230">
        <f>O377*H377</f>
        <v>0</v>
      </c>
      <c r="Q377" s="230">
        <v>0</v>
      </c>
      <c r="R377" s="230">
        <f>Q377*H377</f>
        <v>0</v>
      </c>
      <c r="S377" s="230">
        <v>0</v>
      </c>
      <c r="T377" s="23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2" t="s">
        <v>155</v>
      </c>
      <c r="AT377" s="232" t="s">
        <v>151</v>
      </c>
      <c r="AU377" s="232" t="s">
        <v>156</v>
      </c>
      <c r="AY377" s="18" t="s">
        <v>149</v>
      </c>
      <c r="BE377" s="233">
        <f>IF(N377="základní",J377,0)</f>
        <v>0</v>
      </c>
      <c r="BF377" s="233">
        <f>IF(N377="snížená",J377,0)</f>
        <v>0</v>
      </c>
      <c r="BG377" s="233">
        <f>IF(N377="zákl. přenesená",J377,0)</f>
        <v>0</v>
      </c>
      <c r="BH377" s="233">
        <f>IF(N377="sníž. přenesená",J377,0)</f>
        <v>0</v>
      </c>
      <c r="BI377" s="233">
        <f>IF(N377="nulová",J377,0)</f>
        <v>0</v>
      </c>
      <c r="BJ377" s="18" t="s">
        <v>156</v>
      </c>
      <c r="BK377" s="233">
        <f>ROUND(I377*H377,2)</f>
        <v>0</v>
      </c>
      <c r="BL377" s="18" t="s">
        <v>155</v>
      </c>
      <c r="BM377" s="232" t="s">
        <v>3188</v>
      </c>
    </row>
    <row r="378" s="2" customFormat="1" ht="16.5" customHeight="1">
      <c r="A378" s="39"/>
      <c r="B378" s="40"/>
      <c r="C378" s="220" t="s">
        <v>3189</v>
      </c>
      <c r="D378" s="220" t="s">
        <v>151</v>
      </c>
      <c r="E378" s="221" t="s">
        <v>3190</v>
      </c>
      <c r="F378" s="222" t="s">
        <v>3191</v>
      </c>
      <c r="G378" s="223" t="s">
        <v>1314</v>
      </c>
      <c r="H378" s="224">
        <v>60</v>
      </c>
      <c r="I378" s="225"/>
      <c r="J378" s="226">
        <f>ROUND(I378*H378,2)</f>
        <v>0</v>
      </c>
      <c r="K378" s="227"/>
      <c r="L378" s="45"/>
      <c r="M378" s="228" t="s">
        <v>1</v>
      </c>
      <c r="N378" s="229" t="s">
        <v>42</v>
      </c>
      <c r="O378" s="92"/>
      <c r="P378" s="230">
        <f>O378*H378</f>
        <v>0</v>
      </c>
      <c r="Q378" s="230">
        <v>0</v>
      </c>
      <c r="R378" s="230">
        <f>Q378*H378</f>
        <v>0</v>
      </c>
      <c r="S378" s="230">
        <v>0</v>
      </c>
      <c r="T378" s="23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2" t="s">
        <v>155</v>
      </c>
      <c r="AT378" s="232" t="s">
        <v>151</v>
      </c>
      <c r="AU378" s="232" t="s">
        <v>156</v>
      </c>
      <c r="AY378" s="18" t="s">
        <v>149</v>
      </c>
      <c r="BE378" s="233">
        <f>IF(N378="základní",J378,0)</f>
        <v>0</v>
      </c>
      <c r="BF378" s="233">
        <f>IF(N378="snížená",J378,0)</f>
        <v>0</v>
      </c>
      <c r="BG378" s="233">
        <f>IF(N378="zákl. přenesená",J378,0)</f>
        <v>0</v>
      </c>
      <c r="BH378" s="233">
        <f>IF(N378="sníž. přenesená",J378,0)</f>
        <v>0</v>
      </c>
      <c r="BI378" s="233">
        <f>IF(N378="nulová",J378,0)</f>
        <v>0</v>
      </c>
      <c r="BJ378" s="18" t="s">
        <v>156</v>
      </c>
      <c r="BK378" s="233">
        <f>ROUND(I378*H378,2)</f>
        <v>0</v>
      </c>
      <c r="BL378" s="18" t="s">
        <v>155</v>
      </c>
      <c r="BM378" s="232" t="s">
        <v>3192</v>
      </c>
    </row>
    <row r="379" s="2" customFormat="1" ht="16.5" customHeight="1">
      <c r="A379" s="39"/>
      <c r="B379" s="40"/>
      <c r="C379" s="220" t="s">
        <v>2196</v>
      </c>
      <c r="D379" s="220" t="s">
        <v>151</v>
      </c>
      <c r="E379" s="221" t="s">
        <v>3193</v>
      </c>
      <c r="F379" s="222" t="s">
        <v>3194</v>
      </c>
      <c r="G379" s="223" t="s">
        <v>1314</v>
      </c>
      <c r="H379" s="224">
        <v>7</v>
      </c>
      <c r="I379" s="225"/>
      <c r="J379" s="226">
        <f>ROUND(I379*H379,2)</f>
        <v>0</v>
      </c>
      <c r="K379" s="227"/>
      <c r="L379" s="45"/>
      <c r="M379" s="228" t="s">
        <v>1</v>
      </c>
      <c r="N379" s="229" t="s">
        <v>42</v>
      </c>
      <c r="O379" s="92"/>
      <c r="P379" s="230">
        <f>O379*H379</f>
        <v>0</v>
      </c>
      <c r="Q379" s="230">
        <v>0</v>
      </c>
      <c r="R379" s="230">
        <f>Q379*H379</f>
        <v>0</v>
      </c>
      <c r="S379" s="230">
        <v>0</v>
      </c>
      <c r="T379" s="23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2" t="s">
        <v>155</v>
      </c>
      <c r="AT379" s="232" t="s">
        <v>151</v>
      </c>
      <c r="AU379" s="232" t="s">
        <v>156</v>
      </c>
      <c r="AY379" s="18" t="s">
        <v>149</v>
      </c>
      <c r="BE379" s="233">
        <f>IF(N379="základní",J379,0)</f>
        <v>0</v>
      </c>
      <c r="BF379" s="233">
        <f>IF(N379="snížená",J379,0)</f>
        <v>0</v>
      </c>
      <c r="BG379" s="233">
        <f>IF(N379="zákl. přenesená",J379,0)</f>
        <v>0</v>
      </c>
      <c r="BH379" s="233">
        <f>IF(N379="sníž. přenesená",J379,0)</f>
        <v>0</v>
      </c>
      <c r="BI379" s="233">
        <f>IF(N379="nulová",J379,0)</f>
        <v>0</v>
      </c>
      <c r="BJ379" s="18" t="s">
        <v>156</v>
      </c>
      <c r="BK379" s="233">
        <f>ROUND(I379*H379,2)</f>
        <v>0</v>
      </c>
      <c r="BL379" s="18" t="s">
        <v>155</v>
      </c>
      <c r="BM379" s="232" t="s">
        <v>3195</v>
      </c>
    </row>
    <row r="380" s="2" customFormat="1" ht="16.5" customHeight="1">
      <c r="A380" s="39"/>
      <c r="B380" s="40"/>
      <c r="C380" s="220" t="s">
        <v>3196</v>
      </c>
      <c r="D380" s="220" t="s">
        <v>151</v>
      </c>
      <c r="E380" s="221" t="s">
        <v>3197</v>
      </c>
      <c r="F380" s="222" t="s">
        <v>3198</v>
      </c>
      <c r="G380" s="223" t="s">
        <v>1314</v>
      </c>
      <c r="H380" s="224">
        <v>7</v>
      </c>
      <c r="I380" s="225"/>
      <c r="J380" s="226">
        <f>ROUND(I380*H380,2)</f>
        <v>0</v>
      </c>
      <c r="K380" s="227"/>
      <c r="L380" s="45"/>
      <c r="M380" s="228" t="s">
        <v>1</v>
      </c>
      <c r="N380" s="229" t="s">
        <v>42</v>
      </c>
      <c r="O380" s="92"/>
      <c r="P380" s="230">
        <f>O380*H380</f>
        <v>0</v>
      </c>
      <c r="Q380" s="230">
        <v>0</v>
      </c>
      <c r="R380" s="230">
        <f>Q380*H380</f>
        <v>0</v>
      </c>
      <c r="S380" s="230">
        <v>0</v>
      </c>
      <c r="T380" s="23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2" t="s">
        <v>155</v>
      </c>
      <c r="AT380" s="232" t="s">
        <v>151</v>
      </c>
      <c r="AU380" s="232" t="s">
        <v>156</v>
      </c>
      <c r="AY380" s="18" t="s">
        <v>149</v>
      </c>
      <c r="BE380" s="233">
        <f>IF(N380="základní",J380,0)</f>
        <v>0</v>
      </c>
      <c r="BF380" s="233">
        <f>IF(N380="snížená",J380,0)</f>
        <v>0</v>
      </c>
      <c r="BG380" s="233">
        <f>IF(N380="zákl. přenesená",J380,0)</f>
        <v>0</v>
      </c>
      <c r="BH380" s="233">
        <f>IF(N380="sníž. přenesená",J380,0)</f>
        <v>0</v>
      </c>
      <c r="BI380" s="233">
        <f>IF(N380="nulová",J380,0)</f>
        <v>0</v>
      </c>
      <c r="BJ380" s="18" t="s">
        <v>156</v>
      </c>
      <c r="BK380" s="233">
        <f>ROUND(I380*H380,2)</f>
        <v>0</v>
      </c>
      <c r="BL380" s="18" t="s">
        <v>155</v>
      </c>
      <c r="BM380" s="232" t="s">
        <v>3199</v>
      </c>
    </row>
    <row r="381" s="2" customFormat="1" ht="24.15" customHeight="1">
      <c r="A381" s="39"/>
      <c r="B381" s="40"/>
      <c r="C381" s="220" t="s">
        <v>2199</v>
      </c>
      <c r="D381" s="220" t="s">
        <v>151</v>
      </c>
      <c r="E381" s="221" t="s">
        <v>3200</v>
      </c>
      <c r="F381" s="222" t="s">
        <v>3201</v>
      </c>
      <c r="G381" s="223" t="s">
        <v>1314</v>
      </c>
      <c r="H381" s="224">
        <v>17</v>
      </c>
      <c r="I381" s="225"/>
      <c r="J381" s="226">
        <f>ROUND(I381*H381,2)</f>
        <v>0</v>
      </c>
      <c r="K381" s="227"/>
      <c r="L381" s="45"/>
      <c r="M381" s="228" t="s">
        <v>1</v>
      </c>
      <c r="N381" s="229" t="s">
        <v>42</v>
      </c>
      <c r="O381" s="92"/>
      <c r="P381" s="230">
        <f>O381*H381</f>
        <v>0</v>
      </c>
      <c r="Q381" s="230">
        <v>0</v>
      </c>
      <c r="R381" s="230">
        <f>Q381*H381</f>
        <v>0</v>
      </c>
      <c r="S381" s="230">
        <v>0</v>
      </c>
      <c r="T381" s="231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2" t="s">
        <v>155</v>
      </c>
      <c r="AT381" s="232" t="s">
        <v>151</v>
      </c>
      <c r="AU381" s="232" t="s">
        <v>156</v>
      </c>
      <c r="AY381" s="18" t="s">
        <v>149</v>
      </c>
      <c r="BE381" s="233">
        <f>IF(N381="základní",J381,0)</f>
        <v>0</v>
      </c>
      <c r="BF381" s="233">
        <f>IF(N381="snížená",J381,0)</f>
        <v>0</v>
      </c>
      <c r="BG381" s="233">
        <f>IF(N381="zákl. přenesená",J381,0)</f>
        <v>0</v>
      </c>
      <c r="BH381" s="233">
        <f>IF(N381="sníž. přenesená",J381,0)</f>
        <v>0</v>
      </c>
      <c r="BI381" s="233">
        <f>IF(N381="nulová",J381,0)</f>
        <v>0</v>
      </c>
      <c r="BJ381" s="18" t="s">
        <v>156</v>
      </c>
      <c r="BK381" s="233">
        <f>ROUND(I381*H381,2)</f>
        <v>0</v>
      </c>
      <c r="BL381" s="18" t="s">
        <v>155</v>
      </c>
      <c r="BM381" s="232" t="s">
        <v>3202</v>
      </c>
    </row>
    <row r="382" s="2" customFormat="1" ht="21.75" customHeight="1">
      <c r="A382" s="39"/>
      <c r="B382" s="40"/>
      <c r="C382" s="220" t="s">
        <v>3203</v>
      </c>
      <c r="D382" s="220" t="s">
        <v>151</v>
      </c>
      <c r="E382" s="221" t="s">
        <v>3204</v>
      </c>
      <c r="F382" s="222" t="s">
        <v>3205</v>
      </c>
      <c r="G382" s="223" t="s">
        <v>1314</v>
      </c>
      <c r="H382" s="224">
        <v>15</v>
      </c>
      <c r="I382" s="225"/>
      <c r="J382" s="226">
        <f>ROUND(I382*H382,2)</f>
        <v>0</v>
      </c>
      <c r="K382" s="227"/>
      <c r="L382" s="45"/>
      <c r="M382" s="228" t="s">
        <v>1</v>
      </c>
      <c r="N382" s="229" t="s">
        <v>42</v>
      </c>
      <c r="O382" s="92"/>
      <c r="P382" s="230">
        <f>O382*H382</f>
        <v>0</v>
      </c>
      <c r="Q382" s="230">
        <v>0</v>
      </c>
      <c r="R382" s="230">
        <f>Q382*H382</f>
        <v>0</v>
      </c>
      <c r="S382" s="230">
        <v>0</v>
      </c>
      <c r="T382" s="23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2" t="s">
        <v>155</v>
      </c>
      <c r="AT382" s="232" t="s">
        <v>151</v>
      </c>
      <c r="AU382" s="232" t="s">
        <v>156</v>
      </c>
      <c r="AY382" s="18" t="s">
        <v>149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8" t="s">
        <v>156</v>
      </c>
      <c r="BK382" s="233">
        <f>ROUND(I382*H382,2)</f>
        <v>0</v>
      </c>
      <c r="BL382" s="18" t="s">
        <v>155</v>
      </c>
      <c r="BM382" s="232" t="s">
        <v>3206</v>
      </c>
    </row>
    <row r="383" s="2" customFormat="1" ht="16.5" customHeight="1">
      <c r="A383" s="39"/>
      <c r="B383" s="40"/>
      <c r="C383" s="220" t="s">
        <v>2202</v>
      </c>
      <c r="D383" s="220" t="s">
        <v>151</v>
      </c>
      <c r="E383" s="221" t="s">
        <v>3207</v>
      </c>
      <c r="F383" s="222" t="s">
        <v>3208</v>
      </c>
      <c r="G383" s="223" t="s">
        <v>1314</v>
      </c>
      <c r="H383" s="224">
        <v>13</v>
      </c>
      <c r="I383" s="225"/>
      <c r="J383" s="226">
        <f>ROUND(I383*H383,2)</f>
        <v>0</v>
      </c>
      <c r="K383" s="227"/>
      <c r="L383" s="45"/>
      <c r="M383" s="228" t="s">
        <v>1</v>
      </c>
      <c r="N383" s="229" t="s">
        <v>42</v>
      </c>
      <c r="O383" s="92"/>
      <c r="P383" s="230">
        <f>O383*H383</f>
        <v>0</v>
      </c>
      <c r="Q383" s="230">
        <v>0</v>
      </c>
      <c r="R383" s="230">
        <f>Q383*H383</f>
        <v>0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155</v>
      </c>
      <c r="AT383" s="232" t="s">
        <v>151</v>
      </c>
      <c r="AU383" s="232" t="s">
        <v>156</v>
      </c>
      <c r="AY383" s="18" t="s">
        <v>149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8" t="s">
        <v>156</v>
      </c>
      <c r="BK383" s="233">
        <f>ROUND(I383*H383,2)</f>
        <v>0</v>
      </c>
      <c r="BL383" s="18" t="s">
        <v>155</v>
      </c>
      <c r="BM383" s="232" t="s">
        <v>3209</v>
      </c>
    </row>
    <row r="384" s="2" customFormat="1" ht="16.5" customHeight="1">
      <c r="A384" s="39"/>
      <c r="B384" s="40"/>
      <c r="C384" s="220" t="s">
        <v>3210</v>
      </c>
      <c r="D384" s="220" t="s">
        <v>151</v>
      </c>
      <c r="E384" s="221" t="s">
        <v>3211</v>
      </c>
      <c r="F384" s="222" t="s">
        <v>3212</v>
      </c>
      <c r="G384" s="223" t="s">
        <v>1314</v>
      </c>
      <c r="H384" s="224">
        <v>20</v>
      </c>
      <c r="I384" s="225"/>
      <c r="J384" s="226">
        <f>ROUND(I384*H384,2)</f>
        <v>0</v>
      </c>
      <c r="K384" s="227"/>
      <c r="L384" s="45"/>
      <c r="M384" s="228" t="s">
        <v>1</v>
      </c>
      <c r="N384" s="229" t="s">
        <v>42</v>
      </c>
      <c r="O384" s="92"/>
      <c r="P384" s="230">
        <f>O384*H384</f>
        <v>0</v>
      </c>
      <c r="Q384" s="230">
        <v>0</v>
      </c>
      <c r="R384" s="230">
        <f>Q384*H384</f>
        <v>0</v>
      </c>
      <c r="S384" s="230">
        <v>0</v>
      </c>
      <c r="T384" s="231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2" t="s">
        <v>155</v>
      </c>
      <c r="AT384" s="232" t="s">
        <v>151</v>
      </c>
      <c r="AU384" s="232" t="s">
        <v>156</v>
      </c>
      <c r="AY384" s="18" t="s">
        <v>149</v>
      </c>
      <c r="BE384" s="233">
        <f>IF(N384="základní",J384,0)</f>
        <v>0</v>
      </c>
      <c r="BF384" s="233">
        <f>IF(N384="snížená",J384,0)</f>
        <v>0</v>
      </c>
      <c r="BG384" s="233">
        <f>IF(N384="zákl. přenesená",J384,0)</f>
        <v>0</v>
      </c>
      <c r="BH384" s="233">
        <f>IF(N384="sníž. přenesená",J384,0)</f>
        <v>0</v>
      </c>
      <c r="BI384" s="233">
        <f>IF(N384="nulová",J384,0)</f>
        <v>0</v>
      </c>
      <c r="BJ384" s="18" t="s">
        <v>156</v>
      </c>
      <c r="BK384" s="233">
        <f>ROUND(I384*H384,2)</f>
        <v>0</v>
      </c>
      <c r="BL384" s="18" t="s">
        <v>155</v>
      </c>
      <c r="BM384" s="232" t="s">
        <v>3213</v>
      </c>
    </row>
    <row r="385" s="2" customFormat="1" ht="16.5" customHeight="1">
      <c r="A385" s="39"/>
      <c r="B385" s="40"/>
      <c r="C385" s="220" t="s">
        <v>2205</v>
      </c>
      <c r="D385" s="220" t="s">
        <v>151</v>
      </c>
      <c r="E385" s="221" t="s">
        <v>3214</v>
      </c>
      <c r="F385" s="222" t="s">
        <v>3215</v>
      </c>
      <c r="G385" s="223" t="s">
        <v>1314</v>
      </c>
      <c r="H385" s="224">
        <v>65</v>
      </c>
      <c r="I385" s="225"/>
      <c r="J385" s="226">
        <f>ROUND(I385*H385,2)</f>
        <v>0</v>
      </c>
      <c r="K385" s="227"/>
      <c r="L385" s="45"/>
      <c r="M385" s="228" t="s">
        <v>1</v>
      </c>
      <c r="N385" s="229" t="s">
        <v>42</v>
      </c>
      <c r="O385" s="92"/>
      <c r="P385" s="230">
        <f>O385*H385</f>
        <v>0</v>
      </c>
      <c r="Q385" s="230">
        <v>0</v>
      </c>
      <c r="R385" s="230">
        <f>Q385*H385</f>
        <v>0</v>
      </c>
      <c r="S385" s="230">
        <v>0</v>
      </c>
      <c r="T385" s="231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2" t="s">
        <v>155</v>
      </c>
      <c r="AT385" s="232" t="s">
        <v>151</v>
      </c>
      <c r="AU385" s="232" t="s">
        <v>156</v>
      </c>
      <c r="AY385" s="18" t="s">
        <v>149</v>
      </c>
      <c r="BE385" s="233">
        <f>IF(N385="základní",J385,0)</f>
        <v>0</v>
      </c>
      <c r="BF385" s="233">
        <f>IF(N385="snížená",J385,0)</f>
        <v>0</v>
      </c>
      <c r="BG385" s="233">
        <f>IF(N385="zákl. přenesená",J385,0)</f>
        <v>0</v>
      </c>
      <c r="BH385" s="233">
        <f>IF(N385="sníž. přenesená",J385,0)</f>
        <v>0</v>
      </c>
      <c r="BI385" s="233">
        <f>IF(N385="nulová",J385,0)</f>
        <v>0</v>
      </c>
      <c r="BJ385" s="18" t="s">
        <v>156</v>
      </c>
      <c r="BK385" s="233">
        <f>ROUND(I385*H385,2)</f>
        <v>0</v>
      </c>
      <c r="BL385" s="18" t="s">
        <v>155</v>
      </c>
      <c r="BM385" s="232" t="s">
        <v>3216</v>
      </c>
    </row>
    <row r="386" s="2" customFormat="1" ht="16.5" customHeight="1">
      <c r="A386" s="39"/>
      <c r="B386" s="40"/>
      <c r="C386" s="220" t="s">
        <v>3217</v>
      </c>
      <c r="D386" s="220" t="s">
        <v>151</v>
      </c>
      <c r="E386" s="221" t="s">
        <v>3218</v>
      </c>
      <c r="F386" s="222" t="s">
        <v>3219</v>
      </c>
      <c r="G386" s="223" t="s">
        <v>1314</v>
      </c>
      <c r="H386" s="224">
        <v>3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42</v>
      </c>
      <c r="O386" s="92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155</v>
      </c>
      <c r="AT386" s="232" t="s">
        <v>151</v>
      </c>
      <c r="AU386" s="232" t="s">
        <v>156</v>
      </c>
      <c r="AY386" s="18" t="s">
        <v>149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8" t="s">
        <v>156</v>
      </c>
      <c r="BK386" s="233">
        <f>ROUND(I386*H386,2)</f>
        <v>0</v>
      </c>
      <c r="BL386" s="18" t="s">
        <v>155</v>
      </c>
      <c r="BM386" s="232" t="s">
        <v>3220</v>
      </c>
    </row>
    <row r="387" s="2" customFormat="1" ht="16.5" customHeight="1">
      <c r="A387" s="39"/>
      <c r="B387" s="40"/>
      <c r="C387" s="220" t="s">
        <v>2208</v>
      </c>
      <c r="D387" s="220" t="s">
        <v>151</v>
      </c>
      <c r="E387" s="221" t="s">
        <v>3221</v>
      </c>
      <c r="F387" s="222" t="s">
        <v>3222</v>
      </c>
      <c r="G387" s="223" t="s">
        <v>925</v>
      </c>
      <c r="H387" s="224">
        <v>1</v>
      </c>
      <c r="I387" s="225"/>
      <c r="J387" s="226">
        <f>ROUND(I387*H387,2)</f>
        <v>0</v>
      </c>
      <c r="K387" s="227"/>
      <c r="L387" s="45"/>
      <c r="M387" s="228" t="s">
        <v>1</v>
      </c>
      <c r="N387" s="229" t="s">
        <v>42</v>
      </c>
      <c r="O387" s="92"/>
      <c r="P387" s="230">
        <f>O387*H387</f>
        <v>0</v>
      </c>
      <c r="Q387" s="230">
        <v>0</v>
      </c>
      <c r="R387" s="230">
        <f>Q387*H387</f>
        <v>0</v>
      </c>
      <c r="S387" s="230">
        <v>0</v>
      </c>
      <c r="T387" s="231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2" t="s">
        <v>155</v>
      </c>
      <c r="AT387" s="232" t="s">
        <v>151</v>
      </c>
      <c r="AU387" s="232" t="s">
        <v>156</v>
      </c>
      <c r="AY387" s="18" t="s">
        <v>149</v>
      </c>
      <c r="BE387" s="233">
        <f>IF(N387="základní",J387,0)</f>
        <v>0</v>
      </c>
      <c r="BF387" s="233">
        <f>IF(N387="snížená",J387,0)</f>
        <v>0</v>
      </c>
      <c r="BG387" s="233">
        <f>IF(N387="zákl. přenesená",J387,0)</f>
        <v>0</v>
      </c>
      <c r="BH387" s="233">
        <f>IF(N387="sníž. přenesená",J387,0)</f>
        <v>0</v>
      </c>
      <c r="BI387" s="233">
        <f>IF(N387="nulová",J387,0)</f>
        <v>0</v>
      </c>
      <c r="BJ387" s="18" t="s">
        <v>156</v>
      </c>
      <c r="BK387" s="233">
        <f>ROUND(I387*H387,2)</f>
        <v>0</v>
      </c>
      <c r="BL387" s="18" t="s">
        <v>155</v>
      </c>
      <c r="BM387" s="232" t="s">
        <v>3223</v>
      </c>
    </row>
    <row r="388" s="2" customFormat="1" ht="16.5" customHeight="1">
      <c r="A388" s="39"/>
      <c r="B388" s="40"/>
      <c r="C388" s="220" t="s">
        <v>3224</v>
      </c>
      <c r="D388" s="220" t="s">
        <v>151</v>
      </c>
      <c r="E388" s="221" t="s">
        <v>3225</v>
      </c>
      <c r="F388" s="222" t="s">
        <v>3226</v>
      </c>
      <c r="G388" s="223" t="s">
        <v>925</v>
      </c>
      <c r="H388" s="224">
        <v>1</v>
      </c>
      <c r="I388" s="225"/>
      <c r="J388" s="226">
        <f>ROUND(I388*H388,2)</f>
        <v>0</v>
      </c>
      <c r="K388" s="227"/>
      <c r="L388" s="45"/>
      <c r="M388" s="228" t="s">
        <v>1</v>
      </c>
      <c r="N388" s="229" t="s">
        <v>42</v>
      </c>
      <c r="O388" s="92"/>
      <c r="P388" s="230">
        <f>O388*H388</f>
        <v>0</v>
      </c>
      <c r="Q388" s="230">
        <v>0</v>
      </c>
      <c r="R388" s="230">
        <f>Q388*H388</f>
        <v>0</v>
      </c>
      <c r="S388" s="230">
        <v>0</v>
      </c>
      <c r="T388" s="23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2" t="s">
        <v>155</v>
      </c>
      <c r="AT388" s="232" t="s">
        <v>151</v>
      </c>
      <c r="AU388" s="232" t="s">
        <v>156</v>
      </c>
      <c r="AY388" s="18" t="s">
        <v>149</v>
      </c>
      <c r="BE388" s="233">
        <f>IF(N388="základní",J388,0)</f>
        <v>0</v>
      </c>
      <c r="BF388" s="233">
        <f>IF(N388="snížená",J388,0)</f>
        <v>0</v>
      </c>
      <c r="BG388" s="233">
        <f>IF(N388="zákl. přenesená",J388,0)</f>
        <v>0</v>
      </c>
      <c r="BH388" s="233">
        <f>IF(N388="sníž. přenesená",J388,0)</f>
        <v>0</v>
      </c>
      <c r="BI388" s="233">
        <f>IF(N388="nulová",J388,0)</f>
        <v>0</v>
      </c>
      <c r="BJ388" s="18" t="s">
        <v>156</v>
      </c>
      <c r="BK388" s="233">
        <f>ROUND(I388*H388,2)</f>
        <v>0</v>
      </c>
      <c r="BL388" s="18" t="s">
        <v>155</v>
      </c>
      <c r="BM388" s="232" t="s">
        <v>3227</v>
      </c>
    </row>
    <row r="389" s="2" customFormat="1" ht="24.15" customHeight="1">
      <c r="A389" s="39"/>
      <c r="B389" s="40"/>
      <c r="C389" s="220" t="s">
        <v>2213</v>
      </c>
      <c r="D389" s="220" t="s">
        <v>151</v>
      </c>
      <c r="E389" s="221" t="s">
        <v>3228</v>
      </c>
      <c r="F389" s="222" t="s">
        <v>3229</v>
      </c>
      <c r="G389" s="223" t="s">
        <v>925</v>
      </c>
      <c r="H389" s="224">
        <v>1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42</v>
      </c>
      <c r="O389" s="92"/>
      <c r="P389" s="230">
        <f>O389*H389</f>
        <v>0</v>
      </c>
      <c r="Q389" s="230">
        <v>0</v>
      </c>
      <c r="R389" s="230">
        <f>Q389*H389</f>
        <v>0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155</v>
      </c>
      <c r="AT389" s="232" t="s">
        <v>151</v>
      </c>
      <c r="AU389" s="232" t="s">
        <v>156</v>
      </c>
      <c r="AY389" s="18" t="s">
        <v>149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156</v>
      </c>
      <c r="BK389" s="233">
        <f>ROUND(I389*H389,2)</f>
        <v>0</v>
      </c>
      <c r="BL389" s="18" t="s">
        <v>155</v>
      </c>
      <c r="BM389" s="232" t="s">
        <v>3230</v>
      </c>
    </row>
    <row r="390" s="2" customFormat="1" ht="16.5" customHeight="1">
      <c r="A390" s="39"/>
      <c r="B390" s="40"/>
      <c r="C390" s="220" t="s">
        <v>3231</v>
      </c>
      <c r="D390" s="220" t="s">
        <v>151</v>
      </c>
      <c r="E390" s="221" t="s">
        <v>3232</v>
      </c>
      <c r="F390" s="222" t="s">
        <v>3233</v>
      </c>
      <c r="G390" s="223" t="s">
        <v>925</v>
      </c>
      <c r="H390" s="224">
        <v>1</v>
      </c>
      <c r="I390" s="225"/>
      <c r="J390" s="226">
        <f>ROUND(I390*H390,2)</f>
        <v>0</v>
      </c>
      <c r="K390" s="227"/>
      <c r="L390" s="45"/>
      <c r="M390" s="228" t="s">
        <v>1</v>
      </c>
      <c r="N390" s="229" t="s">
        <v>42</v>
      </c>
      <c r="O390" s="92"/>
      <c r="P390" s="230">
        <f>O390*H390</f>
        <v>0</v>
      </c>
      <c r="Q390" s="230">
        <v>0</v>
      </c>
      <c r="R390" s="230">
        <f>Q390*H390</f>
        <v>0</v>
      </c>
      <c r="S390" s="230">
        <v>0</v>
      </c>
      <c r="T390" s="23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2" t="s">
        <v>155</v>
      </c>
      <c r="AT390" s="232" t="s">
        <v>151</v>
      </c>
      <c r="AU390" s="232" t="s">
        <v>156</v>
      </c>
      <c r="AY390" s="18" t="s">
        <v>149</v>
      </c>
      <c r="BE390" s="233">
        <f>IF(N390="základní",J390,0)</f>
        <v>0</v>
      </c>
      <c r="BF390" s="233">
        <f>IF(N390="snížená",J390,0)</f>
        <v>0</v>
      </c>
      <c r="BG390" s="233">
        <f>IF(N390="zákl. přenesená",J390,0)</f>
        <v>0</v>
      </c>
      <c r="BH390" s="233">
        <f>IF(N390="sníž. přenesená",J390,0)</f>
        <v>0</v>
      </c>
      <c r="BI390" s="233">
        <f>IF(N390="nulová",J390,0)</f>
        <v>0</v>
      </c>
      <c r="BJ390" s="18" t="s">
        <v>156</v>
      </c>
      <c r="BK390" s="233">
        <f>ROUND(I390*H390,2)</f>
        <v>0</v>
      </c>
      <c r="BL390" s="18" t="s">
        <v>155</v>
      </c>
      <c r="BM390" s="232" t="s">
        <v>3234</v>
      </c>
    </row>
    <row r="391" s="2" customFormat="1" ht="16.5" customHeight="1">
      <c r="A391" s="39"/>
      <c r="B391" s="40"/>
      <c r="C391" s="220" t="s">
        <v>2216</v>
      </c>
      <c r="D391" s="220" t="s">
        <v>151</v>
      </c>
      <c r="E391" s="221" t="s">
        <v>3235</v>
      </c>
      <c r="F391" s="222" t="s">
        <v>3236</v>
      </c>
      <c r="G391" s="223" t="s">
        <v>925</v>
      </c>
      <c r="H391" s="224">
        <v>1</v>
      </c>
      <c r="I391" s="225"/>
      <c r="J391" s="226">
        <f>ROUND(I391*H391,2)</f>
        <v>0</v>
      </c>
      <c r="K391" s="227"/>
      <c r="L391" s="45"/>
      <c r="M391" s="228" t="s">
        <v>1</v>
      </c>
      <c r="N391" s="229" t="s">
        <v>42</v>
      </c>
      <c r="O391" s="92"/>
      <c r="P391" s="230">
        <f>O391*H391</f>
        <v>0</v>
      </c>
      <c r="Q391" s="230">
        <v>0</v>
      </c>
      <c r="R391" s="230">
        <f>Q391*H391</f>
        <v>0</v>
      </c>
      <c r="S391" s="230">
        <v>0</v>
      </c>
      <c r="T391" s="231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2" t="s">
        <v>155</v>
      </c>
      <c r="AT391" s="232" t="s">
        <v>151</v>
      </c>
      <c r="AU391" s="232" t="s">
        <v>156</v>
      </c>
      <c r="AY391" s="18" t="s">
        <v>149</v>
      </c>
      <c r="BE391" s="233">
        <f>IF(N391="základní",J391,0)</f>
        <v>0</v>
      </c>
      <c r="BF391" s="233">
        <f>IF(N391="snížená",J391,0)</f>
        <v>0</v>
      </c>
      <c r="BG391" s="233">
        <f>IF(N391="zákl. přenesená",J391,0)</f>
        <v>0</v>
      </c>
      <c r="BH391" s="233">
        <f>IF(N391="sníž. přenesená",J391,0)</f>
        <v>0</v>
      </c>
      <c r="BI391" s="233">
        <f>IF(N391="nulová",J391,0)</f>
        <v>0</v>
      </c>
      <c r="BJ391" s="18" t="s">
        <v>156</v>
      </c>
      <c r="BK391" s="233">
        <f>ROUND(I391*H391,2)</f>
        <v>0</v>
      </c>
      <c r="BL391" s="18" t="s">
        <v>155</v>
      </c>
      <c r="BM391" s="232" t="s">
        <v>3237</v>
      </c>
    </row>
    <row r="392" s="2" customFormat="1" ht="16.5" customHeight="1">
      <c r="A392" s="39"/>
      <c r="B392" s="40"/>
      <c r="C392" s="220" t="s">
        <v>3238</v>
      </c>
      <c r="D392" s="220" t="s">
        <v>151</v>
      </c>
      <c r="E392" s="221" t="s">
        <v>3239</v>
      </c>
      <c r="F392" s="222" t="s">
        <v>3240</v>
      </c>
      <c r="G392" s="223" t="s">
        <v>925</v>
      </c>
      <c r="H392" s="224">
        <v>1</v>
      </c>
      <c r="I392" s="225"/>
      <c r="J392" s="226">
        <f>ROUND(I392*H392,2)</f>
        <v>0</v>
      </c>
      <c r="K392" s="227"/>
      <c r="L392" s="45"/>
      <c r="M392" s="228" t="s">
        <v>1</v>
      </c>
      <c r="N392" s="229" t="s">
        <v>42</v>
      </c>
      <c r="O392" s="92"/>
      <c r="P392" s="230">
        <f>O392*H392</f>
        <v>0</v>
      </c>
      <c r="Q392" s="230">
        <v>0</v>
      </c>
      <c r="R392" s="230">
        <f>Q392*H392</f>
        <v>0</v>
      </c>
      <c r="S392" s="230">
        <v>0</v>
      </c>
      <c r="T392" s="23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2" t="s">
        <v>155</v>
      </c>
      <c r="AT392" s="232" t="s">
        <v>151</v>
      </c>
      <c r="AU392" s="232" t="s">
        <v>156</v>
      </c>
      <c r="AY392" s="18" t="s">
        <v>149</v>
      </c>
      <c r="BE392" s="233">
        <f>IF(N392="základní",J392,0)</f>
        <v>0</v>
      </c>
      <c r="BF392" s="233">
        <f>IF(N392="snížená",J392,0)</f>
        <v>0</v>
      </c>
      <c r="BG392" s="233">
        <f>IF(N392="zákl. přenesená",J392,0)</f>
        <v>0</v>
      </c>
      <c r="BH392" s="233">
        <f>IF(N392="sníž. přenesená",J392,0)</f>
        <v>0</v>
      </c>
      <c r="BI392" s="233">
        <f>IF(N392="nulová",J392,0)</f>
        <v>0</v>
      </c>
      <c r="BJ392" s="18" t="s">
        <v>156</v>
      </c>
      <c r="BK392" s="233">
        <f>ROUND(I392*H392,2)</f>
        <v>0</v>
      </c>
      <c r="BL392" s="18" t="s">
        <v>155</v>
      </c>
      <c r="BM392" s="232" t="s">
        <v>3241</v>
      </c>
    </row>
    <row r="393" s="2" customFormat="1" ht="16.5" customHeight="1">
      <c r="A393" s="39"/>
      <c r="B393" s="40"/>
      <c r="C393" s="220" t="s">
        <v>2219</v>
      </c>
      <c r="D393" s="220" t="s">
        <v>151</v>
      </c>
      <c r="E393" s="221" t="s">
        <v>3242</v>
      </c>
      <c r="F393" s="222" t="s">
        <v>3243</v>
      </c>
      <c r="G393" s="223" t="s">
        <v>925</v>
      </c>
      <c r="H393" s="224">
        <v>1</v>
      </c>
      <c r="I393" s="225"/>
      <c r="J393" s="226">
        <f>ROUND(I393*H393,2)</f>
        <v>0</v>
      </c>
      <c r="K393" s="227"/>
      <c r="L393" s="45"/>
      <c r="M393" s="228" t="s">
        <v>1</v>
      </c>
      <c r="N393" s="229" t="s">
        <v>42</v>
      </c>
      <c r="O393" s="92"/>
      <c r="P393" s="230">
        <f>O393*H393</f>
        <v>0</v>
      </c>
      <c r="Q393" s="230">
        <v>0</v>
      </c>
      <c r="R393" s="230">
        <f>Q393*H393</f>
        <v>0</v>
      </c>
      <c r="S393" s="230">
        <v>0</v>
      </c>
      <c r="T393" s="23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2" t="s">
        <v>155</v>
      </c>
      <c r="AT393" s="232" t="s">
        <v>151</v>
      </c>
      <c r="AU393" s="232" t="s">
        <v>156</v>
      </c>
      <c r="AY393" s="18" t="s">
        <v>149</v>
      </c>
      <c r="BE393" s="233">
        <f>IF(N393="základní",J393,0)</f>
        <v>0</v>
      </c>
      <c r="BF393" s="233">
        <f>IF(N393="snížená",J393,0)</f>
        <v>0</v>
      </c>
      <c r="BG393" s="233">
        <f>IF(N393="zákl. přenesená",J393,0)</f>
        <v>0</v>
      </c>
      <c r="BH393" s="233">
        <f>IF(N393="sníž. přenesená",J393,0)</f>
        <v>0</v>
      </c>
      <c r="BI393" s="233">
        <f>IF(N393="nulová",J393,0)</f>
        <v>0</v>
      </c>
      <c r="BJ393" s="18" t="s">
        <v>156</v>
      </c>
      <c r="BK393" s="233">
        <f>ROUND(I393*H393,2)</f>
        <v>0</v>
      </c>
      <c r="BL393" s="18" t="s">
        <v>155</v>
      </c>
      <c r="BM393" s="232" t="s">
        <v>3244</v>
      </c>
    </row>
    <row r="394" s="12" customFormat="1" ht="25.92" customHeight="1">
      <c r="A394" s="12"/>
      <c r="B394" s="204"/>
      <c r="C394" s="205"/>
      <c r="D394" s="206" t="s">
        <v>75</v>
      </c>
      <c r="E394" s="207" t="s">
        <v>3245</v>
      </c>
      <c r="F394" s="207" t="s">
        <v>3246</v>
      </c>
      <c r="G394" s="205"/>
      <c r="H394" s="205"/>
      <c r="I394" s="208"/>
      <c r="J394" s="209">
        <f>BK394</f>
        <v>0</v>
      </c>
      <c r="K394" s="205"/>
      <c r="L394" s="210"/>
      <c r="M394" s="211"/>
      <c r="N394" s="212"/>
      <c r="O394" s="212"/>
      <c r="P394" s="213">
        <f>P395+P420+P422</f>
        <v>0</v>
      </c>
      <c r="Q394" s="212"/>
      <c r="R394" s="213">
        <f>R395+R420+R422</f>
        <v>0</v>
      </c>
      <c r="S394" s="212"/>
      <c r="T394" s="214">
        <f>T395+T420+T422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5" t="s">
        <v>156</v>
      </c>
      <c r="AT394" s="216" t="s">
        <v>75</v>
      </c>
      <c r="AU394" s="216" t="s">
        <v>76</v>
      </c>
      <c r="AY394" s="215" t="s">
        <v>149</v>
      </c>
      <c r="BK394" s="217">
        <f>BK395+BK420+BK422</f>
        <v>0</v>
      </c>
    </row>
    <row r="395" s="12" customFormat="1" ht="22.8" customHeight="1">
      <c r="A395" s="12"/>
      <c r="B395" s="204"/>
      <c r="C395" s="205"/>
      <c r="D395" s="206" t="s">
        <v>75</v>
      </c>
      <c r="E395" s="218" t="s">
        <v>3247</v>
      </c>
      <c r="F395" s="218" t="s">
        <v>3248</v>
      </c>
      <c r="G395" s="205"/>
      <c r="H395" s="205"/>
      <c r="I395" s="208"/>
      <c r="J395" s="219">
        <f>BK395</f>
        <v>0</v>
      </c>
      <c r="K395" s="205"/>
      <c r="L395" s="210"/>
      <c r="M395" s="211"/>
      <c r="N395" s="212"/>
      <c r="O395" s="212"/>
      <c r="P395" s="213">
        <f>SUM(P396:P419)</f>
        <v>0</v>
      </c>
      <c r="Q395" s="212"/>
      <c r="R395" s="213">
        <f>SUM(R396:R419)</f>
        <v>0</v>
      </c>
      <c r="S395" s="212"/>
      <c r="T395" s="214">
        <f>SUM(T396:T419)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5" t="s">
        <v>84</v>
      </c>
      <c r="AT395" s="216" t="s">
        <v>75</v>
      </c>
      <c r="AU395" s="216" t="s">
        <v>84</v>
      </c>
      <c r="AY395" s="215" t="s">
        <v>149</v>
      </c>
      <c r="BK395" s="217">
        <f>SUM(BK396:BK419)</f>
        <v>0</v>
      </c>
    </row>
    <row r="396" s="2" customFormat="1" ht="24.15" customHeight="1">
      <c r="A396" s="39"/>
      <c r="B396" s="40"/>
      <c r="C396" s="220" t="s">
        <v>3249</v>
      </c>
      <c r="D396" s="220" t="s">
        <v>151</v>
      </c>
      <c r="E396" s="221" t="s">
        <v>3250</v>
      </c>
      <c r="F396" s="222" t="s">
        <v>3251</v>
      </c>
      <c r="G396" s="223" t="s">
        <v>1314</v>
      </c>
      <c r="H396" s="224">
        <v>1</v>
      </c>
      <c r="I396" s="225"/>
      <c r="J396" s="226">
        <f>ROUND(I396*H396,2)</f>
        <v>0</v>
      </c>
      <c r="K396" s="227"/>
      <c r="L396" s="45"/>
      <c r="M396" s="228" t="s">
        <v>1</v>
      </c>
      <c r="N396" s="229" t="s">
        <v>42</v>
      </c>
      <c r="O396" s="92"/>
      <c r="P396" s="230">
        <f>O396*H396</f>
        <v>0</v>
      </c>
      <c r="Q396" s="230">
        <v>0</v>
      </c>
      <c r="R396" s="230">
        <f>Q396*H396</f>
        <v>0</v>
      </c>
      <c r="S396" s="230">
        <v>0</v>
      </c>
      <c r="T396" s="23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2" t="s">
        <v>155</v>
      </c>
      <c r="AT396" s="232" t="s">
        <v>151</v>
      </c>
      <c r="AU396" s="232" t="s">
        <v>156</v>
      </c>
      <c r="AY396" s="18" t="s">
        <v>149</v>
      </c>
      <c r="BE396" s="233">
        <f>IF(N396="základní",J396,0)</f>
        <v>0</v>
      </c>
      <c r="BF396" s="233">
        <f>IF(N396="snížená",J396,0)</f>
        <v>0</v>
      </c>
      <c r="BG396" s="233">
        <f>IF(N396="zákl. přenesená",J396,0)</f>
        <v>0</v>
      </c>
      <c r="BH396" s="233">
        <f>IF(N396="sníž. přenesená",J396,0)</f>
        <v>0</v>
      </c>
      <c r="BI396" s="233">
        <f>IF(N396="nulová",J396,0)</f>
        <v>0</v>
      </c>
      <c r="BJ396" s="18" t="s">
        <v>156</v>
      </c>
      <c r="BK396" s="233">
        <f>ROUND(I396*H396,2)</f>
        <v>0</v>
      </c>
      <c r="BL396" s="18" t="s">
        <v>155</v>
      </c>
      <c r="BM396" s="232" t="s">
        <v>3252</v>
      </c>
    </row>
    <row r="397" s="2" customFormat="1" ht="16.5" customHeight="1">
      <c r="A397" s="39"/>
      <c r="B397" s="40"/>
      <c r="C397" s="220" t="s">
        <v>2222</v>
      </c>
      <c r="D397" s="220" t="s">
        <v>151</v>
      </c>
      <c r="E397" s="221" t="s">
        <v>3253</v>
      </c>
      <c r="F397" s="222" t="s">
        <v>3254</v>
      </c>
      <c r="G397" s="223" t="s">
        <v>1314</v>
      </c>
      <c r="H397" s="224">
        <v>1</v>
      </c>
      <c r="I397" s="225"/>
      <c r="J397" s="226">
        <f>ROUND(I397*H397,2)</f>
        <v>0</v>
      </c>
      <c r="K397" s="227"/>
      <c r="L397" s="45"/>
      <c r="M397" s="228" t="s">
        <v>1</v>
      </c>
      <c r="N397" s="229" t="s">
        <v>42</v>
      </c>
      <c r="O397" s="92"/>
      <c r="P397" s="230">
        <f>O397*H397</f>
        <v>0</v>
      </c>
      <c r="Q397" s="230">
        <v>0</v>
      </c>
      <c r="R397" s="230">
        <f>Q397*H397</f>
        <v>0</v>
      </c>
      <c r="S397" s="230">
        <v>0</v>
      </c>
      <c r="T397" s="23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2" t="s">
        <v>155</v>
      </c>
      <c r="AT397" s="232" t="s">
        <v>151</v>
      </c>
      <c r="AU397" s="232" t="s">
        <v>156</v>
      </c>
      <c r="AY397" s="18" t="s">
        <v>149</v>
      </c>
      <c r="BE397" s="233">
        <f>IF(N397="základní",J397,0)</f>
        <v>0</v>
      </c>
      <c r="BF397" s="233">
        <f>IF(N397="snížená",J397,0)</f>
        <v>0</v>
      </c>
      <c r="BG397" s="233">
        <f>IF(N397="zákl. přenesená",J397,0)</f>
        <v>0</v>
      </c>
      <c r="BH397" s="233">
        <f>IF(N397="sníž. přenesená",J397,0)</f>
        <v>0</v>
      </c>
      <c r="BI397" s="233">
        <f>IF(N397="nulová",J397,0)</f>
        <v>0</v>
      </c>
      <c r="BJ397" s="18" t="s">
        <v>156</v>
      </c>
      <c r="BK397" s="233">
        <f>ROUND(I397*H397,2)</f>
        <v>0</v>
      </c>
      <c r="BL397" s="18" t="s">
        <v>155</v>
      </c>
      <c r="BM397" s="232" t="s">
        <v>3255</v>
      </c>
    </row>
    <row r="398" s="2" customFormat="1" ht="16.5" customHeight="1">
      <c r="A398" s="39"/>
      <c r="B398" s="40"/>
      <c r="C398" s="220" t="s">
        <v>3256</v>
      </c>
      <c r="D398" s="220" t="s">
        <v>151</v>
      </c>
      <c r="E398" s="221" t="s">
        <v>3257</v>
      </c>
      <c r="F398" s="222" t="s">
        <v>3258</v>
      </c>
      <c r="G398" s="223" t="s">
        <v>1314</v>
      </c>
      <c r="H398" s="224">
        <v>1</v>
      </c>
      <c r="I398" s="225"/>
      <c r="J398" s="226">
        <f>ROUND(I398*H398,2)</f>
        <v>0</v>
      </c>
      <c r="K398" s="227"/>
      <c r="L398" s="45"/>
      <c r="M398" s="228" t="s">
        <v>1</v>
      </c>
      <c r="N398" s="229" t="s">
        <v>42</v>
      </c>
      <c r="O398" s="92"/>
      <c r="P398" s="230">
        <f>O398*H398</f>
        <v>0</v>
      </c>
      <c r="Q398" s="230">
        <v>0</v>
      </c>
      <c r="R398" s="230">
        <f>Q398*H398</f>
        <v>0</v>
      </c>
      <c r="S398" s="230">
        <v>0</v>
      </c>
      <c r="T398" s="23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2" t="s">
        <v>155</v>
      </c>
      <c r="AT398" s="232" t="s">
        <v>151</v>
      </c>
      <c r="AU398" s="232" t="s">
        <v>156</v>
      </c>
      <c r="AY398" s="18" t="s">
        <v>149</v>
      </c>
      <c r="BE398" s="233">
        <f>IF(N398="základní",J398,0)</f>
        <v>0</v>
      </c>
      <c r="BF398" s="233">
        <f>IF(N398="snížená",J398,0)</f>
        <v>0</v>
      </c>
      <c r="BG398" s="233">
        <f>IF(N398="zákl. přenesená",J398,0)</f>
        <v>0</v>
      </c>
      <c r="BH398" s="233">
        <f>IF(N398="sníž. přenesená",J398,0)</f>
        <v>0</v>
      </c>
      <c r="BI398" s="233">
        <f>IF(N398="nulová",J398,0)</f>
        <v>0</v>
      </c>
      <c r="BJ398" s="18" t="s">
        <v>156</v>
      </c>
      <c r="BK398" s="233">
        <f>ROUND(I398*H398,2)</f>
        <v>0</v>
      </c>
      <c r="BL398" s="18" t="s">
        <v>155</v>
      </c>
      <c r="BM398" s="232" t="s">
        <v>3259</v>
      </c>
    </row>
    <row r="399" s="2" customFormat="1" ht="16.5" customHeight="1">
      <c r="A399" s="39"/>
      <c r="B399" s="40"/>
      <c r="C399" s="220" t="s">
        <v>2225</v>
      </c>
      <c r="D399" s="220" t="s">
        <v>151</v>
      </c>
      <c r="E399" s="221" t="s">
        <v>3260</v>
      </c>
      <c r="F399" s="222" t="s">
        <v>3261</v>
      </c>
      <c r="G399" s="223" t="s">
        <v>1314</v>
      </c>
      <c r="H399" s="224">
        <v>1</v>
      </c>
      <c r="I399" s="225"/>
      <c r="J399" s="226">
        <f>ROUND(I399*H399,2)</f>
        <v>0</v>
      </c>
      <c r="K399" s="227"/>
      <c r="L399" s="45"/>
      <c r="M399" s="228" t="s">
        <v>1</v>
      </c>
      <c r="N399" s="229" t="s">
        <v>42</v>
      </c>
      <c r="O399" s="92"/>
      <c r="P399" s="230">
        <f>O399*H399</f>
        <v>0</v>
      </c>
      <c r="Q399" s="230">
        <v>0</v>
      </c>
      <c r="R399" s="230">
        <f>Q399*H399</f>
        <v>0</v>
      </c>
      <c r="S399" s="230">
        <v>0</v>
      </c>
      <c r="T399" s="23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155</v>
      </c>
      <c r="AT399" s="232" t="s">
        <v>151</v>
      </c>
      <c r="AU399" s="232" t="s">
        <v>156</v>
      </c>
      <c r="AY399" s="18" t="s">
        <v>149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8" t="s">
        <v>156</v>
      </c>
      <c r="BK399" s="233">
        <f>ROUND(I399*H399,2)</f>
        <v>0</v>
      </c>
      <c r="BL399" s="18" t="s">
        <v>155</v>
      </c>
      <c r="BM399" s="232" t="s">
        <v>3262</v>
      </c>
    </row>
    <row r="400" s="2" customFormat="1" ht="16.5" customHeight="1">
      <c r="A400" s="39"/>
      <c r="B400" s="40"/>
      <c r="C400" s="220" t="s">
        <v>3263</v>
      </c>
      <c r="D400" s="220" t="s">
        <v>151</v>
      </c>
      <c r="E400" s="221" t="s">
        <v>3264</v>
      </c>
      <c r="F400" s="222" t="s">
        <v>3265</v>
      </c>
      <c r="G400" s="223" t="s">
        <v>1314</v>
      </c>
      <c r="H400" s="224">
        <v>32</v>
      </c>
      <c r="I400" s="225"/>
      <c r="J400" s="226">
        <f>ROUND(I400*H400,2)</f>
        <v>0</v>
      </c>
      <c r="K400" s="227"/>
      <c r="L400" s="45"/>
      <c r="M400" s="228" t="s">
        <v>1</v>
      </c>
      <c r="N400" s="229" t="s">
        <v>42</v>
      </c>
      <c r="O400" s="92"/>
      <c r="P400" s="230">
        <f>O400*H400</f>
        <v>0</v>
      </c>
      <c r="Q400" s="230">
        <v>0</v>
      </c>
      <c r="R400" s="230">
        <f>Q400*H400</f>
        <v>0</v>
      </c>
      <c r="S400" s="230">
        <v>0</v>
      </c>
      <c r="T400" s="231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2" t="s">
        <v>155</v>
      </c>
      <c r="AT400" s="232" t="s">
        <v>151</v>
      </c>
      <c r="AU400" s="232" t="s">
        <v>156</v>
      </c>
      <c r="AY400" s="18" t="s">
        <v>149</v>
      </c>
      <c r="BE400" s="233">
        <f>IF(N400="základní",J400,0)</f>
        <v>0</v>
      </c>
      <c r="BF400" s="233">
        <f>IF(N400="snížená",J400,0)</f>
        <v>0</v>
      </c>
      <c r="BG400" s="233">
        <f>IF(N400="zákl. přenesená",J400,0)</f>
        <v>0</v>
      </c>
      <c r="BH400" s="233">
        <f>IF(N400="sníž. přenesená",J400,0)</f>
        <v>0</v>
      </c>
      <c r="BI400" s="233">
        <f>IF(N400="nulová",J400,0)</f>
        <v>0</v>
      </c>
      <c r="BJ400" s="18" t="s">
        <v>156</v>
      </c>
      <c r="BK400" s="233">
        <f>ROUND(I400*H400,2)</f>
        <v>0</v>
      </c>
      <c r="BL400" s="18" t="s">
        <v>155</v>
      </c>
      <c r="BM400" s="232" t="s">
        <v>3266</v>
      </c>
    </row>
    <row r="401" s="2" customFormat="1" ht="16.5" customHeight="1">
      <c r="A401" s="39"/>
      <c r="B401" s="40"/>
      <c r="C401" s="220" t="s">
        <v>2229</v>
      </c>
      <c r="D401" s="220" t="s">
        <v>151</v>
      </c>
      <c r="E401" s="221" t="s">
        <v>3267</v>
      </c>
      <c r="F401" s="222" t="s">
        <v>3268</v>
      </c>
      <c r="G401" s="223" t="s">
        <v>1314</v>
      </c>
      <c r="H401" s="224">
        <v>32</v>
      </c>
      <c r="I401" s="225"/>
      <c r="J401" s="226">
        <f>ROUND(I401*H401,2)</f>
        <v>0</v>
      </c>
      <c r="K401" s="227"/>
      <c r="L401" s="45"/>
      <c r="M401" s="228" t="s">
        <v>1</v>
      </c>
      <c r="N401" s="229" t="s">
        <v>42</v>
      </c>
      <c r="O401" s="92"/>
      <c r="P401" s="230">
        <f>O401*H401</f>
        <v>0</v>
      </c>
      <c r="Q401" s="230">
        <v>0</v>
      </c>
      <c r="R401" s="230">
        <f>Q401*H401</f>
        <v>0</v>
      </c>
      <c r="S401" s="230">
        <v>0</v>
      </c>
      <c r="T401" s="231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2" t="s">
        <v>155</v>
      </c>
      <c r="AT401" s="232" t="s">
        <v>151</v>
      </c>
      <c r="AU401" s="232" t="s">
        <v>156</v>
      </c>
      <c r="AY401" s="18" t="s">
        <v>149</v>
      </c>
      <c r="BE401" s="233">
        <f>IF(N401="základní",J401,0)</f>
        <v>0</v>
      </c>
      <c r="BF401" s="233">
        <f>IF(N401="snížená",J401,0)</f>
        <v>0</v>
      </c>
      <c r="BG401" s="233">
        <f>IF(N401="zákl. přenesená",J401,0)</f>
        <v>0</v>
      </c>
      <c r="BH401" s="233">
        <f>IF(N401="sníž. přenesená",J401,0)</f>
        <v>0</v>
      </c>
      <c r="BI401" s="233">
        <f>IF(N401="nulová",J401,0)</f>
        <v>0</v>
      </c>
      <c r="BJ401" s="18" t="s">
        <v>156</v>
      </c>
      <c r="BK401" s="233">
        <f>ROUND(I401*H401,2)</f>
        <v>0</v>
      </c>
      <c r="BL401" s="18" t="s">
        <v>155</v>
      </c>
      <c r="BM401" s="232" t="s">
        <v>3269</v>
      </c>
    </row>
    <row r="402" s="2" customFormat="1" ht="16.5" customHeight="1">
      <c r="A402" s="39"/>
      <c r="B402" s="40"/>
      <c r="C402" s="220" t="s">
        <v>3270</v>
      </c>
      <c r="D402" s="220" t="s">
        <v>151</v>
      </c>
      <c r="E402" s="221" t="s">
        <v>3271</v>
      </c>
      <c r="F402" s="222" t="s">
        <v>3272</v>
      </c>
      <c r="G402" s="223" t="s">
        <v>1314</v>
      </c>
      <c r="H402" s="224">
        <v>1</v>
      </c>
      <c r="I402" s="225"/>
      <c r="J402" s="226">
        <f>ROUND(I402*H402,2)</f>
        <v>0</v>
      </c>
      <c r="K402" s="227"/>
      <c r="L402" s="45"/>
      <c r="M402" s="228" t="s">
        <v>1</v>
      </c>
      <c r="N402" s="229" t="s">
        <v>42</v>
      </c>
      <c r="O402" s="92"/>
      <c r="P402" s="230">
        <f>O402*H402</f>
        <v>0</v>
      </c>
      <c r="Q402" s="230">
        <v>0</v>
      </c>
      <c r="R402" s="230">
        <f>Q402*H402</f>
        <v>0</v>
      </c>
      <c r="S402" s="230">
        <v>0</v>
      </c>
      <c r="T402" s="23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2" t="s">
        <v>155</v>
      </c>
      <c r="AT402" s="232" t="s">
        <v>151</v>
      </c>
      <c r="AU402" s="232" t="s">
        <v>156</v>
      </c>
      <c r="AY402" s="18" t="s">
        <v>149</v>
      </c>
      <c r="BE402" s="233">
        <f>IF(N402="základní",J402,0)</f>
        <v>0</v>
      </c>
      <c r="BF402" s="233">
        <f>IF(N402="snížená",J402,0)</f>
        <v>0</v>
      </c>
      <c r="BG402" s="233">
        <f>IF(N402="zákl. přenesená",J402,0)</f>
        <v>0</v>
      </c>
      <c r="BH402" s="233">
        <f>IF(N402="sníž. přenesená",J402,0)</f>
        <v>0</v>
      </c>
      <c r="BI402" s="233">
        <f>IF(N402="nulová",J402,0)</f>
        <v>0</v>
      </c>
      <c r="BJ402" s="18" t="s">
        <v>156</v>
      </c>
      <c r="BK402" s="233">
        <f>ROUND(I402*H402,2)</f>
        <v>0</v>
      </c>
      <c r="BL402" s="18" t="s">
        <v>155</v>
      </c>
      <c r="BM402" s="232" t="s">
        <v>3273</v>
      </c>
    </row>
    <row r="403" s="2" customFormat="1" ht="16.5" customHeight="1">
      <c r="A403" s="39"/>
      <c r="B403" s="40"/>
      <c r="C403" s="220" t="s">
        <v>2232</v>
      </c>
      <c r="D403" s="220" t="s">
        <v>151</v>
      </c>
      <c r="E403" s="221" t="s">
        <v>3274</v>
      </c>
      <c r="F403" s="222" t="s">
        <v>3109</v>
      </c>
      <c r="G403" s="223" t="s">
        <v>1314</v>
      </c>
      <c r="H403" s="224">
        <v>64</v>
      </c>
      <c r="I403" s="225"/>
      <c r="J403" s="226">
        <f>ROUND(I403*H403,2)</f>
        <v>0</v>
      </c>
      <c r="K403" s="227"/>
      <c r="L403" s="45"/>
      <c r="M403" s="228" t="s">
        <v>1</v>
      </c>
      <c r="N403" s="229" t="s">
        <v>42</v>
      </c>
      <c r="O403" s="92"/>
      <c r="P403" s="230">
        <f>O403*H403</f>
        <v>0</v>
      </c>
      <c r="Q403" s="230">
        <v>0</v>
      </c>
      <c r="R403" s="230">
        <f>Q403*H403</f>
        <v>0</v>
      </c>
      <c r="S403" s="230">
        <v>0</v>
      </c>
      <c r="T403" s="23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2" t="s">
        <v>155</v>
      </c>
      <c r="AT403" s="232" t="s">
        <v>151</v>
      </c>
      <c r="AU403" s="232" t="s">
        <v>156</v>
      </c>
      <c r="AY403" s="18" t="s">
        <v>149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8" t="s">
        <v>156</v>
      </c>
      <c r="BK403" s="233">
        <f>ROUND(I403*H403,2)</f>
        <v>0</v>
      </c>
      <c r="BL403" s="18" t="s">
        <v>155</v>
      </c>
      <c r="BM403" s="232" t="s">
        <v>3275</v>
      </c>
    </row>
    <row r="404" s="2" customFormat="1" ht="16.5" customHeight="1">
      <c r="A404" s="39"/>
      <c r="B404" s="40"/>
      <c r="C404" s="220" t="s">
        <v>3276</v>
      </c>
      <c r="D404" s="220" t="s">
        <v>151</v>
      </c>
      <c r="E404" s="221" t="s">
        <v>3277</v>
      </c>
      <c r="F404" s="222" t="s">
        <v>3278</v>
      </c>
      <c r="G404" s="223" t="s">
        <v>197</v>
      </c>
      <c r="H404" s="224">
        <v>995</v>
      </c>
      <c r="I404" s="225"/>
      <c r="J404" s="226">
        <f>ROUND(I404*H404,2)</f>
        <v>0</v>
      </c>
      <c r="K404" s="227"/>
      <c r="L404" s="45"/>
      <c r="M404" s="228" t="s">
        <v>1</v>
      </c>
      <c r="N404" s="229" t="s">
        <v>42</v>
      </c>
      <c r="O404" s="92"/>
      <c r="P404" s="230">
        <f>O404*H404</f>
        <v>0</v>
      </c>
      <c r="Q404" s="230">
        <v>0</v>
      </c>
      <c r="R404" s="230">
        <f>Q404*H404</f>
        <v>0</v>
      </c>
      <c r="S404" s="230">
        <v>0</v>
      </c>
      <c r="T404" s="231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2" t="s">
        <v>155</v>
      </c>
      <c r="AT404" s="232" t="s">
        <v>151</v>
      </c>
      <c r="AU404" s="232" t="s">
        <v>156</v>
      </c>
      <c r="AY404" s="18" t="s">
        <v>149</v>
      </c>
      <c r="BE404" s="233">
        <f>IF(N404="základní",J404,0)</f>
        <v>0</v>
      </c>
      <c r="BF404" s="233">
        <f>IF(N404="snížená",J404,0)</f>
        <v>0</v>
      </c>
      <c r="BG404" s="233">
        <f>IF(N404="zákl. přenesená",J404,0)</f>
        <v>0</v>
      </c>
      <c r="BH404" s="233">
        <f>IF(N404="sníž. přenesená",J404,0)</f>
        <v>0</v>
      </c>
      <c r="BI404" s="233">
        <f>IF(N404="nulová",J404,0)</f>
        <v>0</v>
      </c>
      <c r="BJ404" s="18" t="s">
        <v>156</v>
      </c>
      <c r="BK404" s="233">
        <f>ROUND(I404*H404,2)</f>
        <v>0</v>
      </c>
      <c r="BL404" s="18" t="s">
        <v>155</v>
      </c>
      <c r="BM404" s="232" t="s">
        <v>3279</v>
      </c>
    </row>
    <row r="405" s="2" customFormat="1" ht="16.5" customHeight="1">
      <c r="A405" s="39"/>
      <c r="B405" s="40"/>
      <c r="C405" s="220" t="s">
        <v>2235</v>
      </c>
      <c r="D405" s="220" t="s">
        <v>151</v>
      </c>
      <c r="E405" s="221" t="s">
        <v>3280</v>
      </c>
      <c r="F405" s="222" t="s">
        <v>3281</v>
      </c>
      <c r="G405" s="223" t="s">
        <v>197</v>
      </c>
      <c r="H405" s="224">
        <v>995</v>
      </c>
      <c r="I405" s="225"/>
      <c r="J405" s="226">
        <f>ROUND(I405*H405,2)</f>
        <v>0</v>
      </c>
      <c r="K405" s="227"/>
      <c r="L405" s="45"/>
      <c r="M405" s="228" t="s">
        <v>1</v>
      </c>
      <c r="N405" s="229" t="s">
        <v>42</v>
      </c>
      <c r="O405" s="92"/>
      <c r="P405" s="230">
        <f>O405*H405</f>
        <v>0</v>
      </c>
      <c r="Q405" s="230">
        <v>0</v>
      </c>
      <c r="R405" s="230">
        <f>Q405*H405</f>
        <v>0</v>
      </c>
      <c r="S405" s="230">
        <v>0</v>
      </c>
      <c r="T405" s="23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2" t="s">
        <v>155</v>
      </c>
      <c r="AT405" s="232" t="s">
        <v>151</v>
      </c>
      <c r="AU405" s="232" t="s">
        <v>156</v>
      </c>
      <c r="AY405" s="18" t="s">
        <v>149</v>
      </c>
      <c r="BE405" s="233">
        <f>IF(N405="základní",J405,0)</f>
        <v>0</v>
      </c>
      <c r="BF405" s="233">
        <f>IF(N405="snížená",J405,0)</f>
        <v>0</v>
      </c>
      <c r="BG405" s="233">
        <f>IF(N405="zákl. přenesená",J405,0)</f>
        <v>0</v>
      </c>
      <c r="BH405" s="233">
        <f>IF(N405="sníž. přenesená",J405,0)</f>
        <v>0</v>
      </c>
      <c r="BI405" s="233">
        <f>IF(N405="nulová",J405,0)</f>
        <v>0</v>
      </c>
      <c r="BJ405" s="18" t="s">
        <v>156</v>
      </c>
      <c r="BK405" s="233">
        <f>ROUND(I405*H405,2)</f>
        <v>0</v>
      </c>
      <c r="BL405" s="18" t="s">
        <v>155</v>
      </c>
      <c r="BM405" s="232" t="s">
        <v>3282</v>
      </c>
    </row>
    <row r="406" s="2" customFormat="1" ht="16.5" customHeight="1">
      <c r="A406" s="39"/>
      <c r="B406" s="40"/>
      <c r="C406" s="220" t="s">
        <v>3283</v>
      </c>
      <c r="D406" s="220" t="s">
        <v>151</v>
      </c>
      <c r="E406" s="221" t="s">
        <v>3284</v>
      </c>
      <c r="F406" s="222" t="s">
        <v>3285</v>
      </c>
      <c r="G406" s="223" t="s">
        <v>197</v>
      </c>
      <c r="H406" s="224">
        <v>700</v>
      </c>
      <c r="I406" s="225"/>
      <c r="J406" s="226">
        <f>ROUND(I406*H406,2)</f>
        <v>0</v>
      </c>
      <c r="K406" s="227"/>
      <c r="L406" s="45"/>
      <c r="M406" s="228" t="s">
        <v>1</v>
      </c>
      <c r="N406" s="229" t="s">
        <v>42</v>
      </c>
      <c r="O406" s="92"/>
      <c r="P406" s="230">
        <f>O406*H406</f>
        <v>0</v>
      </c>
      <c r="Q406" s="230">
        <v>0</v>
      </c>
      <c r="R406" s="230">
        <f>Q406*H406</f>
        <v>0</v>
      </c>
      <c r="S406" s="230">
        <v>0</v>
      </c>
      <c r="T406" s="23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2" t="s">
        <v>155</v>
      </c>
      <c r="AT406" s="232" t="s">
        <v>151</v>
      </c>
      <c r="AU406" s="232" t="s">
        <v>156</v>
      </c>
      <c r="AY406" s="18" t="s">
        <v>149</v>
      </c>
      <c r="BE406" s="233">
        <f>IF(N406="základní",J406,0)</f>
        <v>0</v>
      </c>
      <c r="BF406" s="233">
        <f>IF(N406="snížená",J406,0)</f>
        <v>0</v>
      </c>
      <c r="BG406" s="233">
        <f>IF(N406="zákl. přenesená",J406,0)</f>
        <v>0</v>
      </c>
      <c r="BH406" s="233">
        <f>IF(N406="sníž. přenesená",J406,0)</f>
        <v>0</v>
      </c>
      <c r="BI406" s="233">
        <f>IF(N406="nulová",J406,0)</f>
        <v>0</v>
      </c>
      <c r="BJ406" s="18" t="s">
        <v>156</v>
      </c>
      <c r="BK406" s="233">
        <f>ROUND(I406*H406,2)</f>
        <v>0</v>
      </c>
      <c r="BL406" s="18" t="s">
        <v>155</v>
      </c>
      <c r="BM406" s="232" t="s">
        <v>3286</v>
      </c>
    </row>
    <row r="407" s="2" customFormat="1" ht="16.5" customHeight="1">
      <c r="A407" s="39"/>
      <c r="B407" s="40"/>
      <c r="C407" s="220" t="s">
        <v>2238</v>
      </c>
      <c r="D407" s="220" t="s">
        <v>151</v>
      </c>
      <c r="E407" s="221" t="s">
        <v>3287</v>
      </c>
      <c r="F407" s="222" t="s">
        <v>3288</v>
      </c>
      <c r="G407" s="223" t="s">
        <v>197</v>
      </c>
      <c r="H407" s="224">
        <v>35</v>
      </c>
      <c r="I407" s="225"/>
      <c r="J407" s="226">
        <f>ROUND(I407*H407,2)</f>
        <v>0</v>
      </c>
      <c r="K407" s="227"/>
      <c r="L407" s="45"/>
      <c r="M407" s="228" t="s">
        <v>1</v>
      </c>
      <c r="N407" s="229" t="s">
        <v>42</v>
      </c>
      <c r="O407" s="92"/>
      <c r="P407" s="230">
        <f>O407*H407</f>
        <v>0</v>
      </c>
      <c r="Q407" s="230">
        <v>0</v>
      </c>
      <c r="R407" s="230">
        <f>Q407*H407</f>
        <v>0</v>
      </c>
      <c r="S407" s="230">
        <v>0</v>
      </c>
      <c r="T407" s="231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2" t="s">
        <v>155</v>
      </c>
      <c r="AT407" s="232" t="s">
        <v>151</v>
      </c>
      <c r="AU407" s="232" t="s">
        <v>156</v>
      </c>
      <c r="AY407" s="18" t="s">
        <v>149</v>
      </c>
      <c r="BE407" s="233">
        <f>IF(N407="základní",J407,0)</f>
        <v>0</v>
      </c>
      <c r="BF407" s="233">
        <f>IF(N407="snížená",J407,0)</f>
        <v>0</v>
      </c>
      <c r="BG407" s="233">
        <f>IF(N407="zákl. přenesená",J407,0)</f>
        <v>0</v>
      </c>
      <c r="BH407" s="233">
        <f>IF(N407="sníž. přenesená",J407,0)</f>
        <v>0</v>
      </c>
      <c r="BI407" s="233">
        <f>IF(N407="nulová",J407,0)</f>
        <v>0</v>
      </c>
      <c r="BJ407" s="18" t="s">
        <v>156</v>
      </c>
      <c r="BK407" s="233">
        <f>ROUND(I407*H407,2)</f>
        <v>0</v>
      </c>
      <c r="BL407" s="18" t="s">
        <v>155</v>
      </c>
      <c r="BM407" s="232" t="s">
        <v>3289</v>
      </c>
    </row>
    <row r="408" s="2" customFormat="1" ht="16.5" customHeight="1">
      <c r="A408" s="39"/>
      <c r="B408" s="40"/>
      <c r="C408" s="220" t="s">
        <v>3290</v>
      </c>
      <c r="D408" s="220" t="s">
        <v>151</v>
      </c>
      <c r="E408" s="221" t="s">
        <v>3291</v>
      </c>
      <c r="F408" s="222" t="s">
        <v>3292</v>
      </c>
      <c r="G408" s="223" t="s">
        <v>197</v>
      </c>
      <c r="H408" s="224">
        <v>450</v>
      </c>
      <c r="I408" s="225"/>
      <c r="J408" s="226">
        <f>ROUND(I408*H408,2)</f>
        <v>0</v>
      </c>
      <c r="K408" s="227"/>
      <c r="L408" s="45"/>
      <c r="M408" s="228" t="s">
        <v>1</v>
      </c>
      <c r="N408" s="229" t="s">
        <v>42</v>
      </c>
      <c r="O408" s="92"/>
      <c r="P408" s="230">
        <f>O408*H408</f>
        <v>0</v>
      </c>
      <c r="Q408" s="230">
        <v>0</v>
      </c>
      <c r="R408" s="230">
        <f>Q408*H408</f>
        <v>0</v>
      </c>
      <c r="S408" s="230">
        <v>0</v>
      </c>
      <c r="T408" s="23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2" t="s">
        <v>155</v>
      </c>
      <c r="AT408" s="232" t="s">
        <v>151</v>
      </c>
      <c r="AU408" s="232" t="s">
        <v>156</v>
      </c>
      <c r="AY408" s="18" t="s">
        <v>149</v>
      </c>
      <c r="BE408" s="233">
        <f>IF(N408="základní",J408,0)</f>
        <v>0</v>
      </c>
      <c r="BF408" s="233">
        <f>IF(N408="snížená",J408,0)</f>
        <v>0</v>
      </c>
      <c r="BG408" s="233">
        <f>IF(N408="zákl. přenesená",J408,0)</f>
        <v>0</v>
      </c>
      <c r="BH408" s="233">
        <f>IF(N408="sníž. přenesená",J408,0)</f>
        <v>0</v>
      </c>
      <c r="BI408" s="233">
        <f>IF(N408="nulová",J408,0)</f>
        <v>0</v>
      </c>
      <c r="BJ408" s="18" t="s">
        <v>156</v>
      </c>
      <c r="BK408" s="233">
        <f>ROUND(I408*H408,2)</f>
        <v>0</v>
      </c>
      <c r="BL408" s="18" t="s">
        <v>155</v>
      </c>
      <c r="BM408" s="232" t="s">
        <v>3293</v>
      </c>
    </row>
    <row r="409" s="2" customFormat="1" ht="16.5" customHeight="1">
      <c r="A409" s="39"/>
      <c r="B409" s="40"/>
      <c r="C409" s="220" t="s">
        <v>2241</v>
      </c>
      <c r="D409" s="220" t="s">
        <v>151</v>
      </c>
      <c r="E409" s="221" t="s">
        <v>3294</v>
      </c>
      <c r="F409" s="222" t="s">
        <v>3295</v>
      </c>
      <c r="G409" s="223" t="s">
        <v>197</v>
      </c>
      <c r="H409" s="224">
        <v>40</v>
      </c>
      <c r="I409" s="225"/>
      <c r="J409" s="226">
        <f>ROUND(I409*H409,2)</f>
        <v>0</v>
      </c>
      <c r="K409" s="227"/>
      <c r="L409" s="45"/>
      <c r="M409" s="228" t="s">
        <v>1</v>
      </c>
      <c r="N409" s="229" t="s">
        <v>42</v>
      </c>
      <c r="O409" s="92"/>
      <c r="P409" s="230">
        <f>O409*H409</f>
        <v>0</v>
      </c>
      <c r="Q409" s="230">
        <v>0</v>
      </c>
      <c r="R409" s="230">
        <f>Q409*H409</f>
        <v>0</v>
      </c>
      <c r="S409" s="230">
        <v>0</v>
      </c>
      <c r="T409" s="231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2" t="s">
        <v>155</v>
      </c>
      <c r="AT409" s="232" t="s">
        <v>151</v>
      </c>
      <c r="AU409" s="232" t="s">
        <v>156</v>
      </c>
      <c r="AY409" s="18" t="s">
        <v>149</v>
      </c>
      <c r="BE409" s="233">
        <f>IF(N409="základní",J409,0)</f>
        <v>0</v>
      </c>
      <c r="BF409" s="233">
        <f>IF(N409="snížená",J409,0)</f>
        <v>0</v>
      </c>
      <c r="BG409" s="233">
        <f>IF(N409="zákl. přenesená",J409,0)</f>
        <v>0</v>
      </c>
      <c r="BH409" s="233">
        <f>IF(N409="sníž. přenesená",J409,0)</f>
        <v>0</v>
      </c>
      <c r="BI409" s="233">
        <f>IF(N409="nulová",J409,0)</f>
        <v>0</v>
      </c>
      <c r="BJ409" s="18" t="s">
        <v>156</v>
      </c>
      <c r="BK409" s="233">
        <f>ROUND(I409*H409,2)</f>
        <v>0</v>
      </c>
      <c r="BL409" s="18" t="s">
        <v>155</v>
      </c>
      <c r="BM409" s="232" t="s">
        <v>3296</v>
      </c>
    </row>
    <row r="410" s="2" customFormat="1" ht="16.5" customHeight="1">
      <c r="A410" s="39"/>
      <c r="B410" s="40"/>
      <c r="C410" s="220" t="s">
        <v>3297</v>
      </c>
      <c r="D410" s="220" t="s">
        <v>151</v>
      </c>
      <c r="E410" s="221" t="s">
        <v>3298</v>
      </c>
      <c r="F410" s="222" t="s">
        <v>3299</v>
      </c>
      <c r="G410" s="223" t="s">
        <v>197</v>
      </c>
      <c r="H410" s="224">
        <v>1200</v>
      </c>
      <c r="I410" s="225"/>
      <c r="J410" s="226">
        <f>ROUND(I410*H410,2)</f>
        <v>0</v>
      </c>
      <c r="K410" s="227"/>
      <c r="L410" s="45"/>
      <c r="M410" s="228" t="s">
        <v>1</v>
      </c>
      <c r="N410" s="229" t="s">
        <v>42</v>
      </c>
      <c r="O410" s="92"/>
      <c r="P410" s="230">
        <f>O410*H410</f>
        <v>0</v>
      </c>
      <c r="Q410" s="230">
        <v>0</v>
      </c>
      <c r="R410" s="230">
        <f>Q410*H410</f>
        <v>0</v>
      </c>
      <c r="S410" s="230">
        <v>0</v>
      </c>
      <c r="T410" s="231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2" t="s">
        <v>155</v>
      </c>
      <c r="AT410" s="232" t="s">
        <v>151</v>
      </c>
      <c r="AU410" s="232" t="s">
        <v>156</v>
      </c>
      <c r="AY410" s="18" t="s">
        <v>149</v>
      </c>
      <c r="BE410" s="233">
        <f>IF(N410="základní",J410,0)</f>
        <v>0</v>
      </c>
      <c r="BF410" s="233">
        <f>IF(N410="snížená",J410,0)</f>
        <v>0</v>
      </c>
      <c r="BG410" s="233">
        <f>IF(N410="zákl. přenesená",J410,0)</f>
        <v>0</v>
      </c>
      <c r="BH410" s="233">
        <f>IF(N410="sníž. přenesená",J410,0)</f>
        <v>0</v>
      </c>
      <c r="BI410" s="233">
        <f>IF(N410="nulová",J410,0)</f>
        <v>0</v>
      </c>
      <c r="BJ410" s="18" t="s">
        <v>156</v>
      </c>
      <c r="BK410" s="233">
        <f>ROUND(I410*H410,2)</f>
        <v>0</v>
      </c>
      <c r="BL410" s="18" t="s">
        <v>155</v>
      </c>
      <c r="BM410" s="232" t="s">
        <v>3300</v>
      </c>
    </row>
    <row r="411" s="2" customFormat="1" ht="16.5" customHeight="1">
      <c r="A411" s="39"/>
      <c r="B411" s="40"/>
      <c r="C411" s="220" t="s">
        <v>2244</v>
      </c>
      <c r="D411" s="220" t="s">
        <v>151</v>
      </c>
      <c r="E411" s="221" t="s">
        <v>3301</v>
      </c>
      <c r="F411" s="222" t="s">
        <v>3302</v>
      </c>
      <c r="G411" s="223" t="s">
        <v>1314</v>
      </c>
      <c r="H411" s="224">
        <v>29</v>
      </c>
      <c r="I411" s="225"/>
      <c r="J411" s="226">
        <f>ROUND(I411*H411,2)</f>
        <v>0</v>
      </c>
      <c r="K411" s="227"/>
      <c r="L411" s="45"/>
      <c r="M411" s="228" t="s">
        <v>1</v>
      </c>
      <c r="N411" s="229" t="s">
        <v>42</v>
      </c>
      <c r="O411" s="92"/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2" t="s">
        <v>155</v>
      </c>
      <c r="AT411" s="232" t="s">
        <v>151</v>
      </c>
      <c r="AU411" s="232" t="s">
        <v>156</v>
      </c>
      <c r="AY411" s="18" t="s">
        <v>149</v>
      </c>
      <c r="BE411" s="233">
        <f>IF(N411="základní",J411,0)</f>
        <v>0</v>
      </c>
      <c r="BF411" s="233">
        <f>IF(N411="snížená",J411,0)</f>
        <v>0</v>
      </c>
      <c r="BG411" s="233">
        <f>IF(N411="zákl. přenesená",J411,0)</f>
        <v>0</v>
      </c>
      <c r="BH411" s="233">
        <f>IF(N411="sníž. přenesená",J411,0)</f>
        <v>0</v>
      </c>
      <c r="BI411" s="233">
        <f>IF(N411="nulová",J411,0)</f>
        <v>0</v>
      </c>
      <c r="BJ411" s="18" t="s">
        <v>156</v>
      </c>
      <c r="BK411" s="233">
        <f>ROUND(I411*H411,2)</f>
        <v>0</v>
      </c>
      <c r="BL411" s="18" t="s">
        <v>155</v>
      </c>
      <c r="BM411" s="232" t="s">
        <v>3303</v>
      </c>
    </row>
    <row r="412" s="2" customFormat="1" ht="16.5" customHeight="1">
      <c r="A412" s="39"/>
      <c r="B412" s="40"/>
      <c r="C412" s="220" t="s">
        <v>3304</v>
      </c>
      <c r="D412" s="220" t="s">
        <v>151</v>
      </c>
      <c r="E412" s="221" t="s">
        <v>3305</v>
      </c>
      <c r="F412" s="222" t="s">
        <v>3306</v>
      </c>
      <c r="G412" s="223" t="s">
        <v>1314</v>
      </c>
      <c r="H412" s="224">
        <v>1</v>
      </c>
      <c r="I412" s="225"/>
      <c r="J412" s="226">
        <f>ROUND(I412*H412,2)</f>
        <v>0</v>
      </c>
      <c r="K412" s="227"/>
      <c r="L412" s="45"/>
      <c r="M412" s="228" t="s">
        <v>1</v>
      </c>
      <c r="N412" s="229" t="s">
        <v>42</v>
      </c>
      <c r="O412" s="92"/>
      <c r="P412" s="230">
        <f>O412*H412</f>
        <v>0</v>
      </c>
      <c r="Q412" s="230">
        <v>0</v>
      </c>
      <c r="R412" s="230">
        <f>Q412*H412</f>
        <v>0</v>
      </c>
      <c r="S412" s="230">
        <v>0</v>
      </c>
      <c r="T412" s="231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2" t="s">
        <v>155</v>
      </c>
      <c r="AT412" s="232" t="s">
        <v>151</v>
      </c>
      <c r="AU412" s="232" t="s">
        <v>156</v>
      </c>
      <c r="AY412" s="18" t="s">
        <v>149</v>
      </c>
      <c r="BE412" s="233">
        <f>IF(N412="základní",J412,0)</f>
        <v>0</v>
      </c>
      <c r="BF412" s="233">
        <f>IF(N412="snížená",J412,0)</f>
        <v>0</v>
      </c>
      <c r="BG412" s="233">
        <f>IF(N412="zákl. přenesená",J412,0)</f>
        <v>0</v>
      </c>
      <c r="BH412" s="233">
        <f>IF(N412="sníž. přenesená",J412,0)</f>
        <v>0</v>
      </c>
      <c r="BI412" s="233">
        <f>IF(N412="nulová",J412,0)</f>
        <v>0</v>
      </c>
      <c r="BJ412" s="18" t="s">
        <v>156</v>
      </c>
      <c r="BK412" s="233">
        <f>ROUND(I412*H412,2)</f>
        <v>0</v>
      </c>
      <c r="BL412" s="18" t="s">
        <v>155</v>
      </c>
      <c r="BM412" s="232" t="s">
        <v>3307</v>
      </c>
    </row>
    <row r="413" s="2" customFormat="1" ht="16.5" customHeight="1">
      <c r="A413" s="39"/>
      <c r="B413" s="40"/>
      <c r="C413" s="220" t="s">
        <v>2247</v>
      </c>
      <c r="D413" s="220" t="s">
        <v>151</v>
      </c>
      <c r="E413" s="221" t="s">
        <v>3308</v>
      </c>
      <c r="F413" s="222" t="s">
        <v>3309</v>
      </c>
      <c r="G413" s="223" t="s">
        <v>1314</v>
      </c>
      <c r="H413" s="224">
        <v>29</v>
      </c>
      <c r="I413" s="225"/>
      <c r="J413" s="226">
        <f>ROUND(I413*H413,2)</f>
        <v>0</v>
      </c>
      <c r="K413" s="227"/>
      <c r="L413" s="45"/>
      <c r="M413" s="228" t="s">
        <v>1</v>
      </c>
      <c r="N413" s="229" t="s">
        <v>42</v>
      </c>
      <c r="O413" s="92"/>
      <c r="P413" s="230">
        <f>O413*H413</f>
        <v>0</v>
      </c>
      <c r="Q413" s="230">
        <v>0</v>
      </c>
      <c r="R413" s="230">
        <f>Q413*H413</f>
        <v>0</v>
      </c>
      <c r="S413" s="230">
        <v>0</v>
      </c>
      <c r="T413" s="23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2" t="s">
        <v>155</v>
      </c>
      <c r="AT413" s="232" t="s">
        <v>151</v>
      </c>
      <c r="AU413" s="232" t="s">
        <v>156</v>
      </c>
      <c r="AY413" s="18" t="s">
        <v>149</v>
      </c>
      <c r="BE413" s="233">
        <f>IF(N413="základní",J413,0)</f>
        <v>0</v>
      </c>
      <c r="BF413" s="233">
        <f>IF(N413="snížená",J413,0)</f>
        <v>0</v>
      </c>
      <c r="BG413" s="233">
        <f>IF(N413="zákl. přenesená",J413,0)</f>
        <v>0</v>
      </c>
      <c r="BH413" s="233">
        <f>IF(N413="sníž. přenesená",J413,0)</f>
        <v>0</v>
      </c>
      <c r="BI413" s="233">
        <f>IF(N413="nulová",J413,0)</f>
        <v>0</v>
      </c>
      <c r="BJ413" s="18" t="s">
        <v>156</v>
      </c>
      <c r="BK413" s="233">
        <f>ROUND(I413*H413,2)</f>
        <v>0</v>
      </c>
      <c r="BL413" s="18" t="s">
        <v>155</v>
      </c>
      <c r="BM413" s="232" t="s">
        <v>3310</v>
      </c>
    </row>
    <row r="414" s="2" customFormat="1" ht="16.5" customHeight="1">
      <c r="A414" s="39"/>
      <c r="B414" s="40"/>
      <c r="C414" s="220" t="s">
        <v>3311</v>
      </c>
      <c r="D414" s="220" t="s">
        <v>151</v>
      </c>
      <c r="E414" s="221" t="s">
        <v>3312</v>
      </c>
      <c r="F414" s="222" t="s">
        <v>3313</v>
      </c>
      <c r="G414" s="223" t="s">
        <v>1314</v>
      </c>
      <c r="H414" s="224">
        <v>1</v>
      </c>
      <c r="I414" s="225"/>
      <c r="J414" s="226">
        <f>ROUND(I414*H414,2)</f>
        <v>0</v>
      </c>
      <c r="K414" s="227"/>
      <c r="L414" s="45"/>
      <c r="M414" s="228" t="s">
        <v>1</v>
      </c>
      <c r="N414" s="229" t="s">
        <v>42</v>
      </c>
      <c r="O414" s="92"/>
      <c r="P414" s="230">
        <f>O414*H414</f>
        <v>0</v>
      </c>
      <c r="Q414" s="230">
        <v>0</v>
      </c>
      <c r="R414" s="230">
        <f>Q414*H414</f>
        <v>0</v>
      </c>
      <c r="S414" s="230">
        <v>0</v>
      </c>
      <c r="T414" s="23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2" t="s">
        <v>155</v>
      </c>
      <c r="AT414" s="232" t="s">
        <v>151</v>
      </c>
      <c r="AU414" s="232" t="s">
        <v>156</v>
      </c>
      <c r="AY414" s="18" t="s">
        <v>149</v>
      </c>
      <c r="BE414" s="233">
        <f>IF(N414="základní",J414,0)</f>
        <v>0</v>
      </c>
      <c r="BF414" s="233">
        <f>IF(N414="snížená",J414,0)</f>
        <v>0</v>
      </c>
      <c r="BG414" s="233">
        <f>IF(N414="zákl. přenesená",J414,0)</f>
        <v>0</v>
      </c>
      <c r="BH414" s="233">
        <f>IF(N414="sníž. přenesená",J414,0)</f>
        <v>0</v>
      </c>
      <c r="BI414" s="233">
        <f>IF(N414="nulová",J414,0)</f>
        <v>0</v>
      </c>
      <c r="BJ414" s="18" t="s">
        <v>156</v>
      </c>
      <c r="BK414" s="233">
        <f>ROUND(I414*H414,2)</f>
        <v>0</v>
      </c>
      <c r="BL414" s="18" t="s">
        <v>155</v>
      </c>
      <c r="BM414" s="232" t="s">
        <v>3314</v>
      </c>
    </row>
    <row r="415" s="2" customFormat="1" ht="16.5" customHeight="1">
      <c r="A415" s="39"/>
      <c r="B415" s="40"/>
      <c r="C415" s="220" t="s">
        <v>2250</v>
      </c>
      <c r="D415" s="220" t="s">
        <v>151</v>
      </c>
      <c r="E415" s="221" t="s">
        <v>3315</v>
      </c>
      <c r="F415" s="222" t="s">
        <v>3316</v>
      </c>
      <c r="G415" s="223" t="s">
        <v>1314</v>
      </c>
      <c r="H415" s="224">
        <v>1</v>
      </c>
      <c r="I415" s="225"/>
      <c r="J415" s="226">
        <f>ROUND(I415*H415,2)</f>
        <v>0</v>
      </c>
      <c r="K415" s="227"/>
      <c r="L415" s="45"/>
      <c r="M415" s="228" t="s">
        <v>1</v>
      </c>
      <c r="N415" s="229" t="s">
        <v>42</v>
      </c>
      <c r="O415" s="92"/>
      <c r="P415" s="230">
        <f>O415*H415</f>
        <v>0</v>
      </c>
      <c r="Q415" s="230">
        <v>0</v>
      </c>
      <c r="R415" s="230">
        <f>Q415*H415</f>
        <v>0</v>
      </c>
      <c r="S415" s="230">
        <v>0</v>
      </c>
      <c r="T415" s="231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2" t="s">
        <v>155</v>
      </c>
      <c r="AT415" s="232" t="s">
        <v>151</v>
      </c>
      <c r="AU415" s="232" t="s">
        <v>156</v>
      </c>
      <c r="AY415" s="18" t="s">
        <v>149</v>
      </c>
      <c r="BE415" s="233">
        <f>IF(N415="základní",J415,0)</f>
        <v>0</v>
      </c>
      <c r="BF415" s="233">
        <f>IF(N415="snížená",J415,0)</f>
        <v>0</v>
      </c>
      <c r="BG415" s="233">
        <f>IF(N415="zákl. přenesená",J415,0)</f>
        <v>0</v>
      </c>
      <c r="BH415" s="233">
        <f>IF(N415="sníž. přenesená",J415,0)</f>
        <v>0</v>
      </c>
      <c r="BI415" s="233">
        <f>IF(N415="nulová",J415,0)</f>
        <v>0</v>
      </c>
      <c r="BJ415" s="18" t="s">
        <v>156</v>
      </c>
      <c r="BK415" s="233">
        <f>ROUND(I415*H415,2)</f>
        <v>0</v>
      </c>
      <c r="BL415" s="18" t="s">
        <v>155</v>
      </c>
      <c r="BM415" s="232" t="s">
        <v>3317</v>
      </c>
    </row>
    <row r="416" s="2" customFormat="1" ht="16.5" customHeight="1">
      <c r="A416" s="39"/>
      <c r="B416" s="40"/>
      <c r="C416" s="220" t="s">
        <v>3318</v>
      </c>
      <c r="D416" s="220" t="s">
        <v>151</v>
      </c>
      <c r="E416" s="221" t="s">
        <v>3319</v>
      </c>
      <c r="F416" s="222" t="s">
        <v>3320</v>
      </c>
      <c r="G416" s="223" t="s">
        <v>1314</v>
      </c>
      <c r="H416" s="224">
        <v>1</v>
      </c>
      <c r="I416" s="225"/>
      <c r="J416" s="226">
        <f>ROUND(I416*H416,2)</f>
        <v>0</v>
      </c>
      <c r="K416" s="227"/>
      <c r="L416" s="45"/>
      <c r="M416" s="228" t="s">
        <v>1</v>
      </c>
      <c r="N416" s="229" t="s">
        <v>42</v>
      </c>
      <c r="O416" s="92"/>
      <c r="P416" s="230">
        <f>O416*H416</f>
        <v>0</v>
      </c>
      <c r="Q416" s="230">
        <v>0</v>
      </c>
      <c r="R416" s="230">
        <f>Q416*H416</f>
        <v>0</v>
      </c>
      <c r="S416" s="230">
        <v>0</v>
      </c>
      <c r="T416" s="23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2" t="s">
        <v>155</v>
      </c>
      <c r="AT416" s="232" t="s">
        <v>151</v>
      </c>
      <c r="AU416" s="232" t="s">
        <v>156</v>
      </c>
      <c r="AY416" s="18" t="s">
        <v>149</v>
      </c>
      <c r="BE416" s="233">
        <f>IF(N416="základní",J416,0)</f>
        <v>0</v>
      </c>
      <c r="BF416" s="233">
        <f>IF(N416="snížená",J416,0)</f>
        <v>0</v>
      </c>
      <c r="BG416" s="233">
        <f>IF(N416="zákl. přenesená",J416,0)</f>
        <v>0</v>
      </c>
      <c r="BH416" s="233">
        <f>IF(N416="sníž. přenesená",J416,0)</f>
        <v>0</v>
      </c>
      <c r="BI416" s="233">
        <f>IF(N416="nulová",J416,0)</f>
        <v>0</v>
      </c>
      <c r="BJ416" s="18" t="s">
        <v>156</v>
      </c>
      <c r="BK416" s="233">
        <f>ROUND(I416*H416,2)</f>
        <v>0</v>
      </c>
      <c r="BL416" s="18" t="s">
        <v>155</v>
      </c>
      <c r="BM416" s="232" t="s">
        <v>3321</v>
      </c>
    </row>
    <row r="417" s="2" customFormat="1" ht="16.5" customHeight="1">
      <c r="A417" s="39"/>
      <c r="B417" s="40"/>
      <c r="C417" s="220" t="s">
        <v>2253</v>
      </c>
      <c r="D417" s="220" t="s">
        <v>151</v>
      </c>
      <c r="E417" s="221" t="s">
        <v>3322</v>
      </c>
      <c r="F417" s="222" t="s">
        <v>3323</v>
      </c>
      <c r="G417" s="223" t="s">
        <v>1314</v>
      </c>
      <c r="H417" s="224">
        <v>9</v>
      </c>
      <c r="I417" s="225"/>
      <c r="J417" s="226">
        <f>ROUND(I417*H417,2)</f>
        <v>0</v>
      </c>
      <c r="K417" s="227"/>
      <c r="L417" s="45"/>
      <c r="M417" s="228" t="s">
        <v>1</v>
      </c>
      <c r="N417" s="229" t="s">
        <v>42</v>
      </c>
      <c r="O417" s="92"/>
      <c r="P417" s="230">
        <f>O417*H417</f>
        <v>0</v>
      </c>
      <c r="Q417" s="230">
        <v>0</v>
      </c>
      <c r="R417" s="230">
        <f>Q417*H417</f>
        <v>0</v>
      </c>
      <c r="S417" s="230">
        <v>0</v>
      </c>
      <c r="T417" s="231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2" t="s">
        <v>155</v>
      </c>
      <c r="AT417" s="232" t="s">
        <v>151</v>
      </c>
      <c r="AU417" s="232" t="s">
        <v>156</v>
      </c>
      <c r="AY417" s="18" t="s">
        <v>149</v>
      </c>
      <c r="BE417" s="233">
        <f>IF(N417="základní",J417,0)</f>
        <v>0</v>
      </c>
      <c r="BF417" s="233">
        <f>IF(N417="snížená",J417,0)</f>
        <v>0</v>
      </c>
      <c r="BG417" s="233">
        <f>IF(N417="zákl. přenesená",J417,0)</f>
        <v>0</v>
      </c>
      <c r="BH417" s="233">
        <f>IF(N417="sníž. přenesená",J417,0)</f>
        <v>0</v>
      </c>
      <c r="BI417" s="233">
        <f>IF(N417="nulová",J417,0)</f>
        <v>0</v>
      </c>
      <c r="BJ417" s="18" t="s">
        <v>156</v>
      </c>
      <c r="BK417" s="233">
        <f>ROUND(I417*H417,2)</f>
        <v>0</v>
      </c>
      <c r="BL417" s="18" t="s">
        <v>155</v>
      </c>
      <c r="BM417" s="232" t="s">
        <v>3324</v>
      </c>
    </row>
    <row r="418" s="2" customFormat="1" ht="16.5" customHeight="1">
      <c r="A418" s="39"/>
      <c r="B418" s="40"/>
      <c r="C418" s="220" t="s">
        <v>3325</v>
      </c>
      <c r="D418" s="220" t="s">
        <v>151</v>
      </c>
      <c r="E418" s="221" t="s">
        <v>3326</v>
      </c>
      <c r="F418" s="222" t="s">
        <v>3327</v>
      </c>
      <c r="G418" s="223" t="s">
        <v>1314</v>
      </c>
      <c r="H418" s="224">
        <v>3</v>
      </c>
      <c r="I418" s="225"/>
      <c r="J418" s="226">
        <f>ROUND(I418*H418,2)</f>
        <v>0</v>
      </c>
      <c r="K418" s="227"/>
      <c r="L418" s="45"/>
      <c r="M418" s="228" t="s">
        <v>1</v>
      </c>
      <c r="N418" s="229" t="s">
        <v>42</v>
      </c>
      <c r="O418" s="92"/>
      <c r="P418" s="230">
        <f>O418*H418</f>
        <v>0</v>
      </c>
      <c r="Q418" s="230">
        <v>0</v>
      </c>
      <c r="R418" s="230">
        <f>Q418*H418</f>
        <v>0</v>
      </c>
      <c r="S418" s="230">
        <v>0</v>
      </c>
      <c r="T418" s="23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2" t="s">
        <v>155</v>
      </c>
      <c r="AT418" s="232" t="s">
        <v>151</v>
      </c>
      <c r="AU418" s="232" t="s">
        <v>156</v>
      </c>
      <c r="AY418" s="18" t="s">
        <v>149</v>
      </c>
      <c r="BE418" s="233">
        <f>IF(N418="základní",J418,0)</f>
        <v>0</v>
      </c>
      <c r="BF418" s="233">
        <f>IF(N418="snížená",J418,0)</f>
        <v>0</v>
      </c>
      <c r="BG418" s="233">
        <f>IF(N418="zákl. přenesená",J418,0)</f>
        <v>0</v>
      </c>
      <c r="BH418" s="233">
        <f>IF(N418="sníž. přenesená",J418,0)</f>
        <v>0</v>
      </c>
      <c r="BI418" s="233">
        <f>IF(N418="nulová",J418,0)</f>
        <v>0</v>
      </c>
      <c r="BJ418" s="18" t="s">
        <v>156</v>
      </c>
      <c r="BK418" s="233">
        <f>ROUND(I418*H418,2)</f>
        <v>0</v>
      </c>
      <c r="BL418" s="18" t="s">
        <v>155</v>
      </c>
      <c r="BM418" s="232" t="s">
        <v>3328</v>
      </c>
    </row>
    <row r="419" s="2" customFormat="1" ht="16.5" customHeight="1">
      <c r="A419" s="39"/>
      <c r="B419" s="40"/>
      <c r="C419" s="220" t="s">
        <v>2936</v>
      </c>
      <c r="D419" s="220" t="s">
        <v>151</v>
      </c>
      <c r="E419" s="221" t="s">
        <v>3329</v>
      </c>
      <c r="F419" s="222" t="s">
        <v>2771</v>
      </c>
      <c r="G419" s="223" t="s">
        <v>925</v>
      </c>
      <c r="H419" s="224">
        <v>1</v>
      </c>
      <c r="I419" s="225"/>
      <c r="J419" s="226">
        <f>ROUND(I419*H419,2)</f>
        <v>0</v>
      </c>
      <c r="K419" s="227"/>
      <c r="L419" s="45"/>
      <c r="M419" s="228" t="s">
        <v>1</v>
      </c>
      <c r="N419" s="229" t="s">
        <v>42</v>
      </c>
      <c r="O419" s="92"/>
      <c r="P419" s="230">
        <f>O419*H419</f>
        <v>0</v>
      </c>
      <c r="Q419" s="230">
        <v>0</v>
      </c>
      <c r="R419" s="230">
        <f>Q419*H419</f>
        <v>0</v>
      </c>
      <c r="S419" s="230">
        <v>0</v>
      </c>
      <c r="T419" s="23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2" t="s">
        <v>155</v>
      </c>
      <c r="AT419" s="232" t="s">
        <v>151</v>
      </c>
      <c r="AU419" s="232" t="s">
        <v>156</v>
      </c>
      <c r="AY419" s="18" t="s">
        <v>149</v>
      </c>
      <c r="BE419" s="233">
        <f>IF(N419="základní",J419,0)</f>
        <v>0</v>
      </c>
      <c r="BF419" s="233">
        <f>IF(N419="snížená",J419,0)</f>
        <v>0</v>
      </c>
      <c r="BG419" s="233">
        <f>IF(N419="zákl. přenesená",J419,0)</f>
        <v>0</v>
      </c>
      <c r="BH419" s="233">
        <f>IF(N419="sníž. přenesená",J419,0)</f>
        <v>0</v>
      </c>
      <c r="BI419" s="233">
        <f>IF(N419="nulová",J419,0)</f>
        <v>0</v>
      </c>
      <c r="BJ419" s="18" t="s">
        <v>156</v>
      </c>
      <c r="BK419" s="233">
        <f>ROUND(I419*H419,2)</f>
        <v>0</v>
      </c>
      <c r="BL419" s="18" t="s">
        <v>155</v>
      </c>
      <c r="BM419" s="232" t="s">
        <v>3330</v>
      </c>
    </row>
    <row r="420" s="12" customFormat="1" ht="22.8" customHeight="1">
      <c r="A420" s="12"/>
      <c r="B420" s="204"/>
      <c r="C420" s="205"/>
      <c r="D420" s="206" t="s">
        <v>75</v>
      </c>
      <c r="E420" s="218" t="s">
        <v>3331</v>
      </c>
      <c r="F420" s="218" t="s">
        <v>3332</v>
      </c>
      <c r="G420" s="205"/>
      <c r="H420" s="205"/>
      <c r="I420" s="208"/>
      <c r="J420" s="219">
        <f>BK420</f>
        <v>0</v>
      </c>
      <c r="K420" s="205"/>
      <c r="L420" s="210"/>
      <c r="M420" s="211"/>
      <c r="N420" s="212"/>
      <c r="O420" s="212"/>
      <c r="P420" s="213">
        <f>P421</f>
        <v>0</v>
      </c>
      <c r="Q420" s="212"/>
      <c r="R420" s="213">
        <f>R421</f>
        <v>0</v>
      </c>
      <c r="S420" s="212"/>
      <c r="T420" s="214">
        <f>T421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15" t="s">
        <v>84</v>
      </c>
      <c r="AT420" s="216" t="s">
        <v>75</v>
      </c>
      <c r="AU420" s="216" t="s">
        <v>84</v>
      </c>
      <c r="AY420" s="215" t="s">
        <v>149</v>
      </c>
      <c r="BK420" s="217">
        <f>BK421</f>
        <v>0</v>
      </c>
    </row>
    <row r="421" s="2" customFormat="1" ht="16.5" customHeight="1">
      <c r="A421" s="39"/>
      <c r="B421" s="40"/>
      <c r="C421" s="220" t="s">
        <v>3333</v>
      </c>
      <c r="D421" s="220" t="s">
        <v>151</v>
      </c>
      <c r="E421" s="221" t="s">
        <v>3334</v>
      </c>
      <c r="F421" s="222" t="s">
        <v>3335</v>
      </c>
      <c r="G421" s="223" t="s">
        <v>1314</v>
      </c>
      <c r="H421" s="224">
        <v>33</v>
      </c>
      <c r="I421" s="225"/>
      <c r="J421" s="226">
        <f>ROUND(I421*H421,2)</f>
        <v>0</v>
      </c>
      <c r="K421" s="227"/>
      <c r="L421" s="45"/>
      <c r="M421" s="228" t="s">
        <v>1</v>
      </c>
      <c r="N421" s="229" t="s">
        <v>42</v>
      </c>
      <c r="O421" s="92"/>
      <c r="P421" s="230">
        <f>O421*H421</f>
        <v>0</v>
      </c>
      <c r="Q421" s="230">
        <v>0</v>
      </c>
      <c r="R421" s="230">
        <f>Q421*H421</f>
        <v>0</v>
      </c>
      <c r="S421" s="230">
        <v>0</v>
      </c>
      <c r="T421" s="231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2" t="s">
        <v>155</v>
      </c>
      <c r="AT421" s="232" t="s">
        <v>151</v>
      </c>
      <c r="AU421" s="232" t="s">
        <v>156</v>
      </c>
      <c r="AY421" s="18" t="s">
        <v>149</v>
      </c>
      <c r="BE421" s="233">
        <f>IF(N421="základní",J421,0)</f>
        <v>0</v>
      </c>
      <c r="BF421" s="233">
        <f>IF(N421="snížená",J421,0)</f>
        <v>0</v>
      </c>
      <c r="BG421" s="233">
        <f>IF(N421="zákl. přenesená",J421,0)</f>
        <v>0</v>
      </c>
      <c r="BH421" s="233">
        <f>IF(N421="sníž. přenesená",J421,0)</f>
        <v>0</v>
      </c>
      <c r="BI421" s="233">
        <f>IF(N421="nulová",J421,0)</f>
        <v>0</v>
      </c>
      <c r="BJ421" s="18" t="s">
        <v>156</v>
      </c>
      <c r="BK421" s="233">
        <f>ROUND(I421*H421,2)</f>
        <v>0</v>
      </c>
      <c r="BL421" s="18" t="s">
        <v>155</v>
      </c>
      <c r="BM421" s="232" t="s">
        <v>3336</v>
      </c>
    </row>
    <row r="422" s="12" customFormat="1" ht="22.8" customHeight="1">
      <c r="A422" s="12"/>
      <c r="B422" s="204"/>
      <c r="C422" s="205"/>
      <c r="D422" s="206" t="s">
        <v>75</v>
      </c>
      <c r="E422" s="218" t="s">
        <v>3337</v>
      </c>
      <c r="F422" s="218" t="s">
        <v>3338</v>
      </c>
      <c r="G422" s="205"/>
      <c r="H422" s="205"/>
      <c r="I422" s="208"/>
      <c r="J422" s="219">
        <f>BK422</f>
        <v>0</v>
      </c>
      <c r="K422" s="205"/>
      <c r="L422" s="210"/>
      <c r="M422" s="211"/>
      <c r="N422" s="212"/>
      <c r="O422" s="212"/>
      <c r="P422" s="213">
        <f>SUM(P423:P427)</f>
        <v>0</v>
      </c>
      <c r="Q422" s="212"/>
      <c r="R422" s="213">
        <f>SUM(R423:R427)</f>
        <v>0</v>
      </c>
      <c r="S422" s="212"/>
      <c r="T422" s="214">
        <f>SUM(T423:T427)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5" t="s">
        <v>84</v>
      </c>
      <c r="AT422" s="216" t="s">
        <v>75</v>
      </c>
      <c r="AU422" s="216" t="s">
        <v>84</v>
      </c>
      <c r="AY422" s="215" t="s">
        <v>149</v>
      </c>
      <c r="BK422" s="217">
        <f>SUM(BK423:BK427)</f>
        <v>0</v>
      </c>
    </row>
    <row r="423" s="2" customFormat="1" ht="16.5" customHeight="1">
      <c r="A423" s="39"/>
      <c r="B423" s="40"/>
      <c r="C423" s="220" t="s">
        <v>2938</v>
      </c>
      <c r="D423" s="220" t="s">
        <v>151</v>
      </c>
      <c r="E423" s="221" t="s">
        <v>3339</v>
      </c>
      <c r="F423" s="222" t="s">
        <v>3340</v>
      </c>
      <c r="G423" s="223" t="s">
        <v>925</v>
      </c>
      <c r="H423" s="224">
        <v>1</v>
      </c>
      <c r="I423" s="225"/>
      <c r="J423" s="226">
        <f>ROUND(I423*H423,2)</f>
        <v>0</v>
      </c>
      <c r="K423" s="227"/>
      <c r="L423" s="45"/>
      <c r="M423" s="228" t="s">
        <v>1</v>
      </c>
      <c r="N423" s="229" t="s">
        <v>42</v>
      </c>
      <c r="O423" s="92"/>
      <c r="P423" s="230">
        <f>O423*H423</f>
        <v>0</v>
      </c>
      <c r="Q423" s="230">
        <v>0</v>
      </c>
      <c r="R423" s="230">
        <f>Q423*H423</f>
        <v>0</v>
      </c>
      <c r="S423" s="230">
        <v>0</v>
      </c>
      <c r="T423" s="23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2" t="s">
        <v>155</v>
      </c>
      <c r="AT423" s="232" t="s">
        <v>151</v>
      </c>
      <c r="AU423" s="232" t="s">
        <v>156</v>
      </c>
      <c r="AY423" s="18" t="s">
        <v>149</v>
      </c>
      <c r="BE423" s="233">
        <f>IF(N423="základní",J423,0)</f>
        <v>0</v>
      </c>
      <c r="BF423" s="233">
        <f>IF(N423="snížená",J423,0)</f>
        <v>0</v>
      </c>
      <c r="BG423" s="233">
        <f>IF(N423="zákl. přenesená",J423,0)</f>
        <v>0</v>
      </c>
      <c r="BH423" s="233">
        <f>IF(N423="sníž. přenesená",J423,0)</f>
        <v>0</v>
      </c>
      <c r="BI423" s="233">
        <f>IF(N423="nulová",J423,0)</f>
        <v>0</v>
      </c>
      <c r="BJ423" s="18" t="s">
        <v>156</v>
      </c>
      <c r="BK423" s="233">
        <f>ROUND(I423*H423,2)</f>
        <v>0</v>
      </c>
      <c r="BL423" s="18" t="s">
        <v>155</v>
      </c>
      <c r="BM423" s="232" t="s">
        <v>3341</v>
      </c>
    </row>
    <row r="424" s="2" customFormat="1" ht="16.5" customHeight="1">
      <c r="A424" s="39"/>
      <c r="B424" s="40"/>
      <c r="C424" s="220" t="s">
        <v>3342</v>
      </c>
      <c r="D424" s="220" t="s">
        <v>151</v>
      </c>
      <c r="E424" s="221" t="s">
        <v>3343</v>
      </c>
      <c r="F424" s="222" t="s">
        <v>3344</v>
      </c>
      <c r="G424" s="223" t="s">
        <v>925</v>
      </c>
      <c r="H424" s="224">
        <v>1</v>
      </c>
      <c r="I424" s="225"/>
      <c r="J424" s="226">
        <f>ROUND(I424*H424,2)</f>
        <v>0</v>
      </c>
      <c r="K424" s="227"/>
      <c r="L424" s="45"/>
      <c r="M424" s="228" t="s">
        <v>1</v>
      </c>
      <c r="N424" s="229" t="s">
        <v>42</v>
      </c>
      <c r="O424" s="92"/>
      <c r="P424" s="230">
        <f>O424*H424</f>
        <v>0</v>
      </c>
      <c r="Q424" s="230">
        <v>0</v>
      </c>
      <c r="R424" s="230">
        <f>Q424*H424</f>
        <v>0</v>
      </c>
      <c r="S424" s="230">
        <v>0</v>
      </c>
      <c r="T424" s="231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2" t="s">
        <v>155</v>
      </c>
      <c r="AT424" s="232" t="s">
        <v>151</v>
      </c>
      <c r="AU424" s="232" t="s">
        <v>156</v>
      </c>
      <c r="AY424" s="18" t="s">
        <v>149</v>
      </c>
      <c r="BE424" s="233">
        <f>IF(N424="základní",J424,0)</f>
        <v>0</v>
      </c>
      <c r="BF424" s="233">
        <f>IF(N424="snížená",J424,0)</f>
        <v>0</v>
      </c>
      <c r="BG424" s="233">
        <f>IF(N424="zákl. přenesená",J424,0)</f>
        <v>0</v>
      </c>
      <c r="BH424" s="233">
        <f>IF(N424="sníž. přenesená",J424,0)</f>
        <v>0</v>
      </c>
      <c r="BI424" s="233">
        <f>IF(N424="nulová",J424,0)</f>
        <v>0</v>
      </c>
      <c r="BJ424" s="18" t="s">
        <v>156</v>
      </c>
      <c r="BK424" s="233">
        <f>ROUND(I424*H424,2)</f>
        <v>0</v>
      </c>
      <c r="BL424" s="18" t="s">
        <v>155</v>
      </c>
      <c r="BM424" s="232" t="s">
        <v>3345</v>
      </c>
    </row>
    <row r="425" s="2" customFormat="1" ht="16.5" customHeight="1">
      <c r="A425" s="39"/>
      <c r="B425" s="40"/>
      <c r="C425" s="220" t="s">
        <v>2940</v>
      </c>
      <c r="D425" s="220" t="s">
        <v>151</v>
      </c>
      <c r="E425" s="221" t="s">
        <v>3346</v>
      </c>
      <c r="F425" s="222" t="s">
        <v>3347</v>
      </c>
      <c r="G425" s="223" t="s">
        <v>925</v>
      </c>
      <c r="H425" s="224">
        <v>1</v>
      </c>
      <c r="I425" s="225"/>
      <c r="J425" s="226">
        <f>ROUND(I425*H425,2)</f>
        <v>0</v>
      </c>
      <c r="K425" s="227"/>
      <c r="L425" s="45"/>
      <c r="M425" s="228" t="s">
        <v>1</v>
      </c>
      <c r="N425" s="229" t="s">
        <v>42</v>
      </c>
      <c r="O425" s="92"/>
      <c r="P425" s="230">
        <f>O425*H425</f>
        <v>0</v>
      </c>
      <c r="Q425" s="230">
        <v>0</v>
      </c>
      <c r="R425" s="230">
        <f>Q425*H425</f>
        <v>0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155</v>
      </c>
      <c r="AT425" s="232" t="s">
        <v>151</v>
      </c>
      <c r="AU425" s="232" t="s">
        <v>156</v>
      </c>
      <c r="AY425" s="18" t="s">
        <v>149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8" t="s">
        <v>156</v>
      </c>
      <c r="BK425" s="233">
        <f>ROUND(I425*H425,2)</f>
        <v>0</v>
      </c>
      <c r="BL425" s="18" t="s">
        <v>155</v>
      </c>
      <c r="BM425" s="232" t="s">
        <v>3348</v>
      </c>
    </row>
    <row r="426" s="2" customFormat="1" ht="16.5" customHeight="1">
      <c r="A426" s="39"/>
      <c r="B426" s="40"/>
      <c r="C426" s="220" t="s">
        <v>3349</v>
      </c>
      <c r="D426" s="220" t="s">
        <v>151</v>
      </c>
      <c r="E426" s="221" t="s">
        <v>3350</v>
      </c>
      <c r="F426" s="222" t="s">
        <v>3351</v>
      </c>
      <c r="G426" s="223" t="s">
        <v>925</v>
      </c>
      <c r="H426" s="224">
        <v>1</v>
      </c>
      <c r="I426" s="225"/>
      <c r="J426" s="226">
        <f>ROUND(I426*H426,2)</f>
        <v>0</v>
      </c>
      <c r="K426" s="227"/>
      <c r="L426" s="45"/>
      <c r="M426" s="228" t="s">
        <v>1</v>
      </c>
      <c r="N426" s="229" t="s">
        <v>42</v>
      </c>
      <c r="O426" s="92"/>
      <c r="P426" s="230">
        <f>O426*H426</f>
        <v>0</v>
      </c>
      <c r="Q426" s="230">
        <v>0</v>
      </c>
      <c r="R426" s="230">
        <f>Q426*H426</f>
        <v>0</v>
      </c>
      <c r="S426" s="230">
        <v>0</v>
      </c>
      <c r="T426" s="23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2" t="s">
        <v>155</v>
      </c>
      <c r="AT426" s="232" t="s">
        <v>151</v>
      </c>
      <c r="AU426" s="232" t="s">
        <v>156</v>
      </c>
      <c r="AY426" s="18" t="s">
        <v>149</v>
      </c>
      <c r="BE426" s="233">
        <f>IF(N426="základní",J426,0)</f>
        <v>0</v>
      </c>
      <c r="BF426" s="233">
        <f>IF(N426="snížená",J426,0)</f>
        <v>0</v>
      </c>
      <c r="BG426" s="233">
        <f>IF(N426="zákl. přenesená",J426,0)</f>
        <v>0</v>
      </c>
      <c r="BH426" s="233">
        <f>IF(N426="sníž. přenesená",J426,0)</f>
        <v>0</v>
      </c>
      <c r="BI426" s="233">
        <f>IF(N426="nulová",J426,0)</f>
        <v>0</v>
      </c>
      <c r="BJ426" s="18" t="s">
        <v>156</v>
      </c>
      <c r="BK426" s="233">
        <f>ROUND(I426*H426,2)</f>
        <v>0</v>
      </c>
      <c r="BL426" s="18" t="s">
        <v>155</v>
      </c>
      <c r="BM426" s="232" t="s">
        <v>3352</v>
      </c>
    </row>
    <row r="427" s="2" customFormat="1" ht="21.75" customHeight="1">
      <c r="A427" s="39"/>
      <c r="B427" s="40"/>
      <c r="C427" s="220" t="s">
        <v>2942</v>
      </c>
      <c r="D427" s="220" t="s">
        <v>151</v>
      </c>
      <c r="E427" s="221" t="s">
        <v>3353</v>
      </c>
      <c r="F427" s="222" t="s">
        <v>3354</v>
      </c>
      <c r="G427" s="223" t="s">
        <v>925</v>
      </c>
      <c r="H427" s="224">
        <v>1</v>
      </c>
      <c r="I427" s="225"/>
      <c r="J427" s="226">
        <f>ROUND(I427*H427,2)</f>
        <v>0</v>
      </c>
      <c r="K427" s="227"/>
      <c r="L427" s="45"/>
      <c r="M427" s="257" t="s">
        <v>1</v>
      </c>
      <c r="N427" s="258" t="s">
        <v>42</v>
      </c>
      <c r="O427" s="259"/>
      <c r="P427" s="260">
        <f>O427*H427</f>
        <v>0</v>
      </c>
      <c r="Q427" s="260">
        <v>0</v>
      </c>
      <c r="R427" s="260">
        <f>Q427*H427</f>
        <v>0</v>
      </c>
      <c r="S427" s="260">
        <v>0</v>
      </c>
      <c r="T427" s="261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2" t="s">
        <v>155</v>
      </c>
      <c r="AT427" s="232" t="s">
        <v>151</v>
      </c>
      <c r="AU427" s="232" t="s">
        <v>156</v>
      </c>
      <c r="AY427" s="18" t="s">
        <v>149</v>
      </c>
      <c r="BE427" s="233">
        <f>IF(N427="základní",J427,0)</f>
        <v>0</v>
      </c>
      <c r="BF427" s="233">
        <f>IF(N427="snížená",J427,0)</f>
        <v>0</v>
      </c>
      <c r="BG427" s="233">
        <f>IF(N427="zákl. přenesená",J427,0)</f>
        <v>0</v>
      </c>
      <c r="BH427" s="233">
        <f>IF(N427="sníž. přenesená",J427,0)</f>
        <v>0</v>
      </c>
      <c r="BI427" s="233">
        <f>IF(N427="nulová",J427,0)</f>
        <v>0</v>
      </c>
      <c r="BJ427" s="18" t="s">
        <v>156</v>
      </c>
      <c r="BK427" s="233">
        <f>ROUND(I427*H427,2)</f>
        <v>0</v>
      </c>
      <c r="BL427" s="18" t="s">
        <v>155</v>
      </c>
      <c r="BM427" s="232" t="s">
        <v>3355</v>
      </c>
    </row>
    <row r="428" s="2" customFormat="1" ht="6.96" customHeight="1">
      <c r="A428" s="39"/>
      <c r="B428" s="67"/>
      <c r="C428" s="68"/>
      <c r="D428" s="68"/>
      <c r="E428" s="68"/>
      <c r="F428" s="68"/>
      <c r="G428" s="68"/>
      <c r="H428" s="68"/>
      <c r="I428" s="68"/>
      <c r="J428" s="68"/>
      <c r="K428" s="68"/>
      <c r="L428" s="45"/>
      <c r="M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</row>
  </sheetData>
  <sheetProtection sheet="1" autoFilter="0" formatColumns="0" formatRows="0" objects="1" scenarios="1" spinCount="100000" saltValue="LMSBEK5F/m1c//Yj9H8R0HCxwmjpvFsfNl7jGnVal0dnP5wu+3xpqvU5tHA2sbGRMx9scCvL5CSe6Aew5IvzQA==" hashValue="bYSZGGVX9IvDWuGAsMjUmFbLGRr2a0j0YzA/WxDsvRwqD7ZHivzIrQAadDmkhmjN7ilKLWZxa76X/dq/Bv1inw==" algorithmName="SHA-512" password="CC35"/>
  <autoFilter ref="C138:K427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3356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ROUND((SUM(BE123:BE201)),  2)</f>
        <v>0</v>
      </c>
      <c r="G33" s="39"/>
      <c r="H33" s="39"/>
      <c r="I33" s="156">
        <v>0.20999999999999999</v>
      </c>
      <c r="J33" s="155">
        <f>ROUND(((SUM(BE123:BE201))*I33),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ROUND((SUM(BF123:BF201)),  2)</f>
        <v>0</v>
      </c>
      <c r="G34" s="39"/>
      <c r="H34" s="39"/>
      <c r="I34" s="156">
        <v>0.12</v>
      </c>
      <c r="J34" s="155">
        <f>ROUND(((SUM(BF123:BF201))*I34),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ROUND((SUM(BG123:BG201)),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ROUND((SUM(BH123:BH201)),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ROUND((SUM(BI123:BI201)),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D.1.4.5 - Měření a regulace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3357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3358</v>
      </c>
      <c r="E98" s="183"/>
      <c r="F98" s="183"/>
      <c r="G98" s="183"/>
      <c r="H98" s="183"/>
      <c r="I98" s="183"/>
      <c r="J98" s="184">
        <f>J147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3359</v>
      </c>
      <c r="E99" s="183"/>
      <c r="F99" s="183"/>
      <c r="G99" s="183"/>
      <c r="H99" s="183"/>
      <c r="I99" s="183"/>
      <c r="J99" s="184">
        <f>J166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3360</v>
      </c>
      <c r="E100" s="183"/>
      <c r="F100" s="183"/>
      <c r="G100" s="183"/>
      <c r="H100" s="183"/>
      <c r="I100" s="183"/>
      <c r="J100" s="184">
        <f>J170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3361</v>
      </c>
      <c r="E101" s="183"/>
      <c r="F101" s="183"/>
      <c r="G101" s="183"/>
      <c r="H101" s="183"/>
      <c r="I101" s="183"/>
      <c r="J101" s="184">
        <f>J176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3362</v>
      </c>
      <c r="E102" s="183"/>
      <c r="F102" s="183"/>
      <c r="G102" s="183"/>
      <c r="H102" s="183"/>
      <c r="I102" s="183"/>
      <c r="J102" s="184">
        <f>J188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3363</v>
      </c>
      <c r="E103" s="183"/>
      <c r="F103" s="183"/>
      <c r="G103" s="183"/>
      <c r="H103" s="183"/>
      <c r="I103" s="183"/>
      <c r="J103" s="184">
        <f>J198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BD Modřanská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D.1.4.5 - Měření a regulace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28. 9. 2025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30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QSB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135</v>
      </c>
      <c r="D122" s="195" t="s">
        <v>61</v>
      </c>
      <c r="E122" s="195" t="s">
        <v>57</v>
      </c>
      <c r="F122" s="195" t="s">
        <v>58</v>
      </c>
      <c r="G122" s="195" t="s">
        <v>136</v>
      </c>
      <c r="H122" s="195" t="s">
        <v>137</v>
      </c>
      <c r="I122" s="195" t="s">
        <v>138</v>
      </c>
      <c r="J122" s="196" t="s">
        <v>127</v>
      </c>
      <c r="K122" s="197" t="s">
        <v>139</v>
      </c>
      <c r="L122" s="198"/>
      <c r="M122" s="101" t="s">
        <v>1</v>
      </c>
      <c r="N122" s="102" t="s">
        <v>40</v>
      </c>
      <c r="O122" s="102" t="s">
        <v>140</v>
      </c>
      <c r="P122" s="102" t="s">
        <v>141</v>
      </c>
      <c r="Q122" s="102" t="s">
        <v>142</v>
      </c>
      <c r="R122" s="102" t="s">
        <v>143</v>
      </c>
      <c r="S122" s="102" t="s">
        <v>144</v>
      </c>
      <c r="T122" s="103" t="s">
        <v>145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146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P124+P147+P166+P170+P176+P188+P198</f>
        <v>0</v>
      </c>
      <c r="Q123" s="105"/>
      <c r="R123" s="201">
        <f>R124+R147+R166+R170+R176+R188+R198</f>
        <v>0</v>
      </c>
      <c r="S123" s="105"/>
      <c r="T123" s="202">
        <f>T124+T147+T166+T170+T176+T188+T198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129</v>
      </c>
      <c r="BK123" s="203">
        <f>BK124+BK147+BK166+BK170+BK176+BK188+BK198</f>
        <v>0</v>
      </c>
    </row>
    <row r="124" s="12" customFormat="1" ht="25.92" customHeight="1">
      <c r="A124" s="12"/>
      <c r="B124" s="204"/>
      <c r="C124" s="205"/>
      <c r="D124" s="206" t="s">
        <v>75</v>
      </c>
      <c r="E124" s="207" t="s">
        <v>3364</v>
      </c>
      <c r="F124" s="207" t="s">
        <v>3365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SUM(P125:P146)</f>
        <v>0</v>
      </c>
      <c r="Q124" s="212"/>
      <c r="R124" s="213">
        <f>SUM(R125:R146)</f>
        <v>0</v>
      </c>
      <c r="S124" s="212"/>
      <c r="T124" s="214">
        <f>SUM(T125:T146)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76</v>
      </c>
      <c r="AY124" s="215" t="s">
        <v>149</v>
      </c>
      <c r="BK124" s="217">
        <f>SUM(BK125:BK146)</f>
        <v>0</v>
      </c>
    </row>
    <row r="125" s="2" customFormat="1" ht="24.15" customHeight="1">
      <c r="A125" s="39"/>
      <c r="B125" s="40"/>
      <c r="C125" s="220" t="s">
        <v>84</v>
      </c>
      <c r="D125" s="220" t="s">
        <v>151</v>
      </c>
      <c r="E125" s="221" t="s">
        <v>3366</v>
      </c>
      <c r="F125" s="222" t="s">
        <v>3367</v>
      </c>
      <c r="G125" s="223" t="s">
        <v>1314</v>
      </c>
      <c r="H125" s="224">
        <v>3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42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155</v>
      </c>
      <c r="AT125" s="232" t="s">
        <v>151</v>
      </c>
      <c r="AU125" s="232" t="s">
        <v>84</v>
      </c>
      <c r="AY125" s="18" t="s">
        <v>149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156</v>
      </c>
      <c r="BK125" s="233">
        <f>ROUND(I125*H125,2)</f>
        <v>0</v>
      </c>
      <c r="BL125" s="18" t="s">
        <v>155</v>
      </c>
      <c r="BM125" s="232" t="s">
        <v>156</v>
      </c>
    </row>
    <row r="126" s="2" customFormat="1" ht="37.8" customHeight="1">
      <c r="A126" s="39"/>
      <c r="B126" s="40"/>
      <c r="C126" s="220" t="s">
        <v>156</v>
      </c>
      <c r="D126" s="220" t="s">
        <v>151</v>
      </c>
      <c r="E126" s="221" t="s">
        <v>3368</v>
      </c>
      <c r="F126" s="222" t="s">
        <v>3369</v>
      </c>
      <c r="G126" s="223" t="s">
        <v>1314</v>
      </c>
      <c r="H126" s="224">
        <v>10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42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155</v>
      </c>
      <c r="AT126" s="232" t="s">
        <v>151</v>
      </c>
      <c r="AU126" s="232" t="s">
        <v>84</v>
      </c>
      <c r="AY126" s="18" t="s">
        <v>149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156</v>
      </c>
      <c r="BK126" s="233">
        <f>ROUND(I126*H126,2)</f>
        <v>0</v>
      </c>
      <c r="BL126" s="18" t="s">
        <v>155</v>
      </c>
      <c r="BM126" s="232" t="s">
        <v>155</v>
      </c>
    </row>
    <row r="127" s="2" customFormat="1" ht="37.8" customHeight="1">
      <c r="A127" s="39"/>
      <c r="B127" s="40"/>
      <c r="C127" s="220" t="s">
        <v>163</v>
      </c>
      <c r="D127" s="220" t="s">
        <v>151</v>
      </c>
      <c r="E127" s="221" t="s">
        <v>3370</v>
      </c>
      <c r="F127" s="222" t="s">
        <v>3371</v>
      </c>
      <c r="G127" s="223" t="s">
        <v>1314</v>
      </c>
      <c r="H127" s="224">
        <v>7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84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177</v>
      </c>
    </row>
    <row r="128" s="2" customFormat="1" ht="37.8" customHeight="1">
      <c r="A128" s="39"/>
      <c r="B128" s="40"/>
      <c r="C128" s="220" t="s">
        <v>155</v>
      </c>
      <c r="D128" s="220" t="s">
        <v>151</v>
      </c>
      <c r="E128" s="221" t="s">
        <v>3372</v>
      </c>
      <c r="F128" s="222" t="s">
        <v>3373</v>
      </c>
      <c r="G128" s="223" t="s">
        <v>1314</v>
      </c>
      <c r="H128" s="224">
        <v>8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84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181</v>
      </c>
    </row>
    <row r="129" s="2" customFormat="1" ht="44.25" customHeight="1">
      <c r="A129" s="39"/>
      <c r="B129" s="40"/>
      <c r="C129" s="220" t="s">
        <v>172</v>
      </c>
      <c r="D129" s="220" t="s">
        <v>151</v>
      </c>
      <c r="E129" s="221" t="s">
        <v>3374</v>
      </c>
      <c r="F129" s="222" t="s">
        <v>3375</v>
      </c>
      <c r="G129" s="223" t="s">
        <v>1314</v>
      </c>
      <c r="H129" s="224">
        <v>2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84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200</v>
      </c>
    </row>
    <row r="130" s="2" customFormat="1" ht="33" customHeight="1">
      <c r="A130" s="39"/>
      <c r="B130" s="40"/>
      <c r="C130" s="220" t="s">
        <v>177</v>
      </c>
      <c r="D130" s="220" t="s">
        <v>151</v>
      </c>
      <c r="E130" s="221" t="s">
        <v>3376</v>
      </c>
      <c r="F130" s="222" t="s">
        <v>3377</v>
      </c>
      <c r="G130" s="223" t="s">
        <v>1314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42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155</v>
      </c>
      <c r="AT130" s="232" t="s">
        <v>151</v>
      </c>
      <c r="AU130" s="232" t="s">
        <v>84</v>
      </c>
      <c r="AY130" s="18" t="s">
        <v>149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156</v>
      </c>
      <c r="BK130" s="233">
        <f>ROUND(I130*H130,2)</f>
        <v>0</v>
      </c>
      <c r="BL130" s="18" t="s">
        <v>155</v>
      </c>
      <c r="BM130" s="232" t="s">
        <v>8</v>
      </c>
    </row>
    <row r="131" s="2" customFormat="1" ht="33" customHeight="1">
      <c r="A131" s="39"/>
      <c r="B131" s="40"/>
      <c r="C131" s="220" t="s">
        <v>186</v>
      </c>
      <c r="D131" s="220" t="s">
        <v>151</v>
      </c>
      <c r="E131" s="221" t="s">
        <v>3378</v>
      </c>
      <c r="F131" s="222" t="s">
        <v>3379</v>
      </c>
      <c r="G131" s="223" t="s">
        <v>1314</v>
      </c>
      <c r="H131" s="224">
        <v>4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42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155</v>
      </c>
      <c r="AT131" s="232" t="s">
        <v>151</v>
      </c>
      <c r="AU131" s="232" t="s">
        <v>84</v>
      </c>
      <c r="AY131" s="18" t="s">
        <v>149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156</v>
      </c>
      <c r="BK131" s="233">
        <f>ROUND(I131*H131,2)</f>
        <v>0</v>
      </c>
      <c r="BL131" s="18" t="s">
        <v>155</v>
      </c>
      <c r="BM131" s="232" t="s">
        <v>218</v>
      </c>
    </row>
    <row r="132" s="2" customFormat="1" ht="33" customHeight="1">
      <c r="A132" s="39"/>
      <c r="B132" s="40"/>
      <c r="C132" s="220" t="s">
        <v>181</v>
      </c>
      <c r="D132" s="220" t="s">
        <v>151</v>
      </c>
      <c r="E132" s="221" t="s">
        <v>3380</v>
      </c>
      <c r="F132" s="222" t="s">
        <v>3381</v>
      </c>
      <c r="G132" s="223" t="s">
        <v>1314</v>
      </c>
      <c r="H132" s="224">
        <v>2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42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155</v>
      </c>
      <c r="AT132" s="232" t="s">
        <v>151</v>
      </c>
      <c r="AU132" s="232" t="s">
        <v>84</v>
      </c>
      <c r="AY132" s="18" t="s">
        <v>149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156</v>
      </c>
      <c r="BK132" s="233">
        <f>ROUND(I132*H132,2)</f>
        <v>0</v>
      </c>
      <c r="BL132" s="18" t="s">
        <v>155</v>
      </c>
      <c r="BM132" s="232" t="s">
        <v>228</v>
      </c>
    </row>
    <row r="133" s="2" customFormat="1" ht="24.15" customHeight="1">
      <c r="A133" s="39"/>
      <c r="B133" s="40"/>
      <c r="C133" s="220" t="s">
        <v>184</v>
      </c>
      <c r="D133" s="220" t="s">
        <v>151</v>
      </c>
      <c r="E133" s="221" t="s">
        <v>3382</v>
      </c>
      <c r="F133" s="222" t="s">
        <v>3383</v>
      </c>
      <c r="G133" s="223" t="s">
        <v>1314</v>
      </c>
      <c r="H133" s="224">
        <v>5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42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155</v>
      </c>
      <c r="AT133" s="232" t="s">
        <v>151</v>
      </c>
      <c r="AU133" s="232" t="s">
        <v>84</v>
      </c>
      <c r="AY133" s="18" t="s">
        <v>149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156</v>
      </c>
      <c r="BK133" s="233">
        <f>ROUND(I133*H133,2)</f>
        <v>0</v>
      </c>
      <c r="BL133" s="18" t="s">
        <v>155</v>
      </c>
      <c r="BM133" s="232" t="s">
        <v>239</v>
      </c>
    </row>
    <row r="134" s="2" customFormat="1" ht="16.5" customHeight="1">
      <c r="A134" s="39"/>
      <c r="B134" s="40"/>
      <c r="C134" s="220" t="s">
        <v>200</v>
      </c>
      <c r="D134" s="220" t="s">
        <v>151</v>
      </c>
      <c r="E134" s="221" t="s">
        <v>3384</v>
      </c>
      <c r="F134" s="222" t="s">
        <v>3385</v>
      </c>
      <c r="G134" s="223" t="s">
        <v>1314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42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155</v>
      </c>
      <c r="AT134" s="232" t="s">
        <v>151</v>
      </c>
      <c r="AU134" s="232" t="s">
        <v>84</v>
      </c>
      <c r="AY134" s="18" t="s">
        <v>149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156</v>
      </c>
      <c r="BK134" s="233">
        <f>ROUND(I134*H134,2)</f>
        <v>0</v>
      </c>
      <c r="BL134" s="18" t="s">
        <v>155</v>
      </c>
      <c r="BM134" s="232" t="s">
        <v>402</v>
      </c>
    </row>
    <row r="135" s="2" customFormat="1" ht="24.15" customHeight="1">
      <c r="A135" s="39"/>
      <c r="B135" s="40"/>
      <c r="C135" s="220" t="s">
        <v>205</v>
      </c>
      <c r="D135" s="220" t="s">
        <v>151</v>
      </c>
      <c r="E135" s="221" t="s">
        <v>3386</v>
      </c>
      <c r="F135" s="222" t="s">
        <v>3387</v>
      </c>
      <c r="G135" s="223" t="s">
        <v>1314</v>
      </c>
      <c r="H135" s="224">
        <v>8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42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155</v>
      </c>
      <c r="AT135" s="232" t="s">
        <v>151</v>
      </c>
      <c r="AU135" s="232" t="s">
        <v>84</v>
      </c>
      <c r="AY135" s="18" t="s">
        <v>149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156</v>
      </c>
      <c r="BK135" s="233">
        <f>ROUND(I135*H135,2)</f>
        <v>0</v>
      </c>
      <c r="BL135" s="18" t="s">
        <v>155</v>
      </c>
      <c r="BM135" s="232" t="s">
        <v>412</v>
      </c>
    </row>
    <row r="136" s="2" customFormat="1" ht="24.15" customHeight="1">
      <c r="A136" s="39"/>
      <c r="B136" s="40"/>
      <c r="C136" s="220" t="s">
        <v>8</v>
      </c>
      <c r="D136" s="220" t="s">
        <v>151</v>
      </c>
      <c r="E136" s="221" t="s">
        <v>3388</v>
      </c>
      <c r="F136" s="222" t="s">
        <v>3389</v>
      </c>
      <c r="G136" s="223" t="s">
        <v>1314</v>
      </c>
      <c r="H136" s="224">
        <v>2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42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155</v>
      </c>
      <c r="AT136" s="232" t="s">
        <v>151</v>
      </c>
      <c r="AU136" s="232" t="s">
        <v>84</v>
      </c>
      <c r="AY136" s="18" t="s">
        <v>149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156</v>
      </c>
      <c r="BK136" s="233">
        <f>ROUND(I136*H136,2)</f>
        <v>0</v>
      </c>
      <c r="BL136" s="18" t="s">
        <v>155</v>
      </c>
      <c r="BM136" s="232" t="s">
        <v>420</v>
      </c>
    </row>
    <row r="137" s="2" customFormat="1" ht="24.15" customHeight="1">
      <c r="A137" s="39"/>
      <c r="B137" s="40"/>
      <c r="C137" s="220" t="s">
        <v>213</v>
      </c>
      <c r="D137" s="220" t="s">
        <v>151</v>
      </c>
      <c r="E137" s="221" t="s">
        <v>3390</v>
      </c>
      <c r="F137" s="222" t="s">
        <v>3391</v>
      </c>
      <c r="G137" s="223" t="s">
        <v>1314</v>
      </c>
      <c r="H137" s="224">
        <v>2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42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155</v>
      </c>
      <c r="AT137" s="232" t="s">
        <v>151</v>
      </c>
      <c r="AU137" s="232" t="s">
        <v>84</v>
      </c>
      <c r="AY137" s="18" t="s">
        <v>149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156</v>
      </c>
      <c r="BK137" s="233">
        <f>ROUND(I137*H137,2)</f>
        <v>0</v>
      </c>
      <c r="BL137" s="18" t="s">
        <v>155</v>
      </c>
      <c r="BM137" s="232" t="s">
        <v>429</v>
      </c>
    </row>
    <row r="138" s="2" customFormat="1" ht="24.15" customHeight="1">
      <c r="A138" s="39"/>
      <c r="B138" s="40"/>
      <c r="C138" s="220" t="s">
        <v>218</v>
      </c>
      <c r="D138" s="220" t="s">
        <v>151</v>
      </c>
      <c r="E138" s="221" t="s">
        <v>3392</v>
      </c>
      <c r="F138" s="222" t="s">
        <v>3393</v>
      </c>
      <c r="G138" s="223" t="s">
        <v>1314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42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155</v>
      </c>
      <c r="AT138" s="232" t="s">
        <v>151</v>
      </c>
      <c r="AU138" s="232" t="s">
        <v>84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451</v>
      </c>
    </row>
    <row r="139" s="2" customFormat="1" ht="24.15" customHeight="1">
      <c r="A139" s="39"/>
      <c r="B139" s="40"/>
      <c r="C139" s="220" t="s">
        <v>223</v>
      </c>
      <c r="D139" s="220" t="s">
        <v>151</v>
      </c>
      <c r="E139" s="221" t="s">
        <v>3394</v>
      </c>
      <c r="F139" s="222" t="s">
        <v>3395</v>
      </c>
      <c r="G139" s="223" t="s">
        <v>1314</v>
      </c>
      <c r="H139" s="224">
        <v>5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42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155</v>
      </c>
      <c r="AT139" s="232" t="s">
        <v>151</v>
      </c>
      <c r="AU139" s="232" t="s">
        <v>84</v>
      </c>
      <c r="AY139" s="18" t="s">
        <v>149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156</v>
      </c>
      <c r="BK139" s="233">
        <f>ROUND(I139*H139,2)</f>
        <v>0</v>
      </c>
      <c r="BL139" s="18" t="s">
        <v>155</v>
      </c>
      <c r="BM139" s="232" t="s">
        <v>459</v>
      </c>
    </row>
    <row r="140" s="2" customFormat="1" ht="24.15" customHeight="1">
      <c r="A140" s="39"/>
      <c r="B140" s="40"/>
      <c r="C140" s="220" t="s">
        <v>228</v>
      </c>
      <c r="D140" s="220" t="s">
        <v>151</v>
      </c>
      <c r="E140" s="221" t="s">
        <v>3396</v>
      </c>
      <c r="F140" s="222" t="s">
        <v>3397</v>
      </c>
      <c r="G140" s="223" t="s">
        <v>1314</v>
      </c>
      <c r="H140" s="224">
        <v>10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42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155</v>
      </c>
      <c r="AT140" s="232" t="s">
        <v>151</v>
      </c>
      <c r="AU140" s="232" t="s">
        <v>84</v>
      </c>
      <c r="AY140" s="18" t="s">
        <v>149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156</v>
      </c>
      <c r="BK140" s="233">
        <f>ROUND(I140*H140,2)</f>
        <v>0</v>
      </c>
      <c r="BL140" s="18" t="s">
        <v>155</v>
      </c>
      <c r="BM140" s="232" t="s">
        <v>468</v>
      </c>
    </row>
    <row r="141" s="2" customFormat="1" ht="44.25" customHeight="1">
      <c r="A141" s="39"/>
      <c r="B141" s="40"/>
      <c r="C141" s="220" t="s">
        <v>235</v>
      </c>
      <c r="D141" s="220" t="s">
        <v>151</v>
      </c>
      <c r="E141" s="221" t="s">
        <v>3398</v>
      </c>
      <c r="F141" s="222" t="s">
        <v>3399</v>
      </c>
      <c r="G141" s="223" t="s">
        <v>925</v>
      </c>
      <c r="H141" s="224">
        <v>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42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155</v>
      </c>
      <c r="AT141" s="232" t="s">
        <v>151</v>
      </c>
      <c r="AU141" s="232" t="s">
        <v>84</v>
      </c>
      <c r="AY141" s="18" t="s">
        <v>149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156</v>
      </c>
      <c r="BK141" s="233">
        <f>ROUND(I141*H141,2)</f>
        <v>0</v>
      </c>
      <c r="BL141" s="18" t="s">
        <v>155</v>
      </c>
      <c r="BM141" s="232" t="s">
        <v>476</v>
      </c>
    </row>
    <row r="142" s="2" customFormat="1" ht="49.05" customHeight="1">
      <c r="A142" s="39"/>
      <c r="B142" s="40"/>
      <c r="C142" s="220" t="s">
        <v>239</v>
      </c>
      <c r="D142" s="220" t="s">
        <v>151</v>
      </c>
      <c r="E142" s="221" t="s">
        <v>3400</v>
      </c>
      <c r="F142" s="222" t="s">
        <v>3401</v>
      </c>
      <c r="G142" s="223" t="s">
        <v>1314</v>
      </c>
      <c r="H142" s="224">
        <v>2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84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485</v>
      </c>
    </row>
    <row r="143" s="2" customFormat="1" ht="16.5" customHeight="1">
      <c r="A143" s="39"/>
      <c r="B143" s="40"/>
      <c r="C143" s="220" t="s">
        <v>244</v>
      </c>
      <c r="D143" s="220" t="s">
        <v>151</v>
      </c>
      <c r="E143" s="221" t="s">
        <v>3402</v>
      </c>
      <c r="F143" s="222" t="s">
        <v>3403</v>
      </c>
      <c r="G143" s="223" t="s">
        <v>1314</v>
      </c>
      <c r="H143" s="224">
        <v>2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84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494</v>
      </c>
    </row>
    <row r="144" s="2" customFormat="1" ht="24.15" customHeight="1">
      <c r="A144" s="39"/>
      <c r="B144" s="40"/>
      <c r="C144" s="220" t="s">
        <v>402</v>
      </c>
      <c r="D144" s="220" t="s">
        <v>151</v>
      </c>
      <c r="E144" s="221" t="s">
        <v>3404</v>
      </c>
      <c r="F144" s="222" t="s">
        <v>3405</v>
      </c>
      <c r="G144" s="223" t="s">
        <v>1314</v>
      </c>
      <c r="H144" s="224">
        <v>9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84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503</v>
      </c>
    </row>
    <row r="145" s="2" customFormat="1" ht="24.15" customHeight="1">
      <c r="A145" s="39"/>
      <c r="B145" s="40"/>
      <c r="C145" s="220" t="s">
        <v>7</v>
      </c>
      <c r="D145" s="220" t="s">
        <v>151</v>
      </c>
      <c r="E145" s="221" t="s">
        <v>3406</v>
      </c>
      <c r="F145" s="222" t="s">
        <v>3407</v>
      </c>
      <c r="G145" s="223" t="s">
        <v>1314</v>
      </c>
      <c r="H145" s="224">
        <v>4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84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513</v>
      </c>
    </row>
    <row r="146" s="2" customFormat="1" ht="24.15" customHeight="1">
      <c r="A146" s="39"/>
      <c r="B146" s="40"/>
      <c r="C146" s="220" t="s">
        <v>412</v>
      </c>
      <c r="D146" s="220" t="s">
        <v>151</v>
      </c>
      <c r="E146" s="221" t="s">
        <v>3408</v>
      </c>
      <c r="F146" s="222" t="s">
        <v>3409</v>
      </c>
      <c r="G146" s="223" t="s">
        <v>1314</v>
      </c>
      <c r="H146" s="224">
        <v>10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84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522</v>
      </c>
    </row>
    <row r="147" s="12" customFormat="1" ht="25.92" customHeight="1">
      <c r="A147" s="12"/>
      <c r="B147" s="204"/>
      <c r="C147" s="205"/>
      <c r="D147" s="206" t="s">
        <v>75</v>
      </c>
      <c r="E147" s="207" t="s">
        <v>3410</v>
      </c>
      <c r="F147" s="207" t="s">
        <v>3411</v>
      </c>
      <c r="G147" s="205"/>
      <c r="H147" s="205"/>
      <c r="I147" s="208"/>
      <c r="J147" s="209">
        <f>BK147</f>
        <v>0</v>
      </c>
      <c r="K147" s="205"/>
      <c r="L147" s="210"/>
      <c r="M147" s="211"/>
      <c r="N147" s="212"/>
      <c r="O147" s="212"/>
      <c r="P147" s="213">
        <f>SUM(P148:P165)</f>
        <v>0</v>
      </c>
      <c r="Q147" s="212"/>
      <c r="R147" s="213">
        <f>SUM(R148:R165)</f>
        <v>0</v>
      </c>
      <c r="S147" s="212"/>
      <c r="T147" s="214">
        <f>SUM(T148:T165)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76</v>
      </c>
      <c r="AY147" s="215" t="s">
        <v>149</v>
      </c>
      <c r="BK147" s="217">
        <f>SUM(BK148:BK165)</f>
        <v>0</v>
      </c>
    </row>
    <row r="148" s="2" customFormat="1" ht="66.75" customHeight="1">
      <c r="A148" s="39"/>
      <c r="B148" s="40"/>
      <c r="C148" s="220" t="s">
        <v>416</v>
      </c>
      <c r="D148" s="220" t="s">
        <v>151</v>
      </c>
      <c r="E148" s="221" t="s">
        <v>3412</v>
      </c>
      <c r="F148" s="222" t="s">
        <v>3413</v>
      </c>
      <c r="G148" s="223" t="s">
        <v>925</v>
      </c>
      <c r="H148" s="224">
        <v>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84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531</v>
      </c>
    </row>
    <row r="149" s="2" customFormat="1" ht="16.5" customHeight="1">
      <c r="A149" s="39"/>
      <c r="B149" s="40"/>
      <c r="C149" s="220" t="s">
        <v>420</v>
      </c>
      <c r="D149" s="220" t="s">
        <v>151</v>
      </c>
      <c r="E149" s="221" t="s">
        <v>3414</v>
      </c>
      <c r="F149" s="222" t="s">
        <v>3415</v>
      </c>
      <c r="G149" s="223" t="s">
        <v>1314</v>
      </c>
      <c r="H149" s="224">
        <v>1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84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543</v>
      </c>
    </row>
    <row r="150" s="2" customFormat="1" ht="16.5" customHeight="1">
      <c r="A150" s="39"/>
      <c r="B150" s="40"/>
      <c r="C150" s="220" t="s">
        <v>424</v>
      </c>
      <c r="D150" s="220" t="s">
        <v>151</v>
      </c>
      <c r="E150" s="221" t="s">
        <v>3416</v>
      </c>
      <c r="F150" s="222" t="s">
        <v>3417</v>
      </c>
      <c r="G150" s="223" t="s">
        <v>1314</v>
      </c>
      <c r="H150" s="224">
        <v>3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84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578</v>
      </c>
    </row>
    <row r="151" s="2" customFormat="1" ht="16.5" customHeight="1">
      <c r="A151" s="39"/>
      <c r="B151" s="40"/>
      <c r="C151" s="220" t="s">
        <v>429</v>
      </c>
      <c r="D151" s="220" t="s">
        <v>151</v>
      </c>
      <c r="E151" s="221" t="s">
        <v>3418</v>
      </c>
      <c r="F151" s="222" t="s">
        <v>3417</v>
      </c>
      <c r="G151" s="223" t="s">
        <v>1314</v>
      </c>
      <c r="H151" s="224">
        <v>2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84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604</v>
      </c>
    </row>
    <row r="152" s="2" customFormat="1" ht="24.15" customHeight="1">
      <c r="A152" s="39"/>
      <c r="B152" s="40"/>
      <c r="C152" s="220" t="s">
        <v>447</v>
      </c>
      <c r="D152" s="220" t="s">
        <v>151</v>
      </c>
      <c r="E152" s="221" t="s">
        <v>3419</v>
      </c>
      <c r="F152" s="222" t="s">
        <v>3417</v>
      </c>
      <c r="G152" s="223" t="s">
        <v>1314</v>
      </c>
      <c r="H152" s="224">
        <v>7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84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627</v>
      </c>
    </row>
    <row r="153" s="2" customFormat="1" ht="24.15" customHeight="1">
      <c r="A153" s="39"/>
      <c r="B153" s="40"/>
      <c r="C153" s="220" t="s">
        <v>451</v>
      </c>
      <c r="D153" s="220" t="s">
        <v>151</v>
      </c>
      <c r="E153" s="221" t="s">
        <v>3420</v>
      </c>
      <c r="F153" s="222" t="s">
        <v>3421</v>
      </c>
      <c r="G153" s="223" t="s">
        <v>925</v>
      </c>
      <c r="H153" s="224">
        <v>1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84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652</v>
      </c>
    </row>
    <row r="154" s="2" customFormat="1" ht="16.5" customHeight="1">
      <c r="A154" s="39"/>
      <c r="B154" s="40"/>
      <c r="C154" s="220" t="s">
        <v>455</v>
      </c>
      <c r="D154" s="220" t="s">
        <v>151</v>
      </c>
      <c r="E154" s="221" t="s">
        <v>3422</v>
      </c>
      <c r="F154" s="222" t="s">
        <v>3423</v>
      </c>
      <c r="G154" s="223" t="s">
        <v>1314</v>
      </c>
      <c r="H154" s="224">
        <v>1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84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666</v>
      </c>
    </row>
    <row r="155" s="2" customFormat="1" ht="24.15" customHeight="1">
      <c r="A155" s="39"/>
      <c r="B155" s="40"/>
      <c r="C155" s="220" t="s">
        <v>459</v>
      </c>
      <c r="D155" s="220" t="s">
        <v>151</v>
      </c>
      <c r="E155" s="221" t="s">
        <v>3424</v>
      </c>
      <c r="F155" s="222" t="s">
        <v>3425</v>
      </c>
      <c r="G155" s="223" t="s">
        <v>925</v>
      </c>
      <c r="H155" s="224">
        <v>1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42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155</v>
      </c>
      <c r="AT155" s="232" t="s">
        <v>151</v>
      </c>
      <c r="AU155" s="232" t="s">
        <v>84</v>
      </c>
      <c r="AY155" s="18" t="s">
        <v>149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156</v>
      </c>
      <c r="BK155" s="233">
        <f>ROUND(I155*H155,2)</f>
        <v>0</v>
      </c>
      <c r="BL155" s="18" t="s">
        <v>155</v>
      </c>
      <c r="BM155" s="232" t="s">
        <v>679</v>
      </c>
    </row>
    <row r="156" s="2" customFormat="1" ht="21.75" customHeight="1">
      <c r="A156" s="39"/>
      <c r="B156" s="40"/>
      <c r="C156" s="220" t="s">
        <v>464</v>
      </c>
      <c r="D156" s="220" t="s">
        <v>151</v>
      </c>
      <c r="E156" s="221" t="s">
        <v>3426</v>
      </c>
      <c r="F156" s="222" t="s">
        <v>3427</v>
      </c>
      <c r="G156" s="223" t="s">
        <v>1314</v>
      </c>
      <c r="H156" s="224">
        <v>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84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687</v>
      </c>
    </row>
    <row r="157" s="2" customFormat="1" ht="21.75" customHeight="1">
      <c r="A157" s="39"/>
      <c r="B157" s="40"/>
      <c r="C157" s="220" t="s">
        <v>468</v>
      </c>
      <c r="D157" s="220" t="s">
        <v>151</v>
      </c>
      <c r="E157" s="221" t="s">
        <v>3428</v>
      </c>
      <c r="F157" s="222" t="s">
        <v>3429</v>
      </c>
      <c r="G157" s="223" t="s">
        <v>1314</v>
      </c>
      <c r="H157" s="224">
        <v>1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84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695</v>
      </c>
    </row>
    <row r="158" s="2" customFormat="1" ht="21.75" customHeight="1">
      <c r="A158" s="39"/>
      <c r="B158" s="40"/>
      <c r="C158" s="220" t="s">
        <v>474</v>
      </c>
      <c r="D158" s="220" t="s">
        <v>151</v>
      </c>
      <c r="E158" s="221" t="s">
        <v>3430</v>
      </c>
      <c r="F158" s="222" t="s">
        <v>3431</v>
      </c>
      <c r="G158" s="223" t="s">
        <v>1314</v>
      </c>
      <c r="H158" s="224">
        <v>1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84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708</v>
      </c>
    </row>
    <row r="159" s="2" customFormat="1" ht="24.15" customHeight="1">
      <c r="A159" s="39"/>
      <c r="B159" s="40"/>
      <c r="C159" s="220" t="s">
        <v>476</v>
      </c>
      <c r="D159" s="220" t="s">
        <v>151</v>
      </c>
      <c r="E159" s="221" t="s">
        <v>3432</v>
      </c>
      <c r="F159" s="222" t="s">
        <v>3433</v>
      </c>
      <c r="G159" s="223" t="s">
        <v>1314</v>
      </c>
      <c r="H159" s="224">
        <v>2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42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84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717</v>
      </c>
    </row>
    <row r="160" s="2" customFormat="1" ht="16.5" customHeight="1">
      <c r="A160" s="39"/>
      <c r="B160" s="40"/>
      <c r="C160" s="220" t="s">
        <v>481</v>
      </c>
      <c r="D160" s="220" t="s">
        <v>151</v>
      </c>
      <c r="E160" s="221" t="s">
        <v>3434</v>
      </c>
      <c r="F160" s="222" t="s">
        <v>3435</v>
      </c>
      <c r="G160" s="223" t="s">
        <v>1314</v>
      </c>
      <c r="H160" s="224">
        <v>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84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730</v>
      </c>
    </row>
    <row r="161" s="2" customFormat="1" ht="16.5" customHeight="1">
      <c r="A161" s="39"/>
      <c r="B161" s="40"/>
      <c r="C161" s="220" t="s">
        <v>485</v>
      </c>
      <c r="D161" s="220" t="s">
        <v>151</v>
      </c>
      <c r="E161" s="221" t="s">
        <v>3436</v>
      </c>
      <c r="F161" s="222" t="s">
        <v>3437</v>
      </c>
      <c r="G161" s="223" t="s">
        <v>1314</v>
      </c>
      <c r="H161" s="224">
        <v>3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84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739</v>
      </c>
    </row>
    <row r="162" s="2" customFormat="1" ht="24.15" customHeight="1">
      <c r="A162" s="39"/>
      <c r="B162" s="40"/>
      <c r="C162" s="220" t="s">
        <v>490</v>
      </c>
      <c r="D162" s="220" t="s">
        <v>151</v>
      </c>
      <c r="E162" s="221" t="s">
        <v>3438</v>
      </c>
      <c r="F162" s="222" t="s">
        <v>3439</v>
      </c>
      <c r="G162" s="223" t="s">
        <v>1314</v>
      </c>
      <c r="H162" s="224">
        <v>1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84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749</v>
      </c>
    </row>
    <row r="163" s="2" customFormat="1" ht="24.15" customHeight="1">
      <c r="A163" s="39"/>
      <c r="B163" s="40"/>
      <c r="C163" s="220" t="s">
        <v>494</v>
      </c>
      <c r="D163" s="220" t="s">
        <v>151</v>
      </c>
      <c r="E163" s="221" t="s">
        <v>3440</v>
      </c>
      <c r="F163" s="222" t="s">
        <v>3441</v>
      </c>
      <c r="G163" s="223" t="s">
        <v>1314</v>
      </c>
      <c r="H163" s="224">
        <v>1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84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759</v>
      </c>
    </row>
    <row r="164" s="2" customFormat="1" ht="24.15" customHeight="1">
      <c r="A164" s="39"/>
      <c r="B164" s="40"/>
      <c r="C164" s="220" t="s">
        <v>498</v>
      </c>
      <c r="D164" s="220" t="s">
        <v>151</v>
      </c>
      <c r="E164" s="221" t="s">
        <v>3442</v>
      </c>
      <c r="F164" s="222" t="s">
        <v>3443</v>
      </c>
      <c r="G164" s="223" t="s">
        <v>1314</v>
      </c>
      <c r="H164" s="224">
        <v>1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84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772</v>
      </c>
    </row>
    <row r="165" s="2" customFormat="1" ht="24.15" customHeight="1">
      <c r="A165" s="39"/>
      <c r="B165" s="40"/>
      <c r="C165" s="220" t="s">
        <v>503</v>
      </c>
      <c r="D165" s="220" t="s">
        <v>151</v>
      </c>
      <c r="E165" s="221" t="s">
        <v>3444</v>
      </c>
      <c r="F165" s="222" t="s">
        <v>3445</v>
      </c>
      <c r="G165" s="223" t="s">
        <v>1314</v>
      </c>
      <c r="H165" s="224">
        <v>1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42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155</v>
      </c>
      <c r="AT165" s="232" t="s">
        <v>151</v>
      </c>
      <c r="AU165" s="232" t="s">
        <v>84</v>
      </c>
      <c r="AY165" s="18" t="s">
        <v>149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156</v>
      </c>
      <c r="BK165" s="233">
        <f>ROUND(I165*H165,2)</f>
        <v>0</v>
      </c>
      <c r="BL165" s="18" t="s">
        <v>155</v>
      </c>
      <c r="BM165" s="232" t="s">
        <v>782</v>
      </c>
    </row>
    <row r="166" s="12" customFormat="1" ht="25.92" customHeight="1">
      <c r="A166" s="12"/>
      <c r="B166" s="204"/>
      <c r="C166" s="205"/>
      <c r="D166" s="206" t="s">
        <v>75</v>
      </c>
      <c r="E166" s="207" t="s">
        <v>3446</v>
      </c>
      <c r="F166" s="207" t="s">
        <v>3447</v>
      </c>
      <c r="G166" s="205"/>
      <c r="H166" s="205"/>
      <c r="I166" s="208"/>
      <c r="J166" s="209">
        <f>BK166</f>
        <v>0</v>
      </c>
      <c r="K166" s="205"/>
      <c r="L166" s="210"/>
      <c r="M166" s="211"/>
      <c r="N166" s="212"/>
      <c r="O166" s="212"/>
      <c r="P166" s="213">
        <f>SUM(P167:P169)</f>
        <v>0</v>
      </c>
      <c r="Q166" s="212"/>
      <c r="R166" s="213">
        <f>SUM(R167:R169)</f>
        <v>0</v>
      </c>
      <c r="S166" s="212"/>
      <c r="T166" s="214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5" t="s">
        <v>84</v>
      </c>
      <c r="AT166" s="216" t="s">
        <v>75</v>
      </c>
      <c r="AU166" s="216" t="s">
        <v>76</v>
      </c>
      <c r="AY166" s="215" t="s">
        <v>149</v>
      </c>
      <c r="BK166" s="217">
        <f>SUM(BK167:BK169)</f>
        <v>0</v>
      </c>
    </row>
    <row r="167" s="2" customFormat="1" ht="37.8" customHeight="1">
      <c r="A167" s="39"/>
      <c r="B167" s="40"/>
      <c r="C167" s="220" t="s">
        <v>508</v>
      </c>
      <c r="D167" s="220" t="s">
        <v>151</v>
      </c>
      <c r="E167" s="221" t="s">
        <v>3448</v>
      </c>
      <c r="F167" s="222" t="s">
        <v>3449</v>
      </c>
      <c r="G167" s="223" t="s">
        <v>1314</v>
      </c>
      <c r="H167" s="224">
        <v>36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84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789</v>
      </c>
    </row>
    <row r="168" s="2" customFormat="1" ht="24.15" customHeight="1">
      <c r="A168" s="39"/>
      <c r="B168" s="40"/>
      <c r="C168" s="220" t="s">
        <v>513</v>
      </c>
      <c r="D168" s="220" t="s">
        <v>151</v>
      </c>
      <c r="E168" s="221" t="s">
        <v>3450</v>
      </c>
      <c r="F168" s="222" t="s">
        <v>3451</v>
      </c>
      <c r="G168" s="223" t="s">
        <v>1314</v>
      </c>
      <c r="H168" s="224">
        <v>36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84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799</v>
      </c>
    </row>
    <row r="169" s="2" customFormat="1" ht="24.15" customHeight="1">
      <c r="A169" s="39"/>
      <c r="B169" s="40"/>
      <c r="C169" s="220" t="s">
        <v>517</v>
      </c>
      <c r="D169" s="220" t="s">
        <v>151</v>
      </c>
      <c r="E169" s="221" t="s">
        <v>3452</v>
      </c>
      <c r="F169" s="222" t="s">
        <v>3453</v>
      </c>
      <c r="G169" s="223" t="s">
        <v>1314</v>
      </c>
      <c r="H169" s="224">
        <v>36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84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807</v>
      </c>
    </row>
    <row r="170" s="12" customFormat="1" ht="25.92" customHeight="1">
      <c r="A170" s="12"/>
      <c r="B170" s="204"/>
      <c r="C170" s="205"/>
      <c r="D170" s="206" t="s">
        <v>75</v>
      </c>
      <c r="E170" s="207" t="s">
        <v>3454</v>
      </c>
      <c r="F170" s="207" t="s">
        <v>3455</v>
      </c>
      <c r="G170" s="205"/>
      <c r="H170" s="205"/>
      <c r="I170" s="208"/>
      <c r="J170" s="209">
        <f>BK170</f>
        <v>0</v>
      </c>
      <c r="K170" s="205"/>
      <c r="L170" s="210"/>
      <c r="M170" s="211"/>
      <c r="N170" s="212"/>
      <c r="O170" s="212"/>
      <c r="P170" s="213">
        <f>SUM(P171:P175)</f>
        <v>0</v>
      </c>
      <c r="Q170" s="212"/>
      <c r="R170" s="213">
        <f>SUM(R171:R175)</f>
        <v>0</v>
      </c>
      <c r="S170" s="212"/>
      <c r="T170" s="214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76</v>
      </c>
      <c r="AY170" s="215" t="s">
        <v>149</v>
      </c>
      <c r="BK170" s="217">
        <f>SUM(BK171:BK175)</f>
        <v>0</v>
      </c>
    </row>
    <row r="171" s="2" customFormat="1" ht="16.5" customHeight="1">
      <c r="A171" s="39"/>
      <c r="B171" s="40"/>
      <c r="C171" s="220" t="s">
        <v>522</v>
      </c>
      <c r="D171" s="220" t="s">
        <v>151</v>
      </c>
      <c r="E171" s="221" t="s">
        <v>3456</v>
      </c>
      <c r="F171" s="222" t="s">
        <v>3457</v>
      </c>
      <c r="G171" s="223" t="s">
        <v>925</v>
      </c>
      <c r="H171" s="224">
        <v>36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42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155</v>
      </c>
      <c r="AT171" s="232" t="s">
        <v>151</v>
      </c>
      <c r="AU171" s="232" t="s">
        <v>84</v>
      </c>
      <c r="AY171" s="18" t="s">
        <v>149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156</v>
      </c>
      <c r="BK171" s="233">
        <f>ROUND(I171*H171,2)</f>
        <v>0</v>
      </c>
      <c r="BL171" s="18" t="s">
        <v>155</v>
      </c>
      <c r="BM171" s="232" t="s">
        <v>816</v>
      </c>
    </row>
    <row r="172" s="2" customFormat="1" ht="24.15" customHeight="1">
      <c r="A172" s="39"/>
      <c r="B172" s="40"/>
      <c r="C172" s="220" t="s">
        <v>527</v>
      </c>
      <c r="D172" s="220" t="s">
        <v>151</v>
      </c>
      <c r="E172" s="221" t="s">
        <v>3458</v>
      </c>
      <c r="F172" s="222" t="s">
        <v>3459</v>
      </c>
      <c r="G172" s="223" t="s">
        <v>925</v>
      </c>
      <c r="H172" s="224">
        <v>80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84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830</v>
      </c>
    </row>
    <row r="173" s="2" customFormat="1" ht="16.5" customHeight="1">
      <c r="A173" s="39"/>
      <c r="B173" s="40"/>
      <c r="C173" s="220" t="s">
        <v>531</v>
      </c>
      <c r="D173" s="220" t="s">
        <v>151</v>
      </c>
      <c r="E173" s="221" t="s">
        <v>3460</v>
      </c>
      <c r="F173" s="222" t="s">
        <v>3461</v>
      </c>
      <c r="G173" s="223" t="s">
        <v>1314</v>
      </c>
      <c r="H173" s="224">
        <v>50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84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837</v>
      </c>
    </row>
    <row r="174" s="2" customFormat="1" ht="33" customHeight="1">
      <c r="A174" s="39"/>
      <c r="B174" s="40"/>
      <c r="C174" s="220" t="s">
        <v>535</v>
      </c>
      <c r="D174" s="220" t="s">
        <v>151</v>
      </c>
      <c r="E174" s="221" t="s">
        <v>3462</v>
      </c>
      <c r="F174" s="222" t="s">
        <v>3463</v>
      </c>
      <c r="G174" s="223" t="s">
        <v>925</v>
      </c>
      <c r="H174" s="224">
        <v>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84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846</v>
      </c>
    </row>
    <row r="175" s="2" customFormat="1" ht="24.15" customHeight="1">
      <c r="A175" s="39"/>
      <c r="B175" s="40"/>
      <c r="C175" s="220" t="s">
        <v>543</v>
      </c>
      <c r="D175" s="220" t="s">
        <v>151</v>
      </c>
      <c r="E175" s="221" t="s">
        <v>3464</v>
      </c>
      <c r="F175" s="222" t="s">
        <v>3465</v>
      </c>
      <c r="G175" s="223" t="s">
        <v>925</v>
      </c>
      <c r="H175" s="224">
        <v>1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42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155</v>
      </c>
      <c r="AT175" s="232" t="s">
        <v>151</v>
      </c>
      <c r="AU175" s="232" t="s">
        <v>84</v>
      </c>
      <c r="AY175" s="18" t="s">
        <v>149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156</v>
      </c>
      <c r="BK175" s="233">
        <f>ROUND(I175*H175,2)</f>
        <v>0</v>
      </c>
      <c r="BL175" s="18" t="s">
        <v>155</v>
      </c>
      <c r="BM175" s="232" t="s">
        <v>855</v>
      </c>
    </row>
    <row r="176" s="12" customFormat="1" ht="25.92" customHeight="1">
      <c r="A176" s="12"/>
      <c r="B176" s="204"/>
      <c r="C176" s="205"/>
      <c r="D176" s="206" t="s">
        <v>75</v>
      </c>
      <c r="E176" s="207" t="s">
        <v>3466</v>
      </c>
      <c r="F176" s="207" t="s">
        <v>3467</v>
      </c>
      <c r="G176" s="205"/>
      <c r="H176" s="205"/>
      <c r="I176" s="208"/>
      <c r="J176" s="209">
        <f>BK176</f>
        <v>0</v>
      </c>
      <c r="K176" s="205"/>
      <c r="L176" s="210"/>
      <c r="M176" s="211"/>
      <c r="N176" s="212"/>
      <c r="O176" s="212"/>
      <c r="P176" s="213">
        <f>SUM(P177:P187)</f>
        <v>0</v>
      </c>
      <c r="Q176" s="212"/>
      <c r="R176" s="213">
        <f>SUM(R177:R187)</f>
        <v>0</v>
      </c>
      <c r="S176" s="212"/>
      <c r="T176" s="214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76</v>
      </c>
      <c r="AY176" s="215" t="s">
        <v>149</v>
      </c>
      <c r="BK176" s="217">
        <f>SUM(BK177:BK187)</f>
        <v>0</v>
      </c>
    </row>
    <row r="177" s="2" customFormat="1" ht="16.5" customHeight="1">
      <c r="A177" s="39"/>
      <c r="B177" s="40"/>
      <c r="C177" s="220" t="s">
        <v>551</v>
      </c>
      <c r="D177" s="220" t="s">
        <v>151</v>
      </c>
      <c r="E177" s="221" t="s">
        <v>3468</v>
      </c>
      <c r="F177" s="222" t="s">
        <v>3469</v>
      </c>
      <c r="G177" s="223" t="s">
        <v>197</v>
      </c>
      <c r="H177" s="224">
        <v>1200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42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155</v>
      </c>
      <c r="AT177" s="232" t="s">
        <v>151</v>
      </c>
      <c r="AU177" s="232" t="s">
        <v>84</v>
      </c>
      <c r="AY177" s="18" t="s">
        <v>149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156</v>
      </c>
      <c r="BK177" s="233">
        <f>ROUND(I177*H177,2)</f>
        <v>0</v>
      </c>
      <c r="BL177" s="18" t="s">
        <v>155</v>
      </c>
      <c r="BM177" s="232" t="s">
        <v>864</v>
      </c>
    </row>
    <row r="178" s="2" customFormat="1" ht="16.5" customHeight="1">
      <c r="A178" s="39"/>
      <c r="B178" s="40"/>
      <c r="C178" s="220" t="s">
        <v>578</v>
      </c>
      <c r="D178" s="220" t="s">
        <v>151</v>
      </c>
      <c r="E178" s="221" t="s">
        <v>3470</v>
      </c>
      <c r="F178" s="222" t="s">
        <v>3469</v>
      </c>
      <c r="G178" s="223" t="s">
        <v>197</v>
      </c>
      <c r="H178" s="224">
        <v>1500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84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873</v>
      </c>
    </row>
    <row r="179" s="2" customFormat="1" ht="16.5" customHeight="1">
      <c r="A179" s="39"/>
      <c r="B179" s="40"/>
      <c r="C179" s="220" t="s">
        <v>591</v>
      </c>
      <c r="D179" s="220" t="s">
        <v>151</v>
      </c>
      <c r="E179" s="221" t="s">
        <v>3471</v>
      </c>
      <c r="F179" s="222" t="s">
        <v>3469</v>
      </c>
      <c r="G179" s="223" t="s">
        <v>197</v>
      </c>
      <c r="H179" s="224">
        <v>110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84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879</v>
      </c>
    </row>
    <row r="180" s="2" customFormat="1" ht="16.5" customHeight="1">
      <c r="A180" s="39"/>
      <c r="B180" s="40"/>
      <c r="C180" s="220" t="s">
        <v>604</v>
      </c>
      <c r="D180" s="220" t="s">
        <v>151</v>
      </c>
      <c r="E180" s="221" t="s">
        <v>3472</v>
      </c>
      <c r="F180" s="222" t="s">
        <v>3469</v>
      </c>
      <c r="G180" s="223" t="s">
        <v>197</v>
      </c>
      <c r="H180" s="224">
        <v>30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84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888</v>
      </c>
    </row>
    <row r="181" s="2" customFormat="1" ht="16.5" customHeight="1">
      <c r="A181" s="39"/>
      <c r="B181" s="40"/>
      <c r="C181" s="220" t="s">
        <v>615</v>
      </c>
      <c r="D181" s="220" t="s">
        <v>151</v>
      </c>
      <c r="E181" s="221" t="s">
        <v>3473</v>
      </c>
      <c r="F181" s="222" t="s">
        <v>3469</v>
      </c>
      <c r="G181" s="223" t="s">
        <v>197</v>
      </c>
      <c r="H181" s="224">
        <v>30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42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155</v>
      </c>
      <c r="AT181" s="232" t="s">
        <v>151</v>
      </c>
      <c r="AU181" s="232" t="s">
        <v>84</v>
      </c>
      <c r="AY181" s="18" t="s">
        <v>149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156</v>
      </c>
      <c r="BK181" s="233">
        <f>ROUND(I181*H181,2)</f>
        <v>0</v>
      </c>
      <c r="BL181" s="18" t="s">
        <v>155</v>
      </c>
      <c r="BM181" s="232" t="s">
        <v>899</v>
      </c>
    </row>
    <row r="182" s="2" customFormat="1" ht="16.5" customHeight="1">
      <c r="A182" s="39"/>
      <c r="B182" s="40"/>
      <c r="C182" s="220" t="s">
        <v>627</v>
      </c>
      <c r="D182" s="220" t="s">
        <v>151</v>
      </c>
      <c r="E182" s="221" t="s">
        <v>3474</v>
      </c>
      <c r="F182" s="222" t="s">
        <v>3469</v>
      </c>
      <c r="G182" s="223" t="s">
        <v>197</v>
      </c>
      <c r="H182" s="224">
        <v>20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42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155</v>
      </c>
      <c r="AT182" s="232" t="s">
        <v>151</v>
      </c>
      <c r="AU182" s="232" t="s">
        <v>84</v>
      </c>
      <c r="AY182" s="18" t="s">
        <v>149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156</v>
      </c>
      <c r="BK182" s="233">
        <f>ROUND(I182*H182,2)</f>
        <v>0</v>
      </c>
      <c r="BL182" s="18" t="s">
        <v>155</v>
      </c>
      <c r="BM182" s="232" t="s">
        <v>906</v>
      </c>
    </row>
    <row r="183" s="2" customFormat="1" ht="16.5" customHeight="1">
      <c r="A183" s="39"/>
      <c r="B183" s="40"/>
      <c r="C183" s="220" t="s">
        <v>632</v>
      </c>
      <c r="D183" s="220" t="s">
        <v>151</v>
      </c>
      <c r="E183" s="221" t="s">
        <v>3475</v>
      </c>
      <c r="F183" s="222" t="s">
        <v>3476</v>
      </c>
      <c r="G183" s="223" t="s">
        <v>197</v>
      </c>
      <c r="H183" s="224">
        <v>5600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84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915</v>
      </c>
    </row>
    <row r="184" s="2" customFormat="1" ht="16.5" customHeight="1">
      <c r="A184" s="39"/>
      <c r="B184" s="40"/>
      <c r="C184" s="220" t="s">
        <v>652</v>
      </c>
      <c r="D184" s="220" t="s">
        <v>151</v>
      </c>
      <c r="E184" s="221" t="s">
        <v>3477</v>
      </c>
      <c r="F184" s="222" t="s">
        <v>3476</v>
      </c>
      <c r="G184" s="223" t="s">
        <v>197</v>
      </c>
      <c r="H184" s="224">
        <v>1000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84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922</v>
      </c>
    </row>
    <row r="185" s="2" customFormat="1" ht="16.5" customHeight="1">
      <c r="A185" s="39"/>
      <c r="B185" s="40"/>
      <c r="C185" s="220" t="s">
        <v>660</v>
      </c>
      <c r="D185" s="220" t="s">
        <v>151</v>
      </c>
      <c r="E185" s="221" t="s">
        <v>3478</v>
      </c>
      <c r="F185" s="222" t="s">
        <v>3476</v>
      </c>
      <c r="G185" s="223" t="s">
        <v>197</v>
      </c>
      <c r="H185" s="224">
        <v>100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42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155</v>
      </c>
      <c r="AT185" s="232" t="s">
        <v>151</v>
      </c>
      <c r="AU185" s="232" t="s">
        <v>84</v>
      </c>
      <c r="AY185" s="18" t="s">
        <v>149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156</v>
      </c>
      <c r="BK185" s="233">
        <f>ROUND(I185*H185,2)</f>
        <v>0</v>
      </c>
      <c r="BL185" s="18" t="s">
        <v>155</v>
      </c>
      <c r="BM185" s="232" t="s">
        <v>933</v>
      </c>
    </row>
    <row r="186" s="2" customFormat="1" ht="16.5" customHeight="1">
      <c r="A186" s="39"/>
      <c r="B186" s="40"/>
      <c r="C186" s="220" t="s">
        <v>666</v>
      </c>
      <c r="D186" s="220" t="s">
        <v>151</v>
      </c>
      <c r="E186" s="221" t="s">
        <v>3479</v>
      </c>
      <c r="F186" s="222" t="s">
        <v>3476</v>
      </c>
      <c r="G186" s="223" t="s">
        <v>197</v>
      </c>
      <c r="H186" s="224">
        <v>520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84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945</v>
      </c>
    </row>
    <row r="187" s="2" customFormat="1" ht="16.5" customHeight="1">
      <c r="A187" s="39"/>
      <c r="B187" s="40"/>
      <c r="C187" s="220" t="s">
        <v>674</v>
      </c>
      <c r="D187" s="220" t="s">
        <v>151</v>
      </c>
      <c r="E187" s="221" t="s">
        <v>3480</v>
      </c>
      <c r="F187" s="222" t="s">
        <v>3481</v>
      </c>
      <c r="G187" s="223" t="s">
        <v>197</v>
      </c>
      <c r="H187" s="224">
        <v>300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84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954</v>
      </c>
    </row>
    <row r="188" s="12" customFormat="1" ht="25.92" customHeight="1">
      <c r="A188" s="12"/>
      <c r="B188" s="204"/>
      <c r="C188" s="205"/>
      <c r="D188" s="206" t="s">
        <v>75</v>
      </c>
      <c r="E188" s="207" t="s">
        <v>3482</v>
      </c>
      <c r="F188" s="207" t="s">
        <v>3483</v>
      </c>
      <c r="G188" s="205"/>
      <c r="H188" s="205"/>
      <c r="I188" s="208"/>
      <c r="J188" s="209">
        <f>BK188</f>
        <v>0</v>
      </c>
      <c r="K188" s="205"/>
      <c r="L188" s="210"/>
      <c r="M188" s="211"/>
      <c r="N188" s="212"/>
      <c r="O188" s="212"/>
      <c r="P188" s="213">
        <f>SUM(P189:P197)</f>
        <v>0</v>
      </c>
      <c r="Q188" s="212"/>
      <c r="R188" s="213">
        <f>SUM(R189:R197)</f>
        <v>0</v>
      </c>
      <c r="S188" s="212"/>
      <c r="T188" s="214">
        <f>SUM(T189:T197)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84</v>
      </c>
      <c r="AT188" s="216" t="s">
        <v>75</v>
      </c>
      <c r="AU188" s="216" t="s">
        <v>76</v>
      </c>
      <c r="AY188" s="215" t="s">
        <v>149</v>
      </c>
      <c r="BK188" s="217">
        <f>SUM(BK189:BK197)</f>
        <v>0</v>
      </c>
    </row>
    <row r="189" s="2" customFormat="1" ht="33" customHeight="1">
      <c r="A189" s="39"/>
      <c r="B189" s="40"/>
      <c r="C189" s="220" t="s">
        <v>679</v>
      </c>
      <c r="D189" s="220" t="s">
        <v>151</v>
      </c>
      <c r="E189" s="221" t="s">
        <v>3484</v>
      </c>
      <c r="F189" s="222" t="s">
        <v>3485</v>
      </c>
      <c r="G189" s="223" t="s">
        <v>925</v>
      </c>
      <c r="H189" s="224">
        <v>1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42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155</v>
      </c>
      <c r="AT189" s="232" t="s">
        <v>151</v>
      </c>
      <c r="AU189" s="232" t="s">
        <v>84</v>
      </c>
      <c r="AY189" s="18" t="s">
        <v>149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156</v>
      </c>
      <c r="BK189" s="233">
        <f>ROUND(I189*H189,2)</f>
        <v>0</v>
      </c>
      <c r="BL189" s="18" t="s">
        <v>155</v>
      </c>
      <c r="BM189" s="232" t="s">
        <v>962</v>
      </c>
    </row>
    <row r="190" s="2" customFormat="1" ht="33" customHeight="1">
      <c r="A190" s="39"/>
      <c r="B190" s="40"/>
      <c r="C190" s="220" t="s">
        <v>683</v>
      </c>
      <c r="D190" s="220" t="s">
        <v>151</v>
      </c>
      <c r="E190" s="221" t="s">
        <v>3486</v>
      </c>
      <c r="F190" s="222" t="s">
        <v>3485</v>
      </c>
      <c r="G190" s="223" t="s">
        <v>925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84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974</v>
      </c>
    </row>
    <row r="191" s="2" customFormat="1" ht="16.5" customHeight="1">
      <c r="A191" s="39"/>
      <c r="B191" s="40"/>
      <c r="C191" s="220" t="s">
        <v>687</v>
      </c>
      <c r="D191" s="220" t="s">
        <v>151</v>
      </c>
      <c r="E191" s="221" t="s">
        <v>3487</v>
      </c>
      <c r="F191" s="222" t="s">
        <v>3488</v>
      </c>
      <c r="G191" s="223" t="s">
        <v>925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42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155</v>
      </c>
      <c r="AT191" s="232" t="s">
        <v>151</v>
      </c>
      <c r="AU191" s="232" t="s">
        <v>84</v>
      </c>
      <c r="AY191" s="18" t="s">
        <v>149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156</v>
      </c>
      <c r="BK191" s="233">
        <f>ROUND(I191*H191,2)</f>
        <v>0</v>
      </c>
      <c r="BL191" s="18" t="s">
        <v>155</v>
      </c>
      <c r="BM191" s="232" t="s">
        <v>984</v>
      </c>
    </row>
    <row r="192" s="2" customFormat="1" ht="24.15" customHeight="1">
      <c r="A192" s="39"/>
      <c r="B192" s="40"/>
      <c r="C192" s="220" t="s">
        <v>691</v>
      </c>
      <c r="D192" s="220" t="s">
        <v>151</v>
      </c>
      <c r="E192" s="221" t="s">
        <v>3489</v>
      </c>
      <c r="F192" s="222" t="s">
        <v>3490</v>
      </c>
      <c r="G192" s="223" t="s">
        <v>925</v>
      </c>
      <c r="H192" s="224">
        <v>1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84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995</v>
      </c>
    </row>
    <row r="193" s="2" customFormat="1" ht="24.15" customHeight="1">
      <c r="A193" s="39"/>
      <c r="B193" s="40"/>
      <c r="C193" s="220" t="s">
        <v>695</v>
      </c>
      <c r="D193" s="220" t="s">
        <v>151</v>
      </c>
      <c r="E193" s="221" t="s">
        <v>3491</v>
      </c>
      <c r="F193" s="222" t="s">
        <v>3492</v>
      </c>
      <c r="G193" s="223" t="s">
        <v>925</v>
      </c>
      <c r="H193" s="224">
        <v>1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42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155</v>
      </c>
      <c r="AT193" s="232" t="s">
        <v>151</v>
      </c>
      <c r="AU193" s="232" t="s">
        <v>84</v>
      </c>
      <c r="AY193" s="18" t="s">
        <v>149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156</v>
      </c>
      <c r="BK193" s="233">
        <f>ROUND(I193*H193,2)</f>
        <v>0</v>
      </c>
      <c r="BL193" s="18" t="s">
        <v>155</v>
      </c>
      <c r="BM193" s="232" t="s">
        <v>1004</v>
      </c>
    </row>
    <row r="194" s="2" customFormat="1" ht="24.15" customHeight="1">
      <c r="A194" s="39"/>
      <c r="B194" s="40"/>
      <c r="C194" s="220" t="s">
        <v>699</v>
      </c>
      <c r="D194" s="220" t="s">
        <v>151</v>
      </c>
      <c r="E194" s="221" t="s">
        <v>3493</v>
      </c>
      <c r="F194" s="222" t="s">
        <v>3494</v>
      </c>
      <c r="G194" s="223" t="s">
        <v>925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42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84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1014</v>
      </c>
    </row>
    <row r="195" s="2" customFormat="1" ht="24.15" customHeight="1">
      <c r="A195" s="39"/>
      <c r="B195" s="40"/>
      <c r="C195" s="220" t="s">
        <v>708</v>
      </c>
      <c r="D195" s="220" t="s">
        <v>151</v>
      </c>
      <c r="E195" s="221" t="s">
        <v>3495</v>
      </c>
      <c r="F195" s="222" t="s">
        <v>3496</v>
      </c>
      <c r="G195" s="223" t="s">
        <v>925</v>
      </c>
      <c r="H195" s="224">
        <v>1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42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155</v>
      </c>
      <c r="AT195" s="232" t="s">
        <v>151</v>
      </c>
      <c r="AU195" s="232" t="s">
        <v>84</v>
      </c>
      <c r="AY195" s="18" t="s">
        <v>149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156</v>
      </c>
      <c r="BK195" s="233">
        <f>ROUND(I195*H195,2)</f>
        <v>0</v>
      </c>
      <c r="BL195" s="18" t="s">
        <v>155</v>
      </c>
      <c r="BM195" s="232" t="s">
        <v>1026</v>
      </c>
    </row>
    <row r="196" s="2" customFormat="1" ht="16.5" customHeight="1">
      <c r="A196" s="39"/>
      <c r="B196" s="40"/>
      <c r="C196" s="220" t="s">
        <v>712</v>
      </c>
      <c r="D196" s="220" t="s">
        <v>151</v>
      </c>
      <c r="E196" s="221" t="s">
        <v>3497</v>
      </c>
      <c r="F196" s="222" t="s">
        <v>3498</v>
      </c>
      <c r="G196" s="223" t="s">
        <v>925</v>
      </c>
      <c r="H196" s="224">
        <v>1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84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1043</v>
      </c>
    </row>
    <row r="197" s="2" customFormat="1" ht="24.15" customHeight="1">
      <c r="A197" s="39"/>
      <c r="B197" s="40"/>
      <c r="C197" s="220" t="s">
        <v>717</v>
      </c>
      <c r="D197" s="220" t="s">
        <v>151</v>
      </c>
      <c r="E197" s="221" t="s">
        <v>3499</v>
      </c>
      <c r="F197" s="222" t="s">
        <v>3500</v>
      </c>
      <c r="G197" s="223" t="s">
        <v>925</v>
      </c>
      <c r="H197" s="224">
        <v>1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42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155</v>
      </c>
      <c r="AT197" s="232" t="s">
        <v>151</v>
      </c>
      <c r="AU197" s="232" t="s">
        <v>84</v>
      </c>
      <c r="AY197" s="18" t="s">
        <v>149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156</v>
      </c>
      <c r="BK197" s="233">
        <f>ROUND(I197*H197,2)</f>
        <v>0</v>
      </c>
      <c r="BL197" s="18" t="s">
        <v>155</v>
      </c>
      <c r="BM197" s="232" t="s">
        <v>1058</v>
      </c>
    </row>
    <row r="198" s="12" customFormat="1" ht="25.92" customHeight="1">
      <c r="A198" s="12"/>
      <c r="B198" s="204"/>
      <c r="C198" s="205"/>
      <c r="D198" s="206" t="s">
        <v>75</v>
      </c>
      <c r="E198" s="207" t="s">
        <v>3501</v>
      </c>
      <c r="F198" s="207" t="s">
        <v>3502</v>
      </c>
      <c r="G198" s="205"/>
      <c r="H198" s="205"/>
      <c r="I198" s="208"/>
      <c r="J198" s="209">
        <f>BK198</f>
        <v>0</v>
      </c>
      <c r="K198" s="205"/>
      <c r="L198" s="210"/>
      <c r="M198" s="211"/>
      <c r="N198" s="212"/>
      <c r="O198" s="212"/>
      <c r="P198" s="213">
        <f>SUM(P199:P201)</f>
        <v>0</v>
      </c>
      <c r="Q198" s="212"/>
      <c r="R198" s="213">
        <f>SUM(R199:R201)</f>
        <v>0</v>
      </c>
      <c r="S198" s="212"/>
      <c r="T198" s="214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76</v>
      </c>
      <c r="AY198" s="215" t="s">
        <v>149</v>
      </c>
      <c r="BK198" s="217">
        <f>SUM(BK199:BK201)</f>
        <v>0</v>
      </c>
    </row>
    <row r="199" s="2" customFormat="1" ht="16.5" customHeight="1">
      <c r="A199" s="39"/>
      <c r="B199" s="40"/>
      <c r="C199" s="220" t="s">
        <v>726</v>
      </c>
      <c r="D199" s="220" t="s">
        <v>151</v>
      </c>
      <c r="E199" s="221" t="s">
        <v>3503</v>
      </c>
      <c r="F199" s="222" t="s">
        <v>3504</v>
      </c>
      <c r="G199" s="223" t="s">
        <v>925</v>
      </c>
      <c r="H199" s="224">
        <v>1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42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155</v>
      </c>
      <c r="AT199" s="232" t="s">
        <v>151</v>
      </c>
      <c r="AU199" s="232" t="s">
        <v>84</v>
      </c>
      <c r="AY199" s="18" t="s">
        <v>149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156</v>
      </c>
      <c r="BK199" s="233">
        <f>ROUND(I199*H199,2)</f>
        <v>0</v>
      </c>
      <c r="BL199" s="18" t="s">
        <v>155</v>
      </c>
      <c r="BM199" s="232" t="s">
        <v>1073</v>
      </c>
    </row>
    <row r="200" s="2" customFormat="1" ht="16.5" customHeight="1">
      <c r="A200" s="39"/>
      <c r="B200" s="40"/>
      <c r="C200" s="220" t="s">
        <v>730</v>
      </c>
      <c r="D200" s="220" t="s">
        <v>151</v>
      </c>
      <c r="E200" s="221" t="s">
        <v>3505</v>
      </c>
      <c r="F200" s="222" t="s">
        <v>2320</v>
      </c>
      <c r="G200" s="223" t="s">
        <v>925</v>
      </c>
      <c r="H200" s="224">
        <v>1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42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155</v>
      </c>
      <c r="AT200" s="232" t="s">
        <v>151</v>
      </c>
      <c r="AU200" s="232" t="s">
        <v>84</v>
      </c>
      <c r="AY200" s="18" t="s">
        <v>149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156</v>
      </c>
      <c r="BK200" s="233">
        <f>ROUND(I200*H200,2)</f>
        <v>0</v>
      </c>
      <c r="BL200" s="18" t="s">
        <v>155</v>
      </c>
      <c r="BM200" s="232" t="s">
        <v>1087</v>
      </c>
    </row>
    <row r="201" s="2" customFormat="1" ht="16.5" customHeight="1">
      <c r="A201" s="39"/>
      <c r="B201" s="40"/>
      <c r="C201" s="220" t="s">
        <v>735</v>
      </c>
      <c r="D201" s="220" t="s">
        <v>151</v>
      </c>
      <c r="E201" s="221" t="s">
        <v>3506</v>
      </c>
      <c r="F201" s="222" t="s">
        <v>3507</v>
      </c>
      <c r="G201" s="223" t="s">
        <v>925</v>
      </c>
      <c r="H201" s="224">
        <v>1</v>
      </c>
      <c r="I201" s="225"/>
      <c r="J201" s="226">
        <f>ROUND(I201*H201,2)</f>
        <v>0</v>
      </c>
      <c r="K201" s="227"/>
      <c r="L201" s="45"/>
      <c r="M201" s="257" t="s">
        <v>1</v>
      </c>
      <c r="N201" s="258" t="s">
        <v>42</v>
      </c>
      <c r="O201" s="259"/>
      <c r="P201" s="260">
        <f>O201*H201</f>
        <v>0</v>
      </c>
      <c r="Q201" s="260">
        <v>0</v>
      </c>
      <c r="R201" s="260">
        <f>Q201*H201</f>
        <v>0</v>
      </c>
      <c r="S201" s="260">
        <v>0</v>
      </c>
      <c r="T201" s="26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155</v>
      </c>
      <c r="AT201" s="232" t="s">
        <v>151</v>
      </c>
      <c r="AU201" s="232" t="s">
        <v>84</v>
      </c>
      <c r="AY201" s="18" t="s">
        <v>149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156</v>
      </c>
      <c r="BK201" s="233">
        <f>ROUND(I201*H201,2)</f>
        <v>0</v>
      </c>
      <c r="BL201" s="18" t="s">
        <v>155</v>
      </c>
      <c r="BM201" s="232" t="s">
        <v>1107</v>
      </c>
    </row>
    <row r="202" s="2" customFormat="1" ht="6.96" customHeight="1">
      <c r="A202" s="39"/>
      <c r="B202" s="67"/>
      <c r="C202" s="68"/>
      <c r="D202" s="68"/>
      <c r="E202" s="68"/>
      <c r="F202" s="68"/>
      <c r="G202" s="68"/>
      <c r="H202" s="68"/>
      <c r="I202" s="68"/>
      <c r="J202" s="68"/>
      <c r="K202" s="68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U90Dzrt7K3qbtFphQUsIIGuAknz92y+6aulMgoQTh31Rv9aMoKVoXuLlD8jckAf7wSkiD7L3xLdHceMu1fxWag==" hashValue="Ud2E1lCB0mOFcsk5fz9Ealxz8SdIc+C4y57BlNNiEEDVrnFSITyS/+ePTC8RuZWmfm1N1o56+E38wqoNfu28FQ==" algorithmName="SHA-512" password="CC35"/>
  <autoFilter ref="C122:K20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3508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ROUND((SUM(BE118:BE121)),  2)</f>
        <v>0</v>
      </c>
      <c r="G33" s="39"/>
      <c r="H33" s="39"/>
      <c r="I33" s="156">
        <v>0.20999999999999999</v>
      </c>
      <c r="J33" s="155">
        <f>ROUND(((SUM(BE118:BE121))*I33),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ROUND((SUM(BF118:BF121)),  2)</f>
        <v>0</v>
      </c>
      <c r="G34" s="39"/>
      <c r="H34" s="39"/>
      <c r="I34" s="156">
        <v>0.12</v>
      </c>
      <c r="J34" s="155">
        <f>ROUND(((SUM(BF118:BF121))*I34),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D.1.4.6 - Fotovoltaická elektrárna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253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3509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134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BD Modřanská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D.1.4.6 - Fotovoltaická elektrárna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Praha</v>
      </c>
      <c r="G112" s="41"/>
      <c r="H112" s="41"/>
      <c r="I112" s="33" t="s">
        <v>22</v>
      </c>
      <c r="J112" s="80" t="str">
        <f>IF(J12="","",J12)</f>
        <v>28. 9. 2025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30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QSB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135</v>
      </c>
      <c r="D117" s="195" t="s">
        <v>61</v>
      </c>
      <c r="E117" s="195" t="s">
        <v>57</v>
      </c>
      <c r="F117" s="195" t="s">
        <v>58</v>
      </c>
      <c r="G117" s="195" t="s">
        <v>136</v>
      </c>
      <c r="H117" s="195" t="s">
        <v>137</v>
      </c>
      <c r="I117" s="195" t="s">
        <v>138</v>
      </c>
      <c r="J117" s="196" t="s">
        <v>127</v>
      </c>
      <c r="K117" s="197" t="s">
        <v>139</v>
      </c>
      <c r="L117" s="198"/>
      <c r="M117" s="101" t="s">
        <v>1</v>
      </c>
      <c r="N117" s="102" t="s">
        <v>40</v>
      </c>
      <c r="O117" s="102" t="s">
        <v>140</v>
      </c>
      <c r="P117" s="102" t="s">
        <v>141</v>
      </c>
      <c r="Q117" s="102" t="s">
        <v>142</v>
      </c>
      <c r="R117" s="102" t="s">
        <v>143</v>
      </c>
      <c r="S117" s="102" t="s">
        <v>144</v>
      </c>
      <c r="T117" s="103" t="s">
        <v>145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146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129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75</v>
      </c>
      <c r="E119" s="207" t="s">
        <v>763</v>
      </c>
      <c r="F119" s="207" t="s">
        <v>764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156</v>
      </c>
      <c r="AT119" s="216" t="s">
        <v>75</v>
      </c>
      <c r="AU119" s="216" t="s">
        <v>76</v>
      </c>
      <c r="AY119" s="215" t="s">
        <v>149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75</v>
      </c>
      <c r="E120" s="218" t="s">
        <v>3510</v>
      </c>
      <c r="F120" s="218" t="s">
        <v>3511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P121</f>
        <v>0</v>
      </c>
      <c r="Q120" s="212"/>
      <c r="R120" s="213">
        <f>R121</f>
        <v>0</v>
      </c>
      <c r="S120" s="212"/>
      <c r="T120" s="21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156</v>
      </c>
      <c r="AT120" s="216" t="s">
        <v>75</v>
      </c>
      <c r="AU120" s="216" t="s">
        <v>84</v>
      </c>
      <c r="AY120" s="215" t="s">
        <v>149</v>
      </c>
      <c r="BK120" s="217">
        <f>BK121</f>
        <v>0</v>
      </c>
    </row>
    <row r="121" s="2" customFormat="1" ht="21.75" customHeight="1">
      <c r="A121" s="39"/>
      <c r="B121" s="40"/>
      <c r="C121" s="220" t="s">
        <v>84</v>
      </c>
      <c r="D121" s="220" t="s">
        <v>151</v>
      </c>
      <c r="E121" s="221" t="s">
        <v>3512</v>
      </c>
      <c r="F121" s="222" t="s">
        <v>3513</v>
      </c>
      <c r="G121" s="223" t="s">
        <v>925</v>
      </c>
      <c r="H121" s="224">
        <v>1</v>
      </c>
      <c r="I121" s="225"/>
      <c r="J121" s="226">
        <f>ROUND(I121*H121,2)</f>
        <v>0</v>
      </c>
      <c r="K121" s="227"/>
      <c r="L121" s="45"/>
      <c r="M121" s="257" t="s">
        <v>1</v>
      </c>
      <c r="N121" s="258" t="s">
        <v>42</v>
      </c>
      <c r="O121" s="259"/>
      <c r="P121" s="260">
        <f>O121*H121</f>
        <v>0</v>
      </c>
      <c r="Q121" s="260">
        <v>0</v>
      </c>
      <c r="R121" s="260">
        <f>Q121*H121</f>
        <v>0</v>
      </c>
      <c r="S121" s="260">
        <v>0</v>
      </c>
      <c r="T121" s="26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228</v>
      </c>
      <c r="AT121" s="232" t="s">
        <v>151</v>
      </c>
      <c r="AU121" s="232" t="s">
        <v>156</v>
      </c>
      <c r="AY121" s="18" t="s">
        <v>149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156</v>
      </c>
      <c r="BK121" s="233">
        <f>ROUND(I121*H121,2)</f>
        <v>0</v>
      </c>
      <c r="BL121" s="18" t="s">
        <v>228</v>
      </c>
      <c r="BM121" s="232" t="s">
        <v>3514</v>
      </c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XYhJKxY4Wrw48fEf7pDAJTHJMOBjPGAlbUIhy3zPStaEawp27zQTeT0wXTTZBTfJ3zV9sc/yyB/ISezNR3OQqA==" hashValue="QGGfzKtUcGSy1hNLZ47hGBRDIW0KA0XmCILP3dxEN07XRNHsry9eSAHULxChotg86CVc5FNcbQWvRQHzrM/RQQ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3515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ROUND((SUM(BE124:BE305)),  2)</f>
        <v>0</v>
      </c>
      <c r="G33" s="39"/>
      <c r="H33" s="39"/>
      <c r="I33" s="156">
        <v>0.20999999999999999</v>
      </c>
      <c r="J33" s="155">
        <f>ROUND(((SUM(BE124:BE305))*I33),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ROUND((SUM(BF124:BF305)),  2)</f>
        <v>0</v>
      </c>
      <c r="G34" s="39"/>
      <c r="H34" s="39"/>
      <c r="I34" s="156">
        <v>0.12</v>
      </c>
      <c r="J34" s="155">
        <f>ROUND(((SUM(BF124:BF305))*I34),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ROUND((SUM(BG124:BG305)),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ROUND((SUM(BH124:BH305)),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ROUND((SUM(BI124:BI305)),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D.1.5 - Zpevněné plochy a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130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3516</v>
      </c>
      <c r="E99" s="189"/>
      <c r="F99" s="189"/>
      <c r="G99" s="189"/>
      <c r="H99" s="189"/>
      <c r="I99" s="189"/>
      <c r="J99" s="190">
        <f>J168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132</v>
      </c>
      <c r="E100" s="189"/>
      <c r="F100" s="189"/>
      <c r="G100" s="189"/>
      <c r="H100" s="189"/>
      <c r="I100" s="189"/>
      <c r="J100" s="190">
        <f>J210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133</v>
      </c>
      <c r="E101" s="189"/>
      <c r="F101" s="189"/>
      <c r="G101" s="189"/>
      <c r="H101" s="189"/>
      <c r="I101" s="189"/>
      <c r="J101" s="190">
        <f>J278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252</v>
      </c>
      <c r="E102" s="189"/>
      <c r="F102" s="189"/>
      <c r="G102" s="189"/>
      <c r="H102" s="189"/>
      <c r="I102" s="189"/>
      <c r="J102" s="190">
        <f>J294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253</v>
      </c>
      <c r="E103" s="183"/>
      <c r="F103" s="183"/>
      <c r="G103" s="183"/>
      <c r="H103" s="183"/>
      <c r="I103" s="183"/>
      <c r="J103" s="184">
        <f>J296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3517</v>
      </c>
      <c r="E104" s="189"/>
      <c r="F104" s="189"/>
      <c r="G104" s="189"/>
      <c r="H104" s="189"/>
      <c r="I104" s="189"/>
      <c r="J104" s="190">
        <f>J297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BD Modřanská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D.1.5 - Zpevněné plochy a komunikace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QSB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135</v>
      </c>
      <c r="D123" s="195" t="s">
        <v>61</v>
      </c>
      <c r="E123" s="195" t="s">
        <v>57</v>
      </c>
      <c r="F123" s="195" t="s">
        <v>58</v>
      </c>
      <c r="G123" s="195" t="s">
        <v>136</v>
      </c>
      <c r="H123" s="195" t="s">
        <v>137</v>
      </c>
      <c r="I123" s="195" t="s">
        <v>138</v>
      </c>
      <c r="J123" s="196" t="s">
        <v>127</v>
      </c>
      <c r="K123" s="197" t="s">
        <v>139</v>
      </c>
      <c r="L123" s="198"/>
      <c r="M123" s="101" t="s">
        <v>1</v>
      </c>
      <c r="N123" s="102" t="s">
        <v>40</v>
      </c>
      <c r="O123" s="102" t="s">
        <v>140</v>
      </c>
      <c r="P123" s="102" t="s">
        <v>141</v>
      </c>
      <c r="Q123" s="102" t="s">
        <v>142</v>
      </c>
      <c r="R123" s="102" t="s">
        <v>143</v>
      </c>
      <c r="S123" s="102" t="s">
        <v>144</v>
      </c>
      <c r="T123" s="103" t="s">
        <v>145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146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P125+P296</f>
        <v>0</v>
      </c>
      <c r="Q124" s="105"/>
      <c r="R124" s="201">
        <f>R125+R296</f>
        <v>0</v>
      </c>
      <c r="S124" s="105"/>
      <c r="T124" s="202">
        <f>T125+T296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129</v>
      </c>
      <c r="BK124" s="203">
        <f>BK125+BK296</f>
        <v>0</v>
      </c>
    </row>
    <row r="125" s="12" customFormat="1" ht="25.92" customHeight="1">
      <c r="A125" s="12"/>
      <c r="B125" s="204"/>
      <c r="C125" s="205"/>
      <c r="D125" s="206" t="s">
        <v>75</v>
      </c>
      <c r="E125" s="207" t="s">
        <v>147</v>
      </c>
      <c r="F125" s="207" t="s">
        <v>148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P126+P168+P210+P278+P294</f>
        <v>0</v>
      </c>
      <c r="Q125" s="212"/>
      <c r="R125" s="213">
        <f>R126+R168+R210+R278+R294</f>
        <v>0</v>
      </c>
      <c r="S125" s="212"/>
      <c r="T125" s="214">
        <f>T126+T168+T210+T278+T294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76</v>
      </c>
      <c r="AY125" s="215" t="s">
        <v>149</v>
      </c>
      <c r="BK125" s="217">
        <f>BK126+BK168+BK210+BK278+BK294</f>
        <v>0</v>
      </c>
    </row>
    <row r="126" s="12" customFormat="1" ht="22.8" customHeight="1">
      <c r="A126" s="12"/>
      <c r="B126" s="204"/>
      <c r="C126" s="205"/>
      <c r="D126" s="206" t="s">
        <v>75</v>
      </c>
      <c r="E126" s="218" t="s">
        <v>84</v>
      </c>
      <c r="F126" s="218" t="s">
        <v>150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SUM(P127:P167)</f>
        <v>0</v>
      </c>
      <c r="Q126" s="212"/>
      <c r="R126" s="213">
        <f>SUM(R127:R167)</f>
        <v>0</v>
      </c>
      <c r="S126" s="212"/>
      <c r="T126" s="214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84</v>
      </c>
      <c r="AT126" s="216" t="s">
        <v>75</v>
      </c>
      <c r="AU126" s="216" t="s">
        <v>84</v>
      </c>
      <c r="AY126" s="215" t="s">
        <v>149</v>
      </c>
      <c r="BK126" s="217">
        <f>SUM(BK127:BK167)</f>
        <v>0</v>
      </c>
    </row>
    <row r="127" s="2" customFormat="1" ht="24.15" customHeight="1">
      <c r="A127" s="39"/>
      <c r="B127" s="40"/>
      <c r="C127" s="220" t="s">
        <v>84</v>
      </c>
      <c r="D127" s="220" t="s">
        <v>151</v>
      </c>
      <c r="E127" s="221" t="s">
        <v>3518</v>
      </c>
      <c r="F127" s="222" t="s">
        <v>3519</v>
      </c>
      <c r="G127" s="223" t="s">
        <v>309</v>
      </c>
      <c r="H127" s="224">
        <v>25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156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156</v>
      </c>
    </row>
    <row r="128" s="2" customFormat="1" ht="24.15" customHeight="1">
      <c r="A128" s="39"/>
      <c r="B128" s="40"/>
      <c r="C128" s="220" t="s">
        <v>156</v>
      </c>
      <c r="D128" s="220" t="s">
        <v>151</v>
      </c>
      <c r="E128" s="221" t="s">
        <v>3520</v>
      </c>
      <c r="F128" s="222" t="s">
        <v>3521</v>
      </c>
      <c r="G128" s="223" t="s">
        <v>309</v>
      </c>
      <c r="H128" s="224">
        <v>25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156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155</v>
      </c>
    </row>
    <row r="129" s="2" customFormat="1" ht="16.5" customHeight="1">
      <c r="A129" s="39"/>
      <c r="B129" s="40"/>
      <c r="C129" s="220" t="s">
        <v>163</v>
      </c>
      <c r="D129" s="220" t="s">
        <v>151</v>
      </c>
      <c r="E129" s="221" t="s">
        <v>3522</v>
      </c>
      <c r="F129" s="222" t="s">
        <v>3523</v>
      </c>
      <c r="G129" s="223" t="s">
        <v>197</v>
      </c>
      <c r="H129" s="224">
        <v>5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156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177</v>
      </c>
    </row>
    <row r="130" s="15" customFormat="1">
      <c r="A130" s="15"/>
      <c r="B130" s="273"/>
      <c r="C130" s="274"/>
      <c r="D130" s="236" t="s">
        <v>158</v>
      </c>
      <c r="E130" s="275" t="s">
        <v>1</v>
      </c>
      <c r="F130" s="276" t="s">
        <v>3524</v>
      </c>
      <c r="G130" s="274"/>
      <c r="H130" s="275" t="s">
        <v>1</v>
      </c>
      <c r="I130" s="277"/>
      <c r="J130" s="274"/>
      <c r="K130" s="274"/>
      <c r="L130" s="278"/>
      <c r="M130" s="279"/>
      <c r="N130" s="280"/>
      <c r="O130" s="280"/>
      <c r="P130" s="280"/>
      <c r="Q130" s="280"/>
      <c r="R130" s="280"/>
      <c r="S130" s="280"/>
      <c r="T130" s="28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2" t="s">
        <v>158</v>
      </c>
      <c r="AU130" s="282" t="s">
        <v>156</v>
      </c>
      <c r="AV130" s="15" t="s">
        <v>84</v>
      </c>
      <c r="AW130" s="15" t="s">
        <v>31</v>
      </c>
      <c r="AX130" s="15" t="s">
        <v>76</v>
      </c>
      <c r="AY130" s="282" t="s">
        <v>149</v>
      </c>
    </row>
    <row r="131" s="13" customFormat="1">
      <c r="A131" s="13"/>
      <c r="B131" s="234"/>
      <c r="C131" s="235"/>
      <c r="D131" s="236" t="s">
        <v>158</v>
      </c>
      <c r="E131" s="237" t="s">
        <v>1</v>
      </c>
      <c r="F131" s="238" t="s">
        <v>172</v>
      </c>
      <c r="G131" s="235"/>
      <c r="H131" s="239">
        <v>5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158</v>
      </c>
      <c r="AU131" s="245" t="s">
        <v>156</v>
      </c>
      <c r="AV131" s="13" t="s">
        <v>156</v>
      </c>
      <c r="AW131" s="13" t="s">
        <v>31</v>
      </c>
      <c r="AX131" s="13" t="s">
        <v>76</v>
      </c>
      <c r="AY131" s="245" t="s">
        <v>149</v>
      </c>
    </row>
    <row r="132" s="14" customFormat="1">
      <c r="A132" s="14"/>
      <c r="B132" s="262"/>
      <c r="C132" s="263"/>
      <c r="D132" s="236" t="s">
        <v>158</v>
      </c>
      <c r="E132" s="264" t="s">
        <v>1</v>
      </c>
      <c r="F132" s="265" t="s">
        <v>298</v>
      </c>
      <c r="G132" s="263"/>
      <c r="H132" s="266">
        <v>5</v>
      </c>
      <c r="I132" s="267"/>
      <c r="J132" s="263"/>
      <c r="K132" s="263"/>
      <c r="L132" s="268"/>
      <c r="M132" s="269"/>
      <c r="N132" s="270"/>
      <c r="O132" s="270"/>
      <c r="P132" s="270"/>
      <c r="Q132" s="270"/>
      <c r="R132" s="270"/>
      <c r="S132" s="270"/>
      <c r="T132" s="27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2" t="s">
        <v>158</v>
      </c>
      <c r="AU132" s="272" t="s">
        <v>156</v>
      </c>
      <c r="AV132" s="14" t="s">
        <v>155</v>
      </c>
      <c r="AW132" s="14" t="s">
        <v>31</v>
      </c>
      <c r="AX132" s="14" t="s">
        <v>84</v>
      </c>
      <c r="AY132" s="272" t="s">
        <v>149</v>
      </c>
    </row>
    <row r="133" s="2" customFormat="1" ht="16.5" customHeight="1">
      <c r="A133" s="39"/>
      <c r="B133" s="40"/>
      <c r="C133" s="220" t="s">
        <v>155</v>
      </c>
      <c r="D133" s="220" t="s">
        <v>151</v>
      </c>
      <c r="E133" s="221" t="s">
        <v>3525</v>
      </c>
      <c r="F133" s="222" t="s">
        <v>3526</v>
      </c>
      <c r="G133" s="223" t="s">
        <v>197</v>
      </c>
      <c r="H133" s="224">
        <v>11.9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42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155</v>
      </c>
      <c r="AT133" s="232" t="s">
        <v>151</v>
      </c>
      <c r="AU133" s="232" t="s">
        <v>156</v>
      </c>
      <c r="AY133" s="18" t="s">
        <v>149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156</v>
      </c>
      <c r="BK133" s="233">
        <f>ROUND(I133*H133,2)</f>
        <v>0</v>
      </c>
      <c r="BL133" s="18" t="s">
        <v>155</v>
      </c>
      <c r="BM133" s="232" t="s">
        <v>181</v>
      </c>
    </row>
    <row r="134" s="15" customFormat="1">
      <c r="A134" s="15"/>
      <c r="B134" s="273"/>
      <c r="C134" s="274"/>
      <c r="D134" s="236" t="s">
        <v>158</v>
      </c>
      <c r="E134" s="275" t="s">
        <v>1</v>
      </c>
      <c r="F134" s="276" t="s">
        <v>3527</v>
      </c>
      <c r="G134" s="274"/>
      <c r="H134" s="275" t="s">
        <v>1</v>
      </c>
      <c r="I134" s="277"/>
      <c r="J134" s="274"/>
      <c r="K134" s="274"/>
      <c r="L134" s="278"/>
      <c r="M134" s="279"/>
      <c r="N134" s="280"/>
      <c r="O134" s="280"/>
      <c r="P134" s="280"/>
      <c r="Q134" s="280"/>
      <c r="R134" s="280"/>
      <c r="S134" s="280"/>
      <c r="T134" s="28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82" t="s">
        <v>158</v>
      </c>
      <c r="AU134" s="282" t="s">
        <v>156</v>
      </c>
      <c r="AV134" s="15" t="s">
        <v>84</v>
      </c>
      <c r="AW134" s="15" t="s">
        <v>31</v>
      </c>
      <c r="AX134" s="15" t="s">
        <v>76</v>
      </c>
      <c r="AY134" s="282" t="s">
        <v>149</v>
      </c>
    </row>
    <row r="135" s="13" customFormat="1">
      <c r="A135" s="13"/>
      <c r="B135" s="234"/>
      <c r="C135" s="235"/>
      <c r="D135" s="236" t="s">
        <v>158</v>
      </c>
      <c r="E135" s="237" t="s">
        <v>1</v>
      </c>
      <c r="F135" s="238" t="s">
        <v>3528</v>
      </c>
      <c r="G135" s="235"/>
      <c r="H135" s="239">
        <v>11.9</v>
      </c>
      <c r="I135" s="240"/>
      <c r="J135" s="235"/>
      <c r="K135" s="235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158</v>
      </c>
      <c r="AU135" s="245" t="s">
        <v>156</v>
      </c>
      <c r="AV135" s="13" t="s">
        <v>156</v>
      </c>
      <c r="AW135" s="13" t="s">
        <v>31</v>
      </c>
      <c r="AX135" s="13" t="s">
        <v>76</v>
      </c>
      <c r="AY135" s="245" t="s">
        <v>149</v>
      </c>
    </row>
    <row r="136" s="14" customFormat="1">
      <c r="A136" s="14"/>
      <c r="B136" s="262"/>
      <c r="C136" s="263"/>
      <c r="D136" s="236" t="s">
        <v>158</v>
      </c>
      <c r="E136" s="264" t="s">
        <v>1</v>
      </c>
      <c r="F136" s="265" t="s">
        <v>298</v>
      </c>
      <c r="G136" s="263"/>
      <c r="H136" s="266">
        <v>11.9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2" t="s">
        <v>158</v>
      </c>
      <c r="AU136" s="272" t="s">
        <v>156</v>
      </c>
      <c r="AV136" s="14" t="s">
        <v>155</v>
      </c>
      <c r="AW136" s="14" t="s">
        <v>31</v>
      </c>
      <c r="AX136" s="14" t="s">
        <v>84</v>
      </c>
      <c r="AY136" s="272" t="s">
        <v>149</v>
      </c>
    </row>
    <row r="137" s="2" customFormat="1" ht="24.15" customHeight="1">
      <c r="A137" s="39"/>
      <c r="B137" s="40"/>
      <c r="C137" s="220" t="s">
        <v>172</v>
      </c>
      <c r="D137" s="220" t="s">
        <v>151</v>
      </c>
      <c r="E137" s="221" t="s">
        <v>3529</v>
      </c>
      <c r="F137" s="222" t="s">
        <v>3530</v>
      </c>
      <c r="G137" s="223" t="s">
        <v>309</v>
      </c>
      <c r="H137" s="224">
        <v>5.5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42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155</v>
      </c>
      <c r="AT137" s="232" t="s">
        <v>151</v>
      </c>
      <c r="AU137" s="232" t="s">
        <v>156</v>
      </c>
      <c r="AY137" s="18" t="s">
        <v>149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156</v>
      </c>
      <c r="BK137" s="233">
        <f>ROUND(I137*H137,2)</f>
        <v>0</v>
      </c>
      <c r="BL137" s="18" t="s">
        <v>155</v>
      </c>
      <c r="BM137" s="232" t="s">
        <v>200</v>
      </c>
    </row>
    <row r="138" s="2" customFormat="1" ht="33" customHeight="1">
      <c r="A138" s="39"/>
      <c r="B138" s="40"/>
      <c r="C138" s="220" t="s">
        <v>177</v>
      </c>
      <c r="D138" s="220" t="s">
        <v>151</v>
      </c>
      <c r="E138" s="221" t="s">
        <v>3531</v>
      </c>
      <c r="F138" s="222" t="s">
        <v>3532</v>
      </c>
      <c r="G138" s="223" t="s">
        <v>154</v>
      </c>
      <c r="H138" s="224">
        <v>0.66000000000000003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42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155</v>
      </c>
      <c r="AT138" s="232" t="s">
        <v>151</v>
      </c>
      <c r="AU138" s="232" t="s">
        <v>156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8</v>
      </c>
    </row>
    <row r="139" s="15" customFormat="1">
      <c r="A139" s="15"/>
      <c r="B139" s="273"/>
      <c r="C139" s="274"/>
      <c r="D139" s="236" t="s">
        <v>158</v>
      </c>
      <c r="E139" s="275" t="s">
        <v>1</v>
      </c>
      <c r="F139" s="276" t="s">
        <v>3533</v>
      </c>
      <c r="G139" s="274"/>
      <c r="H139" s="275" t="s">
        <v>1</v>
      </c>
      <c r="I139" s="277"/>
      <c r="J139" s="274"/>
      <c r="K139" s="274"/>
      <c r="L139" s="278"/>
      <c r="M139" s="279"/>
      <c r="N139" s="280"/>
      <c r="O139" s="280"/>
      <c r="P139" s="280"/>
      <c r="Q139" s="280"/>
      <c r="R139" s="280"/>
      <c r="S139" s="280"/>
      <c r="T139" s="28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2" t="s">
        <v>158</v>
      </c>
      <c r="AU139" s="282" t="s">
        <v>156</v>
      </c>
      <c r="AV139" s="15" t="s">
        <v>84</v>
      </c>
      <c r="AW139" s="15" t="s">
        <v>31</v>
      </c>
      <c r="AX139" s="15" t="s">
        <v>76</v>
      </c>
      <c r="AY139" s="282" t="s">
        <v>149</v>
      </c>
    </row>
    <row r="140" s="13" customFormat="1">
      <c r="A140" s="13"/>
      <c r="B140" s="234"/>
      <c r="C140" s="235"/>
      <c r="D140" s="236" t="s">
        <v>158</v>
      </c>
      <c r="E140" s="237" t="s">
        <v>1</v>
      </c>
      <c r="F140" s="238" t="s">
        <v>3534</v>
      </c>
      <c r="G140" s="235"/>
      <c r="H140" s="239">
        <v>0.66000000000000003</v>
      </c>
      <c r="I140" s="240"/>
      <c r="J140" s="235"/>
      <c r="K140" s="235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158</v>
      </c>
      <c r="AU140" s="245" t="s">
        <v>156</v>
      </c>
      <c r="AV140" s="13" t="s">
        <v>156</v>
      </c>
      <c r="AW140" s="13" t="s">
        <v>31</v>
      </c>
      <c r="AX140" s="13" t="s">
        <v>76</v>
      </c>
      <c r="AY140" s="245" t="s">
        <v>149</v>
      </c>
    </row>
    <row r="141" s="14" customFormat="1">
      <c r="A141" s="14"/>
      <c r="B141" s="262"/>
      <c r="C141" s="263"/>
      <c r="D141" s="236" t="s">
        <v>158</v>
      </c>
      <c r="E141" s="264" t="s">
        <v>1</v>
      </c>
      <c r="F141" s="265" t="s">
        <v>298</v>
      </c>
      <c r="G141" s="263"/>
      <c r="H141" s="266">
        <v>0.66000000000000003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2" t="s">
        <v>158</v>
      </c>
      <c r="AU141" s="272" t="s">
        <v>156</v>
      </c>
      <c r="AV141" s="14" t="s">
        <v>155</v>
      </c>
      <c r="AW141" s="14" t="s">
        <v>31</v>
      </c>
      <c r="AX141" s="14" t="s">
        <v>84</v>
      </c>
      <c r="AY141" s="272" t="s">
        <v>149</v>
      </c>
    </row>
    <row r="142" s="2" customFormat="1" ht="33" customHeight="1">
      <c r="A142" s="39"/>
      <c r="B142" s="40"/>
      <c r="C142" s="220" t="s">
        <v>186</v>
      </c>
      <c r="D142" s="220" t="s">
        <v>151</v>
      </c>
      <c r="E142" s="221" t="s">
        <v>3535</v>
      </c>
      <c r="F142" s="222" t="s">
        <v>3536</v>
      </c>
      <c r="G142" s="223" t="s">
        <v>154</v>
      </c>
      <c r="H142" s="224">
        <v>163.16999999999999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156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218</v>
      </c>
    </row>
    <row r="143" s="15" customFormat="1">
      <c r="A143" s="15"/>
      <c r="B143" s="273"/>
      <c r="C143" s="274"/>
      <c r="D143" s="236" t="s">
        <v>158</v>
      </c>
      <c r="E143" s="275" t="s">
        <v>1</v>
      </c>
      <c r="F143" s="276" t="s">
        <v>3537</v>
      </c>
      <c r="G143" s="274"/>
      <c r="H143" s="275" t="s">
        <v>1</v>
      </c>
      <c r="I143" s="277"/>
      <c r="J143" s="274"/>
      <c r="K143" s="274"/>
      <c r="L143" s="278"/>
      <c r="M143" s="279"/>
      <c r="N143" s="280"/>
      <c r="O143" s="280"/>
      <c r="P143" s="280"/>
      <c r="Q143" s="280"/>
      <c r="R143" s="280"/>
      <c r="S143" s="280"/>
      <c r="T143" s="28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2" t="s">
        <v>158</v>
      </c>
      <c r="AU143" s="282" t="s">
        <v>156</v>
      </c>
      <c r="AV143" s="15" t="s">
        <v>84</v>
      </c>
      <c r="AW143" s="15" t="s">
        <v>31</v>
      </c>
      <c r="AX143" s="15" t="s">
        <v>76</v>
      </c>
      <c r="AY143" s="282" t="s">
        <v>149</v>
      </c>
    </row>
    <row r="144" s="15" customFormat="1">
      <c r="A144" s="15"/>
      <c r="B144" s="273"/>
      <c r="C144" s="274"/>
      <c r="D144" s="236" t="s">
        <v>158</v>
      </c>
      <c r="E144" s="275" t="s">
        <v>1</v>
      </c>
      <c r="F144" s="276" t="s">
        <v>3538</v>
      </c>
      <c r="G144" s="274"/>
      <c r="H144" s="275" t="s">
        <v>1</v>
      </c>
      <c r="I144" s="277"/>
      <c r="J144" s="274"/>
      <c r="K144" s="274"/>
      <c r="L144" s="278"/>
      <c r="M144" s="279"/>
      <c r="N144" s="280"/>
      <c r="O144" s="280"/>
      <c r="P144" s="280"/>
      <c r="Q144" s="280"/>
      <c r="R144" s="280"/>
      <c r="S144" s="280"/>
      <c r="T144" s="28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2" t="s">
        <v>158</v>
      </c>
      <c r="AU144" s="282" t="s">
        <v>156</v>
      </c>
      <c r="AV144" s="15" t="s">
        <v>84</v>
      </c>
      <c r="AW144" s="15" t="s">
        <v>31</v>
      </c>
      <c r="AX144" s="15" t="s">
        <v>76</v>
      </c>
      <c r="AY144" s="282" t="s">
        <v>149</v>
      </c>
    </row>
    <row r="145" s="15" customFormat="1">
      <c r="A145" s="15"/>
      <c r="B145" s="273"/>
      <c r="C145" s="274"/>
      <c r="D145" s="236" t="s">
        <v>158</v>
      </c>
      <c r="E145" s="275" t="s">
        <v>1</v>
      </c>
      <c r="F145" s="276" t="s">
        <v>3539</v>
      </c>
      <c r="G145" s="274"/>
      <c r="H145" s="275" t="s">
        <v>1</v>
      </c>
      <c r="I145" s="277"/>
      <c r="J145" s="274"/>
      <c r="K145" s="274"/>
      <c r="L145" s="278"/>
      <c r="M145" s="279"/>
      <c r="N145" s="280"/>
      <c r="O145" s="280"/>
      <c r="P145" s="280"/>
      <c r="Q145" s="280"/>
      <c r="R145" s="280"/>
      <c r="S145" s="280"/>
      <c r="T145" s="28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82" t="s">
        <v>158</v>
      </c>
      <c r="AU145" s="282" t="s">
        <v>156</v>
      </c>
      <c r="AV145" s="15" t="s">
        <v>84</v>
      </c>
      <c r="AW145" s="15" t="s">
        <v>31</v>
      </c>
      <c r="AX145" s="15" t="s">
        <v>76</v>
      </c>
      <c r="AY145" s="282" t="s">
        <v>149</v>
      </c>
    </row>
    <row r="146" s="15" customFormat="1">
      <c r="A146" s="15"/>
      <c r="B146" s="273"/>
      <c r="C146" s="274"/>
      <c r="D146" s="236" t="s">
        <v>158</v>
      </c>
      <c r="E146" s="275" t="s">
        <v>1</v>
      </c>
      <c r="F146" s="276" t="s">
        <v>3540</v>
      </c>
      <c r="G146" s="274"/>
      <c r="H146" s="275" t="s">
        <v>1</v>
      </c>
      <c r="I146" s="277"/>
      <c r="J146" s="274"/>
      <c r="K146" s="274"/>
      <c r="L146" s="278"/>
      <c r="M146" s="279"/>
      <c r="N146" s="280"/>
      <c r="O146" s="280"/>
      <c r="P146" s="280"/>
      <c r="Q146" s="280"/>
      <c r="R146" s="280"/>
      <c r="S146" s="280"/>
      <c r="T146" s="28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2" t="s">
        <v>158</v>
      </c>
      <c r="AU146" s="282" t="s">
        <v>156</v>
      </c>
      <c r="AV146" s="15" t="s">
        <v>84</v>
      </c>
      <c r="AW146" s="15" t="s">
        <v>31</v>
      </c>
      <c r="AX146" s="15" t="s">
        <v>76</v>
      </c>
      <c r="AY146" s="282" t="s">
        <v>149</v>
      </c>
    </row>
    <row r="147" s="13" customFormat="1">
      <c r="A147" s="13"/>
      <c r="B147" s="234"/>
      <c r="C147" s="235"/>
      <c r="D147" s="236" t="s">
        <v>158</v>
      </c>
      <c r="E147" s="237" t="s">
        <v>1</v>
      </c>
      <c r="F147" s="238" t="s">
        <v>3541</v>
      </c>
      <c r="G147" s="235"/>
      <c r="H147" s="239">
        <v>163.16999999999999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158</v>
      </c>
      <c r="AU147" s="245" t="s">
        <v>156</v>
      </c>
      <c r="AV147" s="13" t="s">
        <v>156</v>
      </c>
      <c r="AW147" s="13" t="s">
        <v>31</v>
      </c>
      <c r="AX147" s="13" t="s">
        <v>76</v>
      </c>
      <c r="AY147" s="245" t="s">
        <v>149</v>
      </c>
    </row>
    <row r="148" s="14" customFormat="1">
      <c r="A148" s="14"/>
      <c r="B148" s="262"/>
      <c r="C148" s="263"/>
      <c r="D148" s="236" t="s">
        <v>158</v>
      </c>
      <c r="E148" s="264" t="s">
        <v>1</v>
      </c>
      <c r="F148" s="265" t="s">
        <v>298</v>
      </c>
      <c r="G148" s="263"/>
      <c r="H148" s="266">
        <v>163.16999999999999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2" t="s">
        <v>158</v>
      </c>
      <c r="AU148" s="272" t="s">
        <v>156</v>
      </c>
      <c r="AV148" s="14" t="s">
        <v>155</v>
      </c>
      <c r="AW148" s="14" t="s">
        <v>31</v>
      </c>
      <c r="AX148" s="14" t="s">
        <v>84</v>
      </c>
      <c r="AY148" s="272" t="s">
        <v>149</v>
      </c>
    </row>
    <row r="149" s="2" customFormat="1" ht="37.8" customHeight="1">
      <c r="A149" s="39"/>
      <c r="B149" s="40"/>
      <c r="C149" s="220" t="s">
        <v>181</v>
      </c>
      <c r="D149" s="220" t="s">
        <v>151</v>
      </c>
      <c r="E149" s="221" t="s">
        <v>160</v>
      </c>
      <c r="F149" s="222" t="s">
        <v>161</v>
      </c>
      <c r="G149" s="223" t="s">
        <v>154</v>
      </c>
      <c r="H149" s="224">
        <v>164.655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156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228</v>
      </c>
    </row>
    <row r="150" s="2" customFormat="1" ht="37.8" customHeight="1">
      <c r="A150" s="39"/>
      <c r="B150" s="40"/>
      <c r="C150" s="220" t="s">
        <v>184</v>
      </c>
      <c r="D150" s="220" t="s">
        <v>151</v>
      </c>
      <c r="E150" s="221" t="s">
        <v>3542</v>
      </c>
      <c r="F150" s="222" t="s">
        <v>3543</v>
      </c>
      <c r="G150" s="223" t="s">
        <v>154</v>
      </c>
      <c r="H150" s="224">
        <v>823.27499999999998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156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239</v>
      </c>
    </row>
    <row r="151" s="13" customFormat="1">
      <c r="A151" s="13"/>
      <c r="B151" s="234"/>
      <c r="C151" s="235"/>
      <c r="D151" s="236" t="s">
        <v>158</v>
      </c>
      <c r="E151" s="237" t="s">
        <v>1</v>
      </c>
      <c r="F151" s="238" t="s">
        <v>3544</v>
      </c>
      <c r="G151" s="235"/>
      <c r="H151" s="239">
        <v>823.27499999999998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158</v>
      </c>
      <c r="AU151" s="245" t="s">
        <v>156</v>
      </c>
      <c r="AV151" s="13" t="s">
        <v>156</v>
      </c>
      <c r="AW151" s="13" t="s">
        <v>31</v>
      </c>
      <c r="AX151" s="13" t="s">
        <v>76</v>
      </c>
      <c r="AY151" s="245" t="s">
        <v>149</v>
      </c>
    </row>
    <row r="152" s="14" customFormat="1">
      <c r="A152" s="14"/>
      <c r="B152" s="262"/>
      <c r="C152" s="263"/>
      <c r="D152" s="236" t="s">
        <v>158</v>
      </c>
      <c r="E152" s="264" t="s">
        <v>1</v>
      </c>
      <c r="F152" s="265" t="s">
        <v>298</v>
      </c>
      <c r="G152" s="263"/>
      <c r="H152" s="266">
        <v>823.27499999999998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2" t="s">
        <v>158</v>
      </c>
      <c r="AU152" s="272" t="s">
        <v>156</v>
      </c>
      <c r="AV152" s="14" t="s">
        <v>155</v>
      </c>
      <c r="AW152" s="14" t="s">
        <v>31</v>
      </c>
      <c r="AX152" s="14" t="s">
        <v>84</v>
      </c>
      <c r="AY152" s="272" t="s">
        <v>149</v>
      </c>
    </row>
    <row r="153" s="2" customFormat="1" ht="33" customHeight="1">
      <c r="A153" s="39"/>
      <c r="B153" s="40"/>
      <c r="C153" s="220" t="s">
        <v>200</v>
      </c>
      <c r="D153" s="220" t="s">
        <v>151</v>
      </c>
      <c r="E153" s="221" t="s">
        <v>164</v>
      </c>
      <c r="F153" s="222" t="s">
        <v>165</v>
      </c>
      <c r="G153" s="223" t="s">
        <v>166</v>
      </c>
      <c r="H153" s="224">
        <v>296.37900000000002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156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402</v>
      </c>
    </row>
    <row r="154" s="13" customFormat="1">
      <c r="A154" s="13"/>
      <c r="B154" s="234"/>
      <c r="C154" s="235"/>
      <c r="D154" s="236" t="s">
        <v>158</v>
      </c>
      <c r="E154" s="237" t="s">
        <v>1</v>
      </c>
      <c r="F154" s="238" t="s">
        <v>3545</v>
      </c>
      <c r="G154" s="235"/>
      <c r="H154" s="239">
        <v>296.37900000000002</v>
      </c>
      <c r="I154" s="240"/>
      <c r="J154" s="235"/>
      <c r="K154" s="235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158</v>
      </c>
      <c r="AU154" s="245" t="s">
        <v>156</v>
      </c>
      <c r="AV154" s="13" t="s">
        <v>156</v>
      </c>
      <c r="AW154" s="13" t="s">
        <v>31</v>
      </c>
      <c r="AX154" s="13" t="s">
        <v>76</v>
      </c>
      <c r="AY154" s="245" t="s">
        <v>149</v>
      </c>
    </row>
    <row r="155" s="14" customFormat="1">
      <c r="A155" s="14"/>
      <c r="B155" s="262"/>
      <c r="C155" s="263"/>
      <c r="D155" s="236" t="s">
        <v>158</v>
      </c>
      <c r="E155" s="264" t="s">
        <v>1</v>
      </c>
      <c r="F155" s="265" t="s">
        <v>298</v>
      </c>
      <c r="G155" s="263"/>
      <c r="H155" s="266">
        <v>296.37900000000002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2" t="s">
        <v>158</v>
      </c>
      <c r="AU155" s="272" t="s">
        <v>156</v>
      </c>
      <c r="AV155" s="14" t="s">
        <v>155</v>
      </c>
      <c r="AW155" s="14" t="s">
        <v>31</v>
      </c>
      <c r="AX155" s="14" t="s">
        <v>84</v>
      </c>
      <c r="AY155" s="272" t="s">
        <v>149</v>
      </c>
    </row>
    <row r="156" s="2" customFormat="1" ht="16.5" customHeight="1">
      <c r="A156" s="39"/>
      <c r="B156" s="40"/>
      <c r="C156" s="220" t="s">
        <v>205</v>
      </c>
      <c r="D156" s="220" t="s">
        <v>151</v>
      </c>
      <c r="E156" s="221" t="s">
        <v>169</v>
      </c>
      <c r="F156" s="222" t="s">
        <v>170</v>
      </c>
      <c r="G156" s="223" t="s">
        <v>154</v>
      </c>
      <c r="H156" s="224">
        <v>164.655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156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412</v>
      </c>
    </row>
    <row r="157" s="13" customFormat="1">
      <c r="A157" s="13"/>
      <c r="B157" s="234"/>
      <c r="C157" s="235"/>
      <c r="D157" s="236" t="s">
        <v>158</v>
      </c>
      <c r="E157" s="237" t="s">
        <v>1</v>
      </c>
      <c r="F157" s="238" t="s">
        <v>3546</v>
      </c>
      <c r="G157" s="235"/>
      <c r="H157" s="239">
        <v>0.66000000000000003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158</v>
      </c>
      <c r="AU157" s="245" t="s">
        <v>156</v>
      </c>
      <c r="AV157" s="13" t="s">
        <v>156</v>
      </c>
      <c r="AW157" s="13" t="s">
        <v>31</v>
      </c>
      <c r="AX157" s="13" t="s">
        <v>76</v>
      </c>
      <c r="AY157" s="245" t="s">
        <v>149</v>
      </c>
    </row>
    <row r="158" s="13" customFormat="1">
      <c r="A158" s="13"/>
      <c r="B158" s="234"/>
      <c r="C158" s="235"/>
      <c r="D158" s="236" t="s">
        <v>158</v>
      </c>
      <c r="E158" s="237" t="s">
        <v>1</v>
      </c>
      <c r="F158" s="238" t="s">
        <v>3547</v>
      </c>
      <c r="G158" s="235"/>
      <c r="H158" s="239">
        <v>0.82499999999999996</v>
      </c>
      <c r="I158" s="240"/>
      <c r="J158" s="235"/>
      <c r="K158" s="235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158</v>
      </c>
      <c r="AU158" s="245" t="s">
        <v>156</v>
      </c>
      <c r="AV158" s="13" t="s">
        <v>156</v>
      </c>
      <c r="AW158" s="13" t="s">
        <v>31</v>
      </c>
      <c r="AX158" s="13" t="s">
        <v>76</v>
      </c>
      <c r="AY158" s="245" t="s">
        <v>149</v>
      </c>
    </row>
    <row r="159" s="15" customFormat="1">
      <c r="A159" s="15"/>
      <c r="B159" s="273"/>
      <c r="C159" s="274"/>
      <c r="D159" s="236" t="s">
        <v>158</v>
      </c>
      <c r="E159" s="275" t="s">
        <v>1</v>
      </c>
      <c r="F159" s="276" t="s">
        <v>3537</v>
      </c>
      <c r="G159" s="274"/>
      <c r="H159" s="275" t="s">
        <v>1</v>
      </c>
      <c r="I159" s="277"/>
      <c r="J159" s="274"/>
      <c r="K159" s="274"/>
      <c r="L159" s="278"/>
      <c r="M159" s="279"/>
      <c r="N159" s="280"/>
      <c r="O159" s="280"/>
      <c r="P159" s="280"/>
      <c r="Q159" s="280"/>
      <c r="R159" s="280"/>
      <c r="S159" s="280"/>
      <c r="T159" s="28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2" t="s">
        <v>158</v>
      </c>
      <c r="AU159" s="282" t="s">
        <v>156</v>
      </c>
      <c r="AV159" s="15" t="s">
        <v>84</v>
      </c>
      <c r="AW159" s="15" t="s">
        <v>31</v>
      </c>
      <c r="AX159" s="15" t="s">
        <v>76</v>
      </c>
      <c r="AY159" s="282" t="s">
        <v>149</v>
      </c>
    </row>
    <row r="160" s="15" customFormat="1">
      <c r="A160" s="15"/>
      <c r="B160" s="273"/>
      <c r="C160" s="274"/>
      <c r="D160" s="236" t="s">
        <v>158</v>
      </c>
      <c r="E160" s="275" t="s">
        <v>1</v>
      </c>
      <c r="F160" s="276" t="s">
        <v>3540</v>
      </c>
      <c r="G160" s="274"/>
      <c r="H160" s="275" t="s">
        <v>1</v>
      </c>
      <c r="I160" s="277"/>
      <c r="J160" s="274"/>
      <c r="K160" s="274"/>
      <c r="L160" s="278"/>
      <c r="M160" s="279"/>
      <c r="N160" s="280"/>
      <c r="O160" s="280"/>
      <c r="P160" s="280"/>
      <c r="Q160" s="280"/>
      <c r="R160" s="280"/>
      <c r="S160" s="280"/>
      <c r="T160" s="28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82" t="s">
        <v>158</v>
      </c>
      <c r="AU160" s="282" t="s">
        <v>156</v>
      </c>
      <c r="AV160" s="15" t="s">
        <v>84</v>
      </c>
      <c r="AW160" s="15" t="s">
        <v>31</v>
      </c>
      <c r="AX160" s="15" t="s">
        <v>76</v>
      </c>
      <c r="AY160" s="282" t="s">
        <v>149</v>
      </c>
    </row>
    <row r="161" s="13" customFormat="1">
      <c r="A161" s="13"/>
      <c r="B161" s="234"/>
      <c r="C161" s="235"/>
      <c r="D161" s="236" t="s">
        <v>158</v>
      </c>
      <c r="E161" s="237" t="s">
        <v>1</v>
      </c>
      <c r="F161" s="238" t="s">
        <v>3541</v>
      </c>
      <c r="G161" s="235"/>
      <c r="H161" s="239">
        <v>163.16999999999999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158</v>
      </c>
      <c r="AU161" s="245" t="s">
        <v>156</v>
      </c>
      <c r="AV161" s="13" t="s">
        <v>156</v>
      </c>
      <c r="AW161" s="13" t="s">
        <v>31</v>
      </c>
      <c r="AX161" s="13" t="s">
        <v>76</v>
      </c>
      <c r="AY161" s="245" t="s">
        <v>149</v>
      </c>
    </row>
    <row r="162" s="14" customFormat="1">
      <c r="A162" s="14"/>
      <c r="B162" s="262"/>
      <c r="C162" s="263"/>
      <c r="D162" s="236" t="s">
        <v>158</v>
      </c>
      <c r="E162" s="264" t="s">
        <v>1</v>
      </c>
      <c r="F162" s="265" t="s">
        <v>298</v>
      </c>
      <c r="G162" s="263"/>
      <c r="H162" s="266">
        <v>164.655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2" t="s">
        <v>158</v>
      </c>
      <c r="AU162" s="272" t="s">
        <v>156</v>
      </c>
      <c r="AV162" s="14" t="s">
        <v>155</v>
      </c>
      <c r="AW162" s="14" t="s">
        <v>31</v>
      </c>
      <c r="AX162" s="14" t="s">
        <v>84</v>
      </c>
      <c r="AY162" s="272" t="s">
        <v>149</v>
      </c>
    </row>
    <row r="163" s="2" customFormat="1" ht="24.15" customHeight="1">
      <c r="A163" s="39"/>
      <c r="B163" s="40"/>
      <c r="C163" s="220" t="s">
        <v>8</v>
      </c>
      <c r="D163" s="220" t="s">
        <v>151</v>
      </c>
      <c r="E163" s="221" t="s">
        <v>3548</v>
      </c>
      <c r="F163" s="222" t="s">
        <v>3549</v>
      </c>
      <c r="G163" s="223" t="s">
        <v>309</v>
      </c>
      <c r="H163" s="224">
        <v>607.60000000000002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156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420</v>
      </c>
    </row>
    <row r="164" s="13" customFormat="1">
      <c r="A164" s="13"/>
      <c r="B164" s="234"/>
      <c r="C164" s="235"/>
      <c r="D164" s="236" t="s">
        <v>158</v>
      </c>
      <c r="E164" s="237" t="s">
        <v>1</v>
      </c>
      <c r="F164" s="238" t="s">
        <v>3550</v>
      </c>
      <c r="G164" s="235"/>
      <c r="H164" s="239">
        <v>537.60000000000002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158</v>
      </c>
      <c r="AU164" s="245" t="s">
        <v>156</v>
      </c>
      <c r="AV164" s="13" t="s">
        <v>156</v>
      </c>
      <c r="AW164" s="13" t="s">
        <v>31</v>
      </c>
      <c r="AX164" s="13" t="s">
        <v>76</v>
      </c>
      <c r="AY164" s="245" t="s">
        <v>149</v>
      </c>
    </row>
    <row r="165" s="13" customFormat="1">
      <c r="A165" s="13"/>
      <c r="B165" s="234"/>
      <c r="C165" s="235"/>
      <c r="D165" s="236" t="s">
        <v>158</v>
      </c>
      <c r="E165" s="237" t="s">
        <v>1</v>
      </c>
      <c r="F165" s="238" t="s">
        <v>652</v>
      </c>
      <c r="G165" s="235"/>
      <c r="H165" s="239">
        <v>56</v>
      </c>
      <c r="I165" s="240"/>
      <c r="J165" s="235"/>
      <c r="K165" s="235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158</v>
      </c>
      <c r="AU165" s="245" t="s">
        <v>156</v>
      </c>
      <c r="AV165" s="13" t="s">
        <v>156</v>
      </c>
      <c r="AW165" s="13" t="s">
        <v>31</v>
      </c>
      <c r="AX165" s="13" t="s">
        <v>76</v>
      </c>
      <c r="AY165" s="245" t="s">
        <v>149</v>
      </c>
    </row>
    <row r="166" s="13" customFormat="1">
      <c r="A166" s="13"/>
      <c r="B166" s="234"/>
      <c r="C166" s="235"/>
      <c r="D166" s="236" t="s">
        <v>158</v>
      </c>
      <c r="E166" s="237" t="s">
        <v>1</v>
      </c>
      <c r="F166" s="238" t="s">
        <v>218</v>
      </c>
      <c r="G166" s="235"/>
      <c r="H166" s="239">
        <v>14</v>
      </c>
      <c r="I166" s="240"/>
      <c r="J166" s="235"/>
      <c r="K166" s="235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158</v>
      </c>
      <c r="AU166" s="245" t="s">
        <v>156</v>
      </c>
      <c r="AV166" s="13" t="s">
        <v>156</v>
      </c>
      <c r="AW166" s="13" t="s">
        <v>31</v>
      </c>
      <c r="AX166" s="13" t="s">
        <v>76</v>
      </c>
      <c r="AY166" s="245" t="s">
        <v>149</v>
      </c>
    </row>
    <row r="167" s="14" customFormat="1">
      <c r="A167" s="14"/>
      <c r="B167" s="262"/>
      <c r="C167" s="263"/>
      <c r="D167" s="236" t="s">
        <v>158</v>
      </c>
      <c r="E167" s="264" t="s">
        <v>1</v>
      </c>
      <c r="F167" s="265" t="s">
        <v>298</v>
      </c>
      <c r="G167" s="263"/>
      <c r="H167" s="266">
        <v>607.60000000000002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2" t="s">
        <v>158</v>
      </c>
      <c r="AU167" s="272" t="s">
        <v>156</v>
      </c>
      <c r="AV167" s="14" t="s">
        <v>155</v>
      </c>
      <c r="AW167" s="14" t="s">
        <v>31</v>
      </c>
      <c r="AX167" s="14" t="s">
        <v>84</v>
      </c>
      <c r="AY167" s="272" t="s">
        <v>149</v>
      </c>
    </row>
    <row r="168" s="12" customFormat="1" ht="22.8" customHeight="1">
      <c r="A168" s="12"/>
      <c r="B168" s="204"/>
      <c r="C168" s="205"/>
      <c r="D168" s="206" t="s">
        <v>75</v>
      </c>
      <c r="E168" s="218" t="s">
        <v>172</v>
      </c>
      <c r="F168" s="218" t="s">
        <v>3551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SUM(P169:P209)</f>
        <v>0</v>
      </c>
      <c r="Q168" s="212"/>
      <c r="R168" s="213">
        <f>SUM(R169:R209)</f>
        <v>0</v>
      </c>
      <c r="S168" s="212"/>
      <c r="T168" s="214">
        <f>SUM(T169:T209)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84</v>
      </c>
      <c r="AT168" s="216" t="s">
        <v>75</v>
      </c>
      <c r="AU168" s="216" t="s">
        <v>84</v>
      </c>
      <c r="AY168" s="215" t="s">
        <v>149</v>
      </c>
      <c r="BK168" s="217">
        <f>SUM(BK169:BK209)</f>
        <v>0</v>
      </c>
    </row>
    <row r="169" s="2" customFormat="1" ht="21.75" customHeight="1">
      <c r="A169" s="39"/>
      <c r="B169" s="40"/>
      <c r="C169" s="220" t="s">
        <v>213</v>
      </c>
      <c r="D169" s="220" t="s">
        <v>151</v>
      </c>
      <c r="E169" s="221" t="s">
        <v>3552</v>
      </c>
      <c r="F169" s="222" t="s">
        <v>3553</v>
      </c>
      <c r="G169" s="223" t="s">
        <v>309</v>
      </c>
      <c r="H169" s="224">
        <v>56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156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429</v>
      </c>
    </row>
    <row r="170" s="15" customFormat="1">
      <c r="A170" s="15"/>
      <c r="B170" s="273"/>
      <c r="C170" s="274"/>
      <c r="D170" s="236" t="s">
        <v>158</v>
      </c>
      <c r="E170" s="275" t="s">
        <v>1</v>
      </c>
      <c r="F170" s="276" t="s">
        <v>3554</v>
      </c>
      <c r="G170" s="274"/>
      <c r="H170" s="275" t="s">
        <v>1</v>
      </c>
      <c r="I170" s="277"/>
      <c r="J170" s="274"/>
      <c r="K170" s="274"/>
      <c r="L170" s="278"/>
      <c r="M170" s="279"/>
      <c r="N170" s="280"/>
      <c r="O170" s="280"/>
      <c r="P170" s="280"/>
      <c r="Q170" s="280"/>
      <c r="R170" s="280"/>
      <c r="S170" s="280"/>
      <c r="T170" s="28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2" t="s">
        <v>158</v>
      </c>
      <c r="AU170" s="282" t="s">
        <v>156</v>
      </c>
      <c r="AV170" s="15" t="s">
        <v>84</v>
      </c>
      <c r="AW170" s="15" t="s">
        <v>31</v>
      </c>
      <c r="AX170" s="15" t="s">
        <v>76</v>
      </c>
      <c r="AY170" s="282" t="s">
        <v>149</v>
      </c>
    </row>
    <row r="171" s="13" customFormat="1">
      <c r="A171" s="13"/>
      <c r="B171" s="234"/>
      <c r="C171" s="235"/>
      <c r="D171" s="236" t="s">
        <v>158</v>
      </c>
      <c r="E171" s="237" t="s">
        <v>1</v>
      </c>
      <c r="F171" s="238" t="s">
        <v>652</v>
      </c>
      <c r="G171" s="235"/>
      <c r="H171" s="239">
        <v>56</v>
      </c>
      <c r="I171" s="240"/>
      <c r="J171" s="235"/>
      <c r="K171" s="235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158</v>
      </c>
      <c r="AU171" s="245" t="s">
        <v>156</v>
      </c>
      <c r="AV171" s="13" t="s">
        <v>156</v>
      </c>
      <c r="AW171" s="13" t="s">
        <v>31</v>
      </c>
      <c r="AX171" s="13" t="s">
        <v>76</v>
      </c>
      <c r="AY171" s="245" t="s">
        <v>149</v>
      </c>
    </row>
    <row r="172" s="14" customFormat="1">
      <c r="A172" s="14"/>
      <c r="B172" s="262"/>
      <c r="C172" s="263"/>
      <c r="D172" s="236" t="s">
        <v>158</v>
      </c>
      <c r="E172" s="264" t="s">
        <v>1</v>
      </c>
      <c r="F172" s="265" t="s">
        <v>298</v>
      </c>
      <c r="G172" s="263"/>
      <c r="H172" s="266">
        <v>56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2" t="s">
        <v>158</v>
      </c>
      <c r="AU172" s="272" t="s">
        <v>156</v>
      </c>
      <c r="AV172" s="14" t="s">
        <v>155</v>
      </c>
      <c r="AW172" s="14" t="s">
        <v>31</v>
      </c>
      <c r="AX172" s="14" t="s">
        <v>84</v>
      </c>
      <c r="AY172" s="272" t="s">
        <v>149</v>
      </c>
    </row>
    <row r="173" s="2" customFormat="1" ht="21.75" customHeight="1">
      <c r="A173" s="39"/>
      <c r="B173" s="40"/>
      <c r="C173" s="220" t="s">
        <v>218</v>
      </c>
      <c r="D173" s="220" t="s">
        <v>151</v>
      </c>
      <c r="E173" s="221" t="s">
        <v>3555</v>
      </c>
      <c r="F173" s="222" t="s">
        <v>3556</v>
      </c>
      <c r="G173" s="223" t="s">
        <v>309</v>
      </c>
      <c r="H173" s="224">
        <v>14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156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451</v>
      </c>
    </row>
    <row r="174" s="15" customFormat="1">
      <c r="A174" s="15"/>
      <c r="B174" s="273"/>
      <c r="C174" s="274"/>
      <c r="D174" s="236" t="s">
        <v>158</v>
      </c>
      <c r="E174" s="275" t="s">
        <v>1</v>
      </c>
      <c r="F174" s="276" t="s">
        <v>3557</v>
      </c>
      <c r="G174" s="274"/>
      <c r="H174" s="275" t="s">
        <v>1</v>
      </c>
      <c r="I174" s="277"/>
      <c r="J174" s="274"/>
      <c r="K174" s="274"/>
      <c r="L174" s="278"/>
      <c r="M174" s="279"/>
      <c r="N174" s="280"/>
      <c r="O174" s="280"/>
      <c r="P174" s="280"/>
      <c r="Q174" s="280"/>
      <c r="R174" s="280"/>
      <c r="S174" s="280"/>
      <c r="T174" s="28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2" t="s">
        <v>158</v>
      </c>
      <c r="AU174" s="282" t="s">
        <v>156</v>
      </c>
      <c r="AV174" s="15" t="s">
        <v>84</v>
      </c>
      <c r="AW174" s="15" t="s">
        <v>31</v>
      </c>
      <c r="AX174" s="15" t="s">
        <v>76</v>
      </c>
      <c r="AY174" s="282" t="s">
        <v>149</v>
      </c>
    </row>
    <row r="175" s="13" customFormat="1">
      <c r="A175" s="13"/>
      <c r="B175" s="234"/>
      <c r="C175" s="235"/>
      <c r="D175" s="236" t="s">
        <v>158</v>
      </c>
      <c r="E175" s="237" t="s">
        <v>1</v>
      </c>
      <c r="F175" s="238" t="s">
        <v>8</v>
      </c>
      <c r="G175" s="235"/>
      <c r="H175" s="239">
        <v>12</v>
      </c>
      <c r="I175" s="240"/>
      <c r="J175" s="235"/>
      <c r="K175" s="235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158</v>
      </c>
      <c r="AU175" s="245" t="s">
        <v>156</v>
      </c>
      <c r="AV175" s="13" t="s">
        <v>156</v>
      </c>
      <c r="AW175" s="13" t="s">
        <v>31</v>
      </c>
      <c r="AX175" s="13" t="s">
        <v>76</v>
      </c>
      <c r="AY175" s="245" t="s">
        <v>149</v>
      </c>
    </row>
    <row r="176" s="15" customFormat="1">
      <c r="A176" s="15"/>
      <c r="B176" s="273"/>
      <c r="C176" s="274"/>
      <c r="D176" s="236" t="s">
        <v>158</v>
      </c>
      <c r="E176" s="275" t="s">
        <v>1</v>
      </c>
      <c r="F176" s="276" t="s">
        <v>3558</v>
      </c>
      <c r="G176" s="274"/>
      <c r="H176" s="275" t="s">
        <v>1</v>
      </c>
      <c r="I176" s="277"/>
      <c r="J176" s="274"/>
      <c r="K176" s="274"/>
      <c r="L176" s="278"/>
      <c r="M176" s="279"/>
      <c r="N176" s="280"/>
      <c r="O176" s="280"/>
      <c r="P176" s="280"/>
      <c r="Q176" s="280"/>
      <c r="R176" s="280"/>
      <c r="S176" s="280"/>
      <c r="T176" s="28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82" t="s">
        <v>158</v>
      </c>
      <c r="AU176" s="282" t="s">
        <v>156</v>
      </c>
      <c r="AV176" s="15" t="s">
        <v>84</v>
      </c>
      <c r="AW176" s="15" t="s">
        <v>31</v>
      </c>
      <c r="AX176" s="15" t="s">
        <v>76</v>
      </c>
      <c r="AY176" s="282" t="s">
        <v>149</v>
      </c>
    </row>
    <row r="177" s="13" customFormat="1">
      <c r="A177" s="13"/>
      <c r="B177" s="234"/>
      <c r="C177" s="235"/>
      <c r="D177" s="236" t="s">
        <v>158</v>
      </c>
      <c r="E177" s="237" t="s">
        <v>1</v>
      </c>
      <c r="F177" s="238" t="s">
        <v>156</v>
      </c>
      <c r="G177" s="235"/>
      <c r="H177" s="239">
        <v>2</v>
      </c>
      <c r="I177" s="240"/>
      <c r="J177" s="235"/>
      <c r="K177" s="235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158</v>
      </c>
      <c r="AU177" s="245" t="s">
        <v>156</v>
      </c>
      <c r="AV177" s="13" t="s">
        <v>156</v>
      </c>
      <c r="AW177" s="13" t="s">
        <v>31</v>
      </c>
      <c r="AX177" s="13" t="s">
        <v>76</v>
      </c>
      <c r="AY177" s="245" t="s">
        <v>149</v>
      </c>
    </row>
    <row r="178" s="14" customFormat="1">
      <c r="A178" s="14"/>
      <c r="B178" s="262"/>
      <c r="C178" s="263"/>
      <c r="D178" s="236" t="s">
        <v>158</v>
      </c>
      <c r="E178" s="264" t="s">
        <v>1</v>
      </c>
      <c r="F178" s="265" t="s">
        <v>298</v>
      </c>
      <c r="G178" s="263"/>
      <c r="H178" s="266">
        <v>14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2" t="s">
        <v>158</v>
      </c>
      <c r="AU178" s="272" t="s">
        <v>156</v>
      </c>
      <c r="AV178" s="14" t="s">
        <v>155</v>
      </c>
      <c r="AW178" s="14" t="s">
        <v>31</v>
      </c>
      <c r="AX178" s="14" t="s">
        <v>84</v>
      </c>
      <c r="AY178" s="272" t="s">
        <v>149</v>
      </c>
    </row>
    <row r="179" s="2" customFormat="1" ht="24.15" customHeight="1">
      <c r="A179" s="39"/>
      <c r="B179" s="40"/>
      <c r="C179" s="220" t="s">
        <v>223</v>
      </c>
      <c r="D179" s="220" t="s">
        <v>151</v>
      </c>
      <c r="E179" s="221" t="s">
        <v>3559</v>
      </c>
      <c r="F179" s="222" t="s">
        <v>3560</v>
      </c>
      <c r="G179" s="223" t="s">
        <v>309</v>
      </c>
      <c r="H179" s="224">
        <v>537.60000000000002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156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459</v>
      </c>
    </row>
    <row r="180" s="15" customFormat="1">
      <c r="A180" s="15"/>
      <c r="B180" s="273"/>
      <c r="C180" s="274"/>
      <c r="D180" s="236" t="s">
        <v>158</v>
      </c>
      <c r="E180" s="275" t="s">
        <v>1</v>
      </c>
      <c r="F180" s="276" t="s">
        <v>3561</v>
      </c>
      <c r="G180" s="274"/>
      <c r="H180" s="275" t="s">
        <v>1</v>
      </c>
      <c r="I180" s="277"/>
      <c r="J180" s="274"/>
      <c r="K180" s="274"/>
      <c r="L180" s="278"/>
      <c r="M180" s="279"/>
      <c r="N180" s="280"/>
      <c r="O180" s="280"/>
      <c r="P180" s="280"/>
      <c r="Q180" s="280"/>
      <c r="R180" s="280"/>
      <c r="S180" s="280"/>
      <c r="T180" s="28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2" t="s">
        <v>158</v>
      </c>
      <c r="AU180" s="282" t="s">
        <v>156</v>
      </c>
      <c r="AV180" s="15" t="s">
        <v>84</v>
      </c>
      <c r="AW180" s="15" t="s">
        <v>31</v>
      </c>
      <c r="AX180" s="15" t="s">
        <v>76</v>
      </c>
      <c r="AY180" s="282" t="s">
        <v>149</v>
      </c>
    </row>
    <row r="181" s="13" customFormat="1">
      <c r="A181" s="13"/>
      <c r="B181" s="234"/>
      <c r="C181" s="235"/>
      <c r="D181" s="236" t="s">
        <v>158</v>
      </c>
      <c r="E181" s="237" t="s">
        <v>1</v>
      </c>
      <c r="F181" s="238" t="s">
        <v>3562</v>
      </c>
      <c r="G181" s="235"/>
      <c r="H181" s="239">
        <v>537.60000000000002</v>
      </c>
      <c r="I181" s="240"/>
      <c r="J181" s="235"/>
      <c r="K181" s="235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158</v>
      </c>
      <c r="AU181" s="245" t="s">
        <v>156</v>
      </c>
      <c r="AV181" s="13" t="s">
        <v>156</v>
      </c>
      <c r="AW181" s="13" t="s">
        <v>31</v>
      </c>
      <c r="AX181" s="13" t="s">
        <v>76</v>
      </c>
      <c r="AY181" s="245" t="s">
        <v>149</v>
      </c>
    </row>
    <row r="182" s="14" customFormat="1">
      <c r="A182" s="14"/>
      <c r="B182" s="262"/>
      <c r="C182" s="263"/>
      <c r="D182" s="236" t="s">
        <v>158</v>
      </c>
      <c r="E182" s="264" t="s">
        <v>1</v>
      </c>
      <c r="F182" s="265" t="s">
        <v>298</v>
      </c>
      <c r="G182" s="263"/>
      <c r="H182" s="266">
        <v>537.60000000000002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2" t="s">
        <v>158</v>
      </c>
      <c r="AU182" s="272" t="s">
        <v>156</v>
      </c>
      <c r="AV182" s="14" t="s">
        <v>155</v>
      </c>
      <c r="AW182" s="14" t="s">
        <v>31</v>
      </c>
      <c r="AX182" s="14" t="s">
        <v>84</v>
      </c>
      <c r="AY182" s="272" t="s">
        <v>149</v>
      </c>
    </row>
    <row r="183" s="2" customFormat="1" ht="24.15" customHeight="1">
      <c r="A183" s="39"/>
      <c r="B183" s="40"/>
      <c r="C183" s="220" t="s">
        <v>228</v>
      </c>
      <c r="D183" s="220" t="s">
        <v>151</v>
      </c>
      <c r="E183" s="221" t="s">
        <v>3563</v>
      </c>
      <c r="F183" s="222" t="s">
        <v>3564</v>
      </c>
      <c r="G183" s="223" t="s">
        <v>309</v>
      </c>
      <c r="H183" s="224">
        <v>1087.8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156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468</v>
      </c>
    </row>
    <row r="184" s="15" customFormat="1">
      <c r="A184" s="15"/>
      <c r="B184" s="273"/>
      <c r="C184" s="274"/>
      <c r="D184" s="236" t="s">
        <v>158</v>
      </c>
      <c r="E184" s="275" t="s">
        <v>1</v>
      </c>
      <c r="F184" s="276" t="s">
        <v>3537</v>
      </c>
      <c r="G184" s="274"/>
      <c r="H184" s="275" t="s">
        <v>1</v>
      </c>
      <c r="I184" s="277"/>
      <c r="J184" s="274"/>
      <c r="K184" s="274"/>
      <c r="L184" s="278"/>
      <c r="M184" s="279"/>
      <c r="N184" s="280"/>
      <c r="O184" s="280"/>
      <c r="P184" s="280"/>
      <c r="Q184" s="280"/>
      <c r="R184" s="280"/>
      <c r="S184" s="280"/>
      <c r="T184" s="28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2" t="s">
        <v>158</v>
      </c>
      <c r="AU184" s="282" t="s">
        <v>156</v>
      </c>
      <c r="AV184" s="15" t="s">
        <v>84</v>
      </c>
      <c r="AW184" s="15" t="s">
        <v>31</v>
      </c>
      <c r="AX184" s="15" t="s">
        <v>76</v>
      </c>
      <c r="AY184" s="282" t="s">
        <v>149</v>
      </c>
    </row>
    <row r="185" s="15" customFormat="1">
      <c r="A185" s="15"/>
      <c r="B185" s="273"/>
      <c r="C185" s="274"/>
      <c r="D185" s="236" t="s">
        <v>158</v>
      </c>
      <c r="E185" s="275" t="s">
        <v>1</v>
      </c>
      <c r="F185" s="276" t="s">
        <v>3538</v>
      </c>
      <c r="G185" s="274"/>
      <c r="H185" s="275" t="s">
        <v>1</v>
      </c>
      <c r="I185" s="277"/>
      <c r="J185" s="274"/>
      <c r="K185" s="274"/>
      <c r="L185" s="278"/>
      <c r="M185" s="279"/>
      <c r="N185" s="280"/>
      <c r="O185" s="280"/>
      <c r="P185" s="280"/>
      <c r="Q185" s="280"/>
      <c r="R185" s="280"/>
      <c r="S185" s="280"/>
      <c r="T185" s="28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82" t="s">
        <v>158</v>
      </c>
      <c r="AU185" s="282" t="s">
        <v>156</v>
      </c>
      <c r="AV185" s="15" t="s">
        <v>84</v>
      </c>
      <c r="AW185" s="15" t="s">
        <v>31</v>
      </c>
      <c r="AX185" s="15" t="s">
        <v>76</v>
      </c>
      <c r="AY185" s="282" t="s">
        <v>149</v>
      </c>
    </row>
    <row r="186" s="15" customFormat="1">
      <c r="A186" s="15"/>
      <c r="B186" s="273"/>
      <c r="C186" s="274"/>
      <c r="D186" s="236" t="s">
        <v>158</v>
      </c>
      <c r="E186" s="275" t="s">
        <v>1</v>
      </c>
      <c r="F186" s="276" t="s">
        <v>3539</v>
      </c>
      <c r="G186" s="274"/>
      <c r="H186" s="275" t="s">
        <v>1</v>
      </c>
      <c r="I186" s="277"/>
      <c r="J186" s="274"/>
      <c r="K186" s="274"/>
      <c r="L186" s="278"/>
      <c r="M186" s="279"/>
      <c r="N186" s="280"/>
      <c r="O186" s="280"/>
      <c r="P186" s="280"/>
      <c r="Q186" s="280"/>
      <c r="R186" s="280"/>
      <c r="S186" s="280"/>
      <c r="T186" s="28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2" t="s">
        <v>158</v>
      </c>
      <c r="AU186" s="282" t="s">
        <v>156</v>
      </c>
      <c r="AV186" s="15" t="s">
        <v>84</v>
      </c>
      <c r="AW186" s="15" t="s">
        <v>31</v>
      </c>
      <c r="AX186" s="15" t="s">
        <v>76</v>
      </c>
      <c r="AY186" s="282" t="s">
        <v>149</v>
      </c>
    </row>
    <row r="187" s="15" customFormat="1">
      <c r="A187" s="15"/>
      <c r="B187" s="273"/>
      <c r="C187" s="274"/>
      <c r="D187" s="236" t="s">
        <v>158</v>
      </c>
      <c r="E187" s="275" t="s">
        <v>1</v>
      </c>
      <c r="F187" s="276" t="s">
        <v>3540</v>
      </c>
      <c r="G187" s="274"/>
      <c r="H187" s="275" t="s">
        <v>1</v>
      </c>
      <c r="I187" s="277"/>
      <c r="J187" s="274"/>
      <c r="K187" s="274"/>
      <c r="L187" s="278"/>
      <c r="M187" s="279"/>
      <c r="N187" s="280"/>
      <c r="O187" s="280"/>
      <c r="P187" s="280"/>
      <c r="Q187" s="280"/>
      <c r="R187" s="280"/>
      <c r="S187" s="280"/>
      <c r="T187" s="28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2" t="s">
        <v>158</v>
      </c>
      <c r="AU187" s="282" t="s">
        <v>156</v>
      </c>
      <c r="AV187" s="15" t="s">
        <v>84</v>
      </c>
      <c r="AW187" s="15" t="s">
        <v>31</v>
      </c>
      <c r="AX187" s="15" t="s">
        <v>76</v>
      </c>
      <c r="AY187" s="282" t="s">
        <v>149</v>
      </c>
    </row>
    <row r="188" s="13" customFormat="1">
      <c r="A188" s="13"/>
      <c r="B188" s="234"/>
      <c r="C188" s="235"/>
      <c r="D188" s="236" t="s">
        <v>158</v>
      </c>
      <c r="E188" s="237" t="s">
        <v>1</v>
      </c>
      <c r="F188" s="238" t="s">
        <v>3565</v>
      </c>
      <c r="G188" s="235"/>
      <c r="H188" s="239">
        <v>1087.8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158</v>
      </c>
      <c r="AU188" s="245" t="s">
        <v>156</v>
      </c>
      <c r="AV188" s="13" t="s">
        <v>156</v>
      </c>
      <c r="AW188" s="13" t="s">
        <v>31</v>
      </c>
      <c r="AX188" s="13" t="s">
        <v>76</v>
      </c>
      <c r="AY188" s="245" t="s">
        <v>149</v>
      </c>
    </row>
    <row r="189" s="14" customFormat="1">
      <c r="A189" s="14"/>
      <c r="B189" s="262"/>
      <c r="C189" s="263"/>
      <c r="D189" s="236" t="s">
        <v>158</v>
      </c>
      <c r="E189" s="264" t="s">
        <v>1</v>
      </c>
      <c r="F189" s="265" t="s">
        <v>298</v>
      </c>
      <c r="G189" s="263"/>
      <c r="H189" s="266">
        <v>1087.8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2" t="s">
        <v>158</v>
      </c>
      <c r="AU189" s="272" t="s">
        <v>156</v>
      </c>
      <c r="AV189" s="14" t="s">
        <v>155</v>
      </c>
      <c r="AW189" s="14" t="s">
        <v>31</v>
      </c>
      <c r="AX189" s="14" t="s">
        <v>84</v>
      </c>
      <c r="AY189" s="272" t="s">
        <v>149</v>
      </c>
    </row>
    <row r="190" s="2" customFormat="1" ht="33" customHeight="1">
      <c r="A190" s="39"/>
      <c r="B190" s="40"/>
      <c r="C190" s="220" t="s">
        <v>235</v>
      </c>
      <c r="D190" s="220" t="s">
        <v>151</v>
      </c>
      <c r="E190" s="221" t="s">
        <v>3566</v>
      </c>
      <c r="F190" s="222" t="s">
        <v>3567</v>
      </c>
      <c r="G190" s="223" t="s">
        <v>309</v>
      </c>
      <c r="H190" s="224">
        <v>70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156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476</v>
      </c>
    </row>
    <row r="191" s="15" customFormat="1">
      <c r="A191" s="15"/>
      <c r="B191" s="273"/>
      <c r="C191" s="274"/>
      <c r="D191" s="236" t="s">
        <v>158</v>
      </c>
      <c r="E191" s="275" t="s">
        <v>1</v>
      </c>
      <c r="F191" s="276" t="s">
        <v>3554</v>
      </c>
      <c r="G191" s="274"/>
      <c r="H191" s="275" t="s">
        <v>1</v>
      </c>
      <c r="I191" s="277"/>
      <c r="J191" s="274"/>
      <c r="K191" s="274"/>
      <c r="L191" s="278"/>
      <c r="M191" s="279"/>
      <c r="N191" s="280"/>
      <c r="O191" s="280"/>
      <c r="P191" s="280"/>
      <c r="Q191" s="280"/>
      <c r="R191" s="280"/>
      <c r="S191" s="280"/>
      <c r="T191" s="28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82" t="s">
        <v>158</v>
      </c>
      <c r="AU191" s="282" t="s">
        <v>156</v>
      </c>
      <c r="AV191" s="15" t="s">
        <v>84</v>
      </c>
      <c r="AW191" s="15" t="s">
        <v>31</v>
      </c>
      <c r="AX191" s="15" t="s">
        <v>76</v>
      </c>
      <c r="AY191" s="282" t="s">
        <v>149</v>
      </c>
    </row>
    <row r="192" s="13" customFormat="1">
      <c r="A192" s="13"/>
      <c r="B192" s="234"/>
      <c r="C192" s="235"/>
      <c r="D192" s="236" t="s">
        <v>158</v>
      </c>
      <c r="E192" s="237" t="s">
        <v>1</v>
      </c>
      <c r="F192" s="238" t="s">
        <v>652</v>
      </c>
      <c r="G192" s="235"/>
      <c r="H192" s="239">
        <v>56</v>
      </c>
      <c r="I192" s="240"/>
      <c r="J192" s="235"/>
      <c r="K192" s="235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158</v>
      </c>
      <c r="AU192" s="245" t="s">
        <v>156</v>
      </c>
      <c r="AV192" s="13" t="s">
        <v>156</v>
      </c>
      <c r="AW192" s="13" t="s">
        <v>31</v>
      </c>
      <c r="AX192" s="13" t="s">
        <v>76</v>
      </c>
      <c r="AY192" s="245" t="s">
        <v>149</v>
      </c>
    </row>
    <row r="193" s="15" customFormat="1">
      <c r="A193" s="15"/>
      <c r="B193" s="273"/>
      <c r="C193" s="274"/>
      <c r="D193" s="236" t="s">
        <v>158</v>
      </c>
      <c r="E193" s="275" t="s">
        <v>1</v>
      </c>
      <c r="F193" s="276" t="s">
        <v>3557</v>
      </c>
      <c r="G193" s="274"/>
      <c r="H193" s="275" t="s">
        <v>1</v>
      </c>
      <c r="I193" s="277"/>
      <c r="J193" s="274"/>
      <c r="K193" s="274"/>
      <c r="L193" s="278"/>
      <c r="M193" s="279"/>
      <c r="N193" s="280"/>
      <c r="O193" s="280"/>
      <c r="P193" s="280"/>
      <c r="Q193" s="280"/>
      <c r="R193" s="280"/>
      <c r="S193" s="280"/>
      <c r="T193" s="28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82" t="s">
        <v>158</v>
      </c>
      <c r="AU193" s="282" t="s">
        <v>156</v>
      </c>
      <c r="AV193" s="15" t="s">
        <v>84</v>
      </c>
      <c r="AW193" s="15" t="s">
        <v>31</v>
      </c>
      <c r="AX193" s="15" t="s">
        <v>76</v>
      </c>
      <c r="AY193" s="282" t="s">
        <v>149</v>
      </c>
    </row>
    <row r="194" s="13" customFormat="1">
      <c r="A194" s="13"/>
      <c r="B194" s="234"/>
      <c r="C194" s="235"/>
      <c r="D194" s="236" t="s">
        <v>158</v>
      </c>
      <c r="E194" s="237" t="s">
        <v>1</v>
      </c>
      <c r="F194" s="238" t="s">
        <v>8</v>
      </c>
      <c r="G194" s="235"/>
      <c r="H194" s="239">
        <v>12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158</v>
      </c>
      <c r="AU194" s="245" t="s">
        <v>156</v>
      </c>
      <c r="AV194" s="13" t="s">
        <v>156</v>
      </c>
      <c r="AW194" s="13" t="s">
        <v>31</v>
      </c>
      <c r="AX194" s="13" t="s">
        <v>76</v>
      </c>
      <c r="AY194" s="245" t="s">
        <v>149</v>
      </c>
    </row>
    <row r="195" s="15" customFormat="1">
      <c r="A195" s="15"/>
      <c r="B195" s="273"/>
      <c r="C195" s="274"/>
      <c r="D195" s="236" t="s">
        <v>158</v>
      </c>
      <c r="E195" s="275" t="s">
        <v>1</v>
      </c>
      <c r="F195" s="276" t="s">
        <v>3558</v>
      </c>
      <c r="G195" s="274"/>
      <c r="H195" s="275" t="s">
        <v>1</v>
      </c>
      <c r="I195" s="277"/>
      <c r="J195" s="274"/>
      <c r="K195" s="274"/>
      <c r="L195" s="278"/>
      <c r="M195" s="279"/>
      <c r="N195" s="280"/>
      <c r="O195" s="280"/>
      <c r="P195" s="280"/>
      <c r="Q195" s="280"/>
      <c r="R195" s="280"/>
      <c r="S195" s="280"/>
      <c r="T195" s="28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82" t="s">
        <v>158</v>
      </c>
      <c r="AU195" s="282" t="s">
        <v>156</v>
      </c>
      <c r="AV195" s="15" t="s">
        <v>84</v>
      </c>
      <c r="AW195" s="15" t="s">
        <v>31</v>
      </c>
      <c r="AX195" s="15" t="s">
        <v>76</v>
      </c>
      <c r="AY195" s="282" t="s">
        <v>149</v>
      </c>
    </row>
    <row r="196" s="13" customFormat="1">
      <c r="A196" s="13"/>
      <c r="B196" s="234"/>
      <c r="C196" s="235"/>
      <c r="D196" s="236" t="s">
        <v>158</v>
      </c>
      <c r="E196" s="237" t="s">
        <v>1</v>
      </c>
      <c r="F196" s="238" t="s">
        <v>156</v>
      </c>
      <c r="G196" s="235"/>
      <c r="H196" s="239">
        <v>2</v>
      </c>
      <c r="I196" s="240"/>
      <c r="J196" s="235"/>
      <c r="K196" s="235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158</v>
      </c>
      <c r="AU196" s="245" t="s">
        <v>156</v>
      </c>
      <c r="AV196" s="13" t="s">
        <v>156</v>
      </c>
      <c r="AW196" s="13" t="s">
        <v>31</v>
      </c>
      <c r="AX196" s="13" t="s">
        <v>76</v>
      </c>
      <c r="AY196" s="245" t="s">
        <v>149</v>
      </c>
    </row>
    <row r="197" s="14" customFormat="1">
      <c r="A197" s="14"/>
      <c r="B197" s="262"/>
      <c r="C197" s="263"/>
      <c r="D197" s="236" t="s">
        <v>158</v>
      </c>
      <c r="E197" s="264" t="s">
        <v>1</v>
      </c>
      <c r="F197" s="265" t="s">
        <v>298</v>
      </c>
      <c r="G197" s="263"/>
      <c r="H197" s="266">
        <v>70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2" t="s">
        <v>158</v>
      </c>
      <c r="AU197" s="272" t="s">
        <v>156</v>
      </c>
      <c r="AV197" s="14" t="s">
        <v>155</v>
      </c>
      <c r="AW197" s="14" t="s">
        <v>31</v>
      </c>
      <c r="AX197" s="14" t="s">
        <v>84</v>
      </c>
      <c r="AY197" s="272" t="s">
        <v>149</v>
      </c>
    </row>
    <row r="198" s="2" customFormat="1" ht="24.15" customHeight="1">
      <c r="A198" s="39"/>
      <c r="B198" s="40"/>
      <c r="C198" s="246" t="s">
        <v>239</v>
      </c>
      <c r="D198" s="246" t="s">
        <v>178</v>
      </c>
      <c r="E198" s="247" t="s">
        <v>3568</v>
      </c>
      <c r="F198" s="248" t="s">
        <v>3569</v>
      </c>
      <c r="G198" s="249" t="s">
        <v>309</v>
      </c>
      <c r="H198" s="250">
        <v>58.799999999999997</v>
      </c>
      <c r="I198" s="251"/>
      <c r="J198" s="252">
        <f>ROUND(I198*H198,2)</f>
        <v>0</v>
      </c>
      <c r="K198" s="253"/>
      <c r="L198" s="254"/>
      <c r="M198" s="255" t="s">
        <v>1</v>
      </c>
      <c r="N198" s="256" t="s">
        <v>42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181</v>
      </c>
      <c r="AT198" s="232" t="s">
        <v>178</v>
      </c>
      <c r="AU198" s="232" t="s">
        <v>156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485</v>
      </c>
    </row>
    <row r="199" s="13" customFormat="1">
      <c r="A199" s="13"/>
      <c r="B199" s="234"/>
      <c r="C199" s="235"/>
      <c r="D199" s="236" t="s">
        <v>158</v>
      </c>
      <c r="E199" s="237" t="s">
        <v>1</v>
      </c>
      <c r="F199" s="238" t="s">
        <v>3570</v>
      </c>
      <c r="G199" s="235"/>
      <c r="H199" s="239">
        <v>58.799999999999997</v>
      </c>
      <c r="I199" s="240"/>
      <c r="J199" s="235"/>
      <c r="K199" s="235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158</v>
      </c>
      <c r="AU199" s="245" t="s">
        <v>156</v>
      </c>
      <c r="AV199" s="13" t="s">
        <v>156</v>
      </c>
      <c r="AW199" s="13" t="s">
        <v>31</v>
      </c>
      <c r="AX199" s="13" t="s">
        <v>76</v>
      </c>
      <c r="AY199" s="245" t="s">
        <v>149</v>
      </c>
    </row>
    <row r="200" s="14" customFormat="1">
      <c r="A200" s="14"/>
      <c r="B200" s="262"/>
      <c r="C200" s="263"/>
      <c r="D200" s="236" t="s">
        <v>158</v>
      </c>
      <c r="E200" s="264" t="s">
        <v>1</v>
      </c>
      <c r="F200" s="265" t="s">
        <v>298</v>
      </c>
      <c r="G200" s="263"/>
      <c r="H200" s="266">
        <v>58.799999999999997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2" t="s">
        <v>158</v>
      </c>
      <c r="AU200" s="272" t="s">
        <v>156</v>
      </c>
      <c r="AV200" s="14" t="s">
        <v>155</v>
      </c>
      <c r="AW200" s="14" t="s">
        <v>31</v>
      </c>
      <c r="AX200" s="14" t="s">
        <v>84</v>
      </c>
      <c r="AY200" s="272" t="s">
        <v>149</v>
      </c>
    </row>
    <row r="201" s="2" customFormat="1" ht="24.15" customHeight="1">
      <c r="A201" s="39"/>
      <c r="B201" s="40"/>
      <c r="C201" s="246" t="s">
        <v>244</v>
      </c>
      <c r="D201" s="246" t="s">
        <v>178</v>
      </c>
      <c r="E201" s="247" t="s">
        <v>3571</v>
      </c>
      <c r="F201" s="248" t="s">
        <v>3572</v>
      </c>
      <c r="G201" s="249" t="s">
        <v>309</v>
      </c>
      <c r="H201" s="250">
        <v>12.6</v>
      </c>
      <c r="I201" s="251"/>
      <c r="J201" s="252">
        <f>ROUND(I201*H201,2)</f>
        <v>0</v>
      </c>
      <c r="K201" s="253"/>
      <c r="L201" s="254"/>
      <c r="M201" s="255" t="s">
        <v>1</v>
      </c>
      <c r="N201" s="256" t="s">
        <v>42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181</v>
      </c>
      <c r="AT201" s="232" t="s">
        <v>178</v>
      </c>
      <c r="AU201" s="232" t="s">
        <v>156</v>
      </c>
      <c r="AY201" s="18" t="s">
        <v>149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156</v>
      </c>
      <c r="BK201" s="233">
        <f>ROUND(I201*H201,2)</f>
        <v>0</v>
      </c>
      <c r="BL201" s="18" t="s">
        <v>155</v>
      </c>
      <c r="BM201" s="232" t="s">
        <v>494</v>
      </c>
    </row>
    <row r="202" s="2" customFormat="1" ht="24.15" customHeight="1">
      <c r="A202" s="39"/>
      <c r="B202" s="40"/>
      <c r="C202" s="246" t="s">
        <v>402</v>
      </c>
      <c r="D202" s="246" t="s">
        <v>178</v>
      </c>
      <c r="E202" s="247" t="s">
        <v>3573</v>
      </c>
      <c r="F202" s="248" t="s">
        <v>3574</v>
      </c>
      <c r="G202" s="249" t="s">
        <v>309</v>
      </c>
      <c r="H202" s="250">
        <v>2.2000000000000002</v>
      </c>
      <c r="I202" s="251"/>
      <c r="J202" s="252">
        <f>ROUND(I202*H202,2)</f>
        <v>0</v>
      </c>
      <c r="K202" s="253"/>
      <c r="L202" s="254"/>
      <c r="M202" s="255" t="s">
        <v>1</v>
      </c>
      <c r="N202" s="256" t="s">
        <v>42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181</v>
      </c>
      <c r="AT202" s="232" t="s">
        <v>178</v>
      </c>
      <c r="AU202" s="232" t="s">
        <v>156</v>
      </c>
      <c r="AY202" s="18" t="s">
        <v>149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156</v>
      </c>
      <c r="BK202" s="233">
        <f>ROUND(I202*H202,2)</f>
        <v>0</v>
      </c>
      <c r="BL202" s="18" t="s">
        <v>155</v>
      </c>
      <c r="BM202" s="232" t="s">
        <v>503</v>
      </c>
    </row>
    <row r="203" s="2" customFormat="1" ht="24.15" customHeight="1">
      <c r="A203" s="39"/>
      <c r="B203" s="40"/>
      <c r="C203" s="220" t="s">
        <v>7</v>
      </c>
      <c r="D203" s="220" t="s">
        <v>151</v>
      </c>
      <c r="E203" s="221" t="s">
        <v>3575</v>
      </c>
      <c r="F203" s="222" t="s">
        <v>3576</v>
      </c>
      <c r="G203" s="223" t="s">
        <v>309</v>
      </c>
      <c r="H203" s="224">
        <v>512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42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155</v>
      </c>
      <c r="AT203" s="232" t="s">
        <v>151</v>
      </c>
      <c r="AU203" s="232" t="s">
        <v>156</v>
      </c>
      <c r="AY203" s="18" t="s">
        <v>149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156</v>
      </c>
      <c r="BK203" s="233">
        <f>ROUND(I203*H203,2)</f>
        <v>0</v>
      </c>
      <c r="BL203" s="18" t="s">
        <v>155</v>
      </c>
      <c r="BM203" s="232" t="s">
        <v>513</v>
      </c>
    </row>
    <row r="204" s="15" customFormat="1">
      <c r="A204" s="15"/>
      <c r="B204" s="273"/>
      <c r="C204" s="274"/>
      <c r="D204" s="236" t="s">
        <v>158</v>
      </c>
      <c r="E204" s="275" t="s">
        <v>1</v>
      </c>
      <c r="F204" s="276" t="s">
        <v>3561</v>
      </c>
      <c r="G204" s="274"/>
      <c r="H204" s="275" t="s">
        <v>1</v>
      </c>
      <c r="I204" s="277"/>
      <c r="J204" s="274"/>
      <c r="K204" s="274"/>
      <c r="L204" s="278"/>
      <c r="M204" s="279"/>
      <c r="N204" s="280"/>
      <c r="O204" s="280"/>
      <c r="P204" s="280"/>
      <c r="Q204" s="280"/>
      <c r="R204" s="280"/>
      <c r="S204" s="280"/>
      <c r="T204" s="28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2" t="s">
        <v>158</v>
      </c>
      <c r="AU204" s="282" t="s">
        <v>156</v>
      </c>
      <c r="AV204" s="15" t="s">
        <v>84</v>
      </c>
      <c r="AW204" s="15" t="s">
        <v>31</v>
      </c>
      <c r="AX204" s="15" t="s">
        <v>76</v>
      </c>
      <c r="AY204" s="282" t="s">
        <v>149</v>
      </c>
    </row>
    <row r="205" s="13" customFormat="1">
      <c r="A205" s="13"/>
      <c r="B205" s="234"/>
      <c r="C205" s="235"/>
      <c r="D205" s="236" t="s">
        <v>158</v>
      </c>
      <c r="E205" s="237" t="s">
        <v>1</v>
      </c>
      <c r="F205" s="238" t="s">
        <v>3259</v>
      </c>
      <c r="G205" s="235"/>
      <c r="H205" s="239">
        <v>512</v>
      </c>
      <c r="I205" s="240"/>
      <c r="J205" s="235"/>
      <c r="K205" s="235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158</v>
      </c>
      <c r="AU205" s="245" t="s">
        <v>156</v>
      </c>
      <c r="AV205" s="13" t="s">
        <v>156</v>
      </c>
      <c r="AW205" s="13" t="s">
        <v>31</v>
      </c>
      <c r="AX205" s="13" t="s">
        <v>76</v>
      </c>
      <c r="AY205" s="245" t="s">
        <v>149</v>
      </c>
    </row>
    <row r="206" s="14" customFormat="1">
      <c r="A206" s="14"/>
      <c r="B206" s="262"/>
      <c r="C206" s="263"/>
      <c r="D206" s="236" t="s">
        <v>158</v>
      </c>
      <c r="E206" s="264" t="s">
        <v>1</v>
      </c>
      <c r="F206" s="265" t="s">
        <v>298</v>
      </c>
      <c r="G206" s="263"/>
      <c r="H206" s="266">
        <v>512</v>
      </c>
      <c r="I206" s="267"/>
      <c r="J206" s="263"/>
      <c r="K206" s="263"/>
      <c r="L206" s="268"/>
      <c r="M206" s="269"/>
      <c r="N206" s="270"/>
      <c r="O206" s="270"/>
      <c r="P206" s="270"/>
      <c r="Q206" s="270"/>
      <c r="R206" s="270"/>
      <c r="S206" s="270"/>
      <c r="T206" s="27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2" t="s">
        <v>158</v>
      </c>
      <c r="AU206" s="272" t="s">
        <v>156</v>
      </c>
      <c r="AV206" s="14" t="s">
        <v>155</v>
      </c>
      <c r="AW206" s="14" t="s">
        <v>31</v>
      </c>
      <c r="AX206" s="14" t="s">
        <v>84</v>
      </c>
      <c r="AY206" s="272" t="s">
        <v>149</v>
      </c>
    </row>
    <row r="207" s="2" customFormat="1" ht="24.15" customHeight="1">
      <c r="A207" s="39"/>
      <c r="B207" s="40"/>
      <c r="C207" s="246" t="s">
        <v>412</v>
      </c>
      <c r="D207" s="246" t="s">
        <v>178</v>
      </c>
      <c r="E207" s="247" t="s">
        <v>3568</v>
      </c>
      <c r="F207" s="248" t="s">
        <v>3569</v>
      </c>
      <c r="G207" s="249" t="s">
        <v>309</v>
      </c>
      <c r="H207" s="250">
        <v>537.60000000000002</v>
      </c>
      <c r="I207" s="251"/>
      <c r="J207" s="252">
        <f>ROUND(I207*H207,2)</f>
        <v>0</v>
      </c>
      <c r="K207" s="253"/>
      <c r="L207" s="254"/>
      <c r="M207" s="255" t="s">
        <v>1</v>
      </c>
      <c r="N207" s="256" t="s">
        <v>42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181</v>
      </c>
      <c r="AT207" s="232" t="s">
        <v>178</v>
      </c>
      <c r="AU207" s="232" t="s">
        <v>156</v>
      </c>
      <c r="AY207" s="18" t="s">
        <v>149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156</v>
      </c>
      <c r="BK207" s="233">
        <f>ROUND(I207*H207,2)</f>
        <v>0</v>
      </c>
      <c r="BL207" s="18" t="s">
        <v>155</v>
      </c>
      <c r="BM207" s="232" t="s">
        <v>522</v>
      </c>
    </row>
    <row r="208" s="13" customFormat="1">
      <c r="A208" s="13"/>
      <c r="B208" s="234"/>
      <c r="C208" s="235"/>
      <c r="D208" s="236" t="s">
        <v>158</v>
      </c>
      <c r="E208" s="237" t="s">
        <v>1</v>
      </c>
      <c r="F208" s="238" t="s">
        <v>3577</v>
      </c>
      <c r="G208" s="235"/>
      <c r="H208" s="239">
        <v>537.60000000000002</v>
      </c>
      <c r="I208" s="240"/>
      <c r="J208" s="235"/>
      <c r="K208" s="235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158</v>
      </c>
      <c r="AU208" s="245" t="s">
        <v>156</v>
      </c>
      <c r="AV208" s="13" t="s">
        <v>156</v>
      </c>
      <c r="AW208" s="13" t="s">
        <v>31</v>
      </c>
      <c r="AX208" s="13" t="s">
        <v>76</v>
      </c>
      <c r="AY208" s="245" t="s">
        <v>149</v>
      </c>
    </row>
    <row r="209" s="14" customFormat="1">
      <c r="A209" s="14"/>
      <c r="B209" s="262"/>
      <c r="C209" s="263"/>
      <c r="D209" s="236" t="s">
        <v>158</v>
      </c>
      <c r="E209" s="264" t="s">
        <v>1</v>
      </c>
      <c r="F209" s="265" t="s">
        <v>298</v>
      </c>
      <c r="G209" s="263"/>
      <c r="H209" s="266">
        <v>537.60000000000002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2" t="s">
        <v>158</v>
      </c>
      <c r="AU209" s="272" t="s">
        <v>156</v>
      </c>
      <c r="AV209" s="14" t="s">
        <v>155</v>
      </c>
      <c r="AW209" s="14" t="s">
        <v>31</v>
      </c>
      <c r="AX209" s="14" t="s">
        <v>84</v>
      </c>
      <c r="AY209" s="272" t="s">
        <v>149</v>
      </c>
    </row>
    <row r="210" s="12" customFormat="1" ht="22.8" customHeight="1">
      <c r="A210" s="12"/>
      <c r="B210" s="204"/>
      <c r="C210" s="205"/>
      <c r="D210" s="206" t="s">
        <v>75</v>
      </c>
      <c r="E210" s="218" t="s">
        <v>184</v>
      </c>
      <c r="F210" s="218" t="s">
        <v>185</v>
      </c>
      <c r="G210" s="205"/>
      <c r="H210" s="205"/>
      <c r="I210" s="208"/>
      <c r="J210" s="219">
        <f>BK210</f>
        <v>0</v>
      </c>
      <c r="K210" s="205"/>
      <c r="L210" s="210"/>
      <c r="M210" s="211"/>
      <c r="N210" s="212"/>
      <c r="O210" s="212"/>
      <c r="P210" s="213">
        <f>SUM(P211:P277)</f>
        <v>0</v>
      </c>
      <c r="Q210" s="212"/>
      <c r="R210" s="213">
        <f>SUM(R211:R277)</f>
        <v>0</v>
      </c>
      <c r="S210" s="212"/>
      <c r="T210" s="214">
        <f>SUM(T211:T277)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149</v>
      </c>
      <c r="BK210" s="217">
        <f>SUM(BK211:BK277)</f>
        <v>0</v>
      </c>
    </row>
    <row r="211" s="2" customFormat="1" ht="24.15" customHeight="1">
      <c r="A211" s="39"/>
      <c r="B211" s="40"/>
      <c r="C211" s="220" t="s">
        <v>416</v>
      </c>
      <c r="D211" s="220" t="s">
        <v>151</v>
      </c>
      <c r="E211" s="221" t="s">
        <v>3578</v>
      </c>
      <c r="F211" s="222" t="s">
        <v>3579</v>
      </c>
      <c r="G211" s="223" t="s">
        <v>208</v>
      </c>
      <c r="H211" s="224">
        <v>6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42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155</v>
      </c>
      <c r="AT211" s="232" t="s">
        <v>151</v>
      </c>
      <c r="AU211" s="232" t="s">
        <v>156</v>
      </c>
      <c r="AY211" s="18" t="s">
        <v>149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156</v>
      </c>
      <c r="BK211" s="233">
        <f>ROUND(I211*H211,2)</f>
        <v>0</v>
      </c>
      <c r="BL211" s="18" t="s">
        <v>155</v>
      </c>
      <c r="BM211" s="232" t="s">
        <v>531</v>
      </c>
    </row>
    <row r="212" s="2" customFormat="1" ht="24.15" customHeight="1">
      <c r="A212" s="39"/>
      <c r="B212" s="40"/>
      <c r="C212" s="246" t="s">
        <v>420</v>
      </c>
      <c r="D212" s="246" t="s">
        <v>178</v>
      </c>
      <c r="E212" s="247" t="s">
        <v>3580</v>
      </c>
      <c r="F212" s="248" t="s">
        <v>3581</v>
      </c>
      <c r="G212" s="249" t="s">
        <v>208</v>
      </c>
      <c r="H212" s="250">
        <v>3</v>
      </c>
      <c r="I212" s="251"/>
      <c r="J212" s="252">
        <f>ROUND(I212*H212,2)</f>
        <v>0</v>
      </c>
      <c r="K212" s="253"/>
      <c r="L212" s="254"/>
      <c r="M212" s="255" t="s">
        <v>1</v>
      </c>
      <c r="N212" s="256" t="s">
        <v>42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181</v>
      </c>
      <c r="AT212" s="232" t="s">
        <v>178</v>
      </c>
      <c r="AU212" s="232" t="s">
        <v>156</v>
      </c>
      <c r="AY212" s="18" t="s">
        <v>149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156</v>
      </c>
      <c r="BK212" s="233">
        <f>ROUND(I212*H212,2)</f>
        <v>0</v>
      </c>
      <c r="BL212" s="18" t="s">
        <v>155</v>
      </c>
      <c r="BM212" s="232" t="s">
        <v>543</v>
      </c>
    </row>
    <row r="213" s="15" customFormat="1">
      <c r="A213" s="15"/>
      <c r="B213" s="273"/>
      <c r="C213" s="274"/>
      <c r="D213" s="236" t="s">
        <v>158</v>
      </c>
      <c r="E213" s="275" t="s">
        <v>1</v>
      </c>
      <c r="F213" s="276" t="s">
        <v>3582</v>
      </c>
      <c r="G213" s="274"/>
      <c r="H213" s="275" t="s">
        <v>1</v>
      </c>
      <c r="I213" s="277"/>
      <c r="J213" s="274"/>
      <c r="K213" s="274"/>
      <c r="L213" s="278"/>
      <c r="M213" s="279"/>
      <c r="N213" s="280"/>
      <c r="O213" s="280"/>
      <c r="P213" s="280"/>
      <c r="Q213" s="280"/>
      <c r="R213" s="280"/>
      <c r="S213" s="280"/>
      <c r="T213" s="28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82" t="s">
        <v>158</v>
      </c>
      <c r="AU213" s="282" t="s">
        <v>156</v>
      </c>
      <c r="AV213" s="15" t="s">
        <v>84</v>
      </c>
      <c r="AW213" s="15" t="s">
        <v>31</v>
      </c>
      <c r="AX213" s="15" t="s">
        <v>76</v>
      </c>
      <c r="AY213" s="282" t="s">
        <v>149</v>
      </c>
    </row>
    <row r="214" s="15" customFormat="1">
      <c r="A214" s="15"/>
      <c r="B214" s="273"/>
      <c r="C214" s="274"/>
      <c r="D214" s="236" t="s">
        <v>158</v>
      </c>
      <c r="E214" s="275" t="s">
        <v>1</v>
      </c>
      <c r="F214" s="276" t="s">
        <v>3583</v>
      </c>
      <c r="G214" s="274"/>
      <c r="H214" s="275" t="s">
        <v>1</v>
      </c>
      <c r="I214" s="277"/>
      <c r="J214" s="274"/>
      <c r="K214" s="274"/>
      <c r="L214" s="278"/>
      <c r="M214" s="279"/>
      <c r="N214" s="280"/>
      <c r="O214" s="280"/>
      <c r="P214" s="280"/>
      <c r="Q214" s="280"/>
      <c r="R214" s="280"/>
      <c r="S214" s="280"/>
      <c r="T214" s="28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82" t="s">
        <v>158</v>
      </c>
      <c r="AU214" s="282" t="s">
        <v>156</v>
      </c>
      <c r="AV214" s="15" t="s">
        <v>84</v>
      </c>
      <c r="AW214" s="15" t="s">
        <v>31</v>
      </c>
      <c r="AX214" s="15" t="s">
        <v>76</v>
      </c>
      <c r="AY214" s="282" t="s">
        <v>149</v>
      </c>
    </row>
    <row r="215" s="13" customFormat="1">
      <c r="A215" s="13"/>
      <c r="B215" s="234"/>
      <c r="C215" s="235"/>
      <c r="D215" s="236" t="s">
        <v>158</v>
      </c>
      <c r="E215" s="237" t="s">
        <v>1</v>
      </c>
      <c r="F215" s="238" t="s">
        <v>163</v>
      </c>
      <c r="G215" s="235"/>
      <c r="H215" s="239">
        <v>3</v>
      </c>
      <c r="I215" s="240"/>
      <c r="J215" s="235"/>
      <c r="K215" s="235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158</v>
      </c>
      <c r="AU215" s="245" t="s">
        <v>156</v>
      </c>
      <c r="AV215" s="13" t="s">
        <v>156</v>
      </c>
      <c r="AW215" s="13" t="s">
        <v>31</v>
      </c>
      <c r="AX215" s="13" t="s">
        <v>76</v>
      </c>
      <c r="AY215" s="245" t="s">
        <v>149</v>
      </c>
    </row>
    <row r="216" s="14" customFormat="1">
      <c r="A216" s="14"/>
      <c r="B216" s="262"/>
      <c r="C216" s="263"/>
      <c r="D216" s="236" t="s">
        <v>158</v>
      </c>
      <c r="E216" s="264" t="s">
        <v>1</v>
      </c>
      <c r="F216" s="265" t="s">
        <v>298</v>
      </c>
      <c r="G216" s="263"/>
      <c r="H216" s="266">
        <v>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2" t="s">
        <v>158</v>
      </c>
      <c r="AU216" s="272" t="s">
        <v>156</v>
      </c>
      <c r="AV216" s="14" t="s">
        <v>155</v>
      </c>
      <c r="AW216" s="14" t="s">
        <v>31</v>
      </c>
      <c r="AX216" s="14" t="s">
        <v>84</v>
      </c>
      <c r="AY216" s="272" t="s">
        <v>149</v>
      </c>
    </row>
    <row r="217" s="2" customFormat="1" ht="24.15" customHeight="1">
      <c r="A217" s="39"/>
      <c r="B217" s="40"/>
      <c r="C217" s="246" t="s">
        <v>424</v>
      </c>
      <c r="D217" s="246" t="s">
        <v>178</v>
      </c>
      <c r="E217" s="247" t="s">
        <v>3584</v>
      </c>
      <c r="F217" s="248" t="s">
        <v>3585</v>
      </c>
      <c r="G217" s="249" t="s">
        <v>208</v>
      </c>
      <c r="H217" s="250">
        <v>1</v>
      </c>
      <c r="I217" s="251"/>
      <c r="J217" s="252">
        <f>ROUND(I217*H217,2)</f>
        <v>0</v>
      </c>
      <c r="K217" s="253"/>
      <c r="L217" s="254"/>
      <c r="M217" s="255" t="s">
        <v>1</v>
      </c>
      <c r="N217" s="256" t="s">
        <v>42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181</v>
      </c>
      <c r="AT217" s="232" t="s">
        <v>178</v>
      </c>
      <c r="AU217" s="232" t="s">
        <v>156</v>
      </c>
      <c r="AY217" s="18" t="s">
        <v>149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156</v>
      </c>
      <c r="BK217" s="233">
        <f>ROUND(I217*H217,2)</f>
        <v>0</v>
      </c>
      <c r="BL217" s="18" t="s">
        <v>155</v>
      </c>
      <c r="BM217" s="232" t="s">
        <v>578</v>
      </c>
    </row>
    <row r="218" s="15" customFormat="1">
      <c r="A218" s="15"/>
      <c r="B218" s="273"/>
      <c r="C218" s="274"/>
      <c r="D218" s="236" t="s">
        <v>158</v>
      </c>
      <c r="E218" s="275" t="s">
        <v>1</v>
      </c>
      <c r="F218" s="276" t="s">
        <v>3586</v>
      </c>
      <c r="G218" s="274"/>
      <c r="H218" s="275" t="s">
        <v>1</v>
      </c>
      <c r="I218" s="277"/>
      <c r="J218" s="274"/>
      <c r="K218" s="274"/>
      <c r="L218" s="278"/>
      <c r="M218" s="279"/>
      <c r="N218" s="280"/>
      <c r="O218" s="280"/>
      <c r="P218" s="280"/>
      <c r="Q218" s="280"/>
      <c r="R218" s="280"/>
      <c r="S218" s="280"/>
      <c r="T218" s="28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82" t="s">
        <v>158</v>
      </c>
      <c r="AU218" s="282" t="s">
        <v>156</v>
      </c>
      <c r="AV218" s="15" t="s">
        <v>84</v>
      </c>
      <c r="AW218" s="15" t="s">
        <v>31</v>
      </c>
      <c r="AX218" s="15" t="s">
        <v>76</v>
      </c>
      <c r="AY218" s="282" t="s">
        <v>149</v>
      </c>
    </row>
    <row r="219" s="13" customFormat="1">
      <c r="A219" s="13"/>
      <c r="B219" s="234"/>
      <c r="C219" s="235"/>
      <c r="D219" s="236" t="s">
        <v>158</v>
      </c>
      <c r="E219" s="237" t="s">
        <v>1</v>
      </c>
      <c r="F219" s="238" t="s">
        <v>84</v>
      </c>
      <c r="G219" s="235"/>
      <c r="H219" s="239">
        <v>1</v>
      </c>
      <c r="I219" s="240"/>
      <c r="J219" s="235"/>
      <c r="K219" s="235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158</v>
      </c>
      <c r="AU219" s="245" t="s">
        <v>156</v>
      </c>
      <c r="AV219" s="13" t="s">
        <v>156</v>
      </c>
      <c r="AW219" s="13" t="s">
        <v>31</v>
      </c>
      <c r="AX219" s="13" t="s">
        <v>76</v>
      </c>
      <c r="AY219" s="245" t="s">
        <v>149</v>
      </c>
    </row>
    <row r="220" s="14" customFormat="1">
      <c r="A220" s="14"/>
      <c r="B220" s="262"/>
      <c r="C220" s="263"/>
      <c r="D220" s="236" t="s">
        <v>158</v>
      </c>
      <c r="E220" s="264" t="s">
        <v>1</v>
      </c>
      <c r="F220" s="265" t="s">
        <v>298</v>
      </c>
      <c r="G220" s="263"/>
      <c r="H220" s="266">
        <v>1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2" t="s">
        <v>158</v>
      </c>
      <c r="AU220" s="272" t="s">
        <v>156</v>
      </c>
      <c r="AV220" s="14" t="s">
        <v>155</v>
      </c>
      <c r="AW220" s="14" t="s">
        <v>31</v>
      </c>
      <c r="AX220" s="14" t="s">
        <v>84</v>
      </c>
      <c r="AY220" s="272" t="s">
        <v>149</v>
      </c>
    </row>
    <row r="221" s="2" customFormat="1" ht="16.5" customHeight="1">
      <c r="A221" s="39"/>
      <c r="B221" s="40"/>
      <c r="C221" s="246" t="s">
        <v>429</v>
      </c>
      <c r="D221" s="246" t="s">
        <v>178</v>
      </c>
      <c r="E221" s="247" t="s">
        <v>3587</v>
      </c>
      <c r="F221" s="248" t="s">
        <v>3588</v>
      </c>
      <c r="G221" s="249" t="s">
        <v>208</v>
      </c>
      <c r="H221" s="250">
        <v>1</v>
      </c>
      <c r="I221" s="251"/>
      <c r="J221" s="252">
        <f>ROUND(I221*H221,2)</f>
        <v>0</v>
      </c>
      <c r="K221" s="253"/>
      <c r="L221" s="254"/>
      <c r="M221" s="255" t="s">
        <v>1</v>
      </c>
      <c r="N221" s="256" t="s">
        <v>42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181</v>
      </c>
      <c r="AT221" s="232" t="s">
        <v>178</v>
      </c>
      <c r="AU221" s="232" t="s">
        <v>156</v>
      </c>
      <c r="AY221" s="18" t="s">
        <v>149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156</v>
      </c>
      <c r="BK221" s="233">
        <f>ROUND(I221*H221,2)</f>
        <v>0</v>
      </c>
      <c r="BL221" s="18" t="s">
        <v>155</v>
      </c>
      <c r="BM221" s="232" t="s">
        <v>604</v>
      </c>
    </row>
    <row r="222" s="15" customFormat="1">
      <c r="A222" s="15"/>
      <c r="B222" s="273"/>
      <c r="C222" s="274"/>
      <c r="D222" s="236" t="s">
        <v>158</v>
      </c>
      <c r="E222" s="275" t="s">
        <v>1</v>
      </c>
      <c r="F222" s="276" t="s">
        <v>3589</v>
      </c>
      <c r="G222" s="274"/>
      <c r="H222" s="275" t="s">
        <v>1</v>
      </c>
      <c r="I222" s="277"/>
      <c r="J222" s="274"/>
      <c r="K222" s="274"/>
      <c r="L222" s="278"/>
      <c r="M222" s="279"/>
      <c r="N222" s="280"/>
      <c r="O222" s="280"/>
      <c r="P222" s="280"/>
      <c r="Q222" s="280"/>
      <c r="R222" s="280"/>
      <c r="S222" s="280"/>
      <c r="T222" s="28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82" t="s">
        <v>158</v>
      </c>
      <c r="AU222" s="282" t="s">
        <v>156</v>
      </c>
      <c r="AV222" s="15" t="s">
        <v>84</v>
      </c>
      <c r="AW222" s="15" t="s">
        <v>31</v>
      </c>
      <c r="AX222" s="15" t="s">
        <v>76</v>
      </c>
      <c r="AY222" s="282" t="s">
        <v>149</v>
      </c>
    </row>
    <row r="223" s="13" customFormat="1">
      <c r="A223" s="13"/>
      <c r="B223" s="234"/>
      <c r="C223" s="235"/>
      <c r="D223" s="236" t="s">
        <v>158</v>
      </c>
      <c r="E223" s="237" t="s">
        <v>1</v>
      </c>
      <c r="F223" s="238" t="s">
        <v>84</v>
      </c>
      <c r="G223" s="235"/>
      <c r="H223" s="239">
        <v>1</v>
      </c>
      <c r="I223" s="240"/>
      <c r="J223" s="235"/>
      <c r="K223" s="235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158</v>
      </c>
      <c r="AU223" s="245" t="s">
        <v>156</v>
      </c>
      <c r="AV223" s="13" t="s">
        <v>156</v>
      </c>
      <c r="AW223" s="13" t="s">
        <v>31</v>
      </c>
      <c r="AX223" s="13" t="s">
        <v>76</v>
      </c>
      <c r="AY223" s="245" t="s">
        <v>149</v>
      </c>
    </row>
    <row r="224" s="14" customFormat="1">
      <c r="A224" s="14"/>
      <c r="B224" s="262"/>
      <c r="C224" s="263"/>
      <c r="D224" s="236" t="s">
        <v>158</v>
      </c>
      <c r="E224" s="264" t="s">
        <v>1</v>
      </c>
      <c r="F224" s="265" t="s">
        <v>298</v>
      </c>
      <c r="G224" s="263"/>
      <c r="H224" s="266">
        <v>1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2" t="s">
        <v>158</v>
      </c>
      <c r="AU224" s="272" t="s">
        <v>156</v>
      </c>
      <c r="AV224" s="14" t="s">
        <v>155</v>
      </c>
      <c r="AW224" s="14" t="s">
        <v>31</v>
      </c>
      <c r="AX224" s="14" t="s">
        <v>84</v>
      </c>
      <c r="AY224" s="272" t="s">
        <v>149</v>
      </c>
    </row>
    <row r="225" s="2" customFormat="1" ht="21.75" customHeight="1">
      <c r="A225" s="39"/>
      <c r="B225" s="40"/>
      <c r="C225" s="246" t="s">
        <v>447</v>
      </c>
      <c r="D225" s="246" t="s">
        <v>178</v>
      </c>
      <c r="E225" s="247" t="s">
        <v>3590</v>
      </c>
      <c r="F225" s="248" t="s">
        <v>3591</v>
      </c>
      <c r="G225" s="249" t="s">
        <v>208</v>
      </c>
      <c r="H225" s="250">
        <v>1</v>
      </c>
      <c r="I225" s="251"/>
      <c r="J225" s="252">
        <f>ROUND(I225*H225,2)</f>
        <v>0</v>
      </c>
      <c r="K225" s="253"/>
      <c r="L225" s="254"/>
      <c r="M225" s="255" t="s">
        <v>1</v>
      </c>
      <c r="N225" s="256" t="s">
        <v>42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181</v>
      </c>
      <c r="AT225" s="232" t="s">
        <v>178</v>
      </c>
      <c r="AU225" s="232" t="s">
        <v>156</v>
      </c>
      <c r="AY225" s="18" t="s">
        <v>149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156</v>
      </c>
      <c r="BK225" s="233">
        <f>ROUND(I225*H225,2)</f>
        <v>0</v>
      </c>
      <c r="BL225" s="18" t="s">
        <v>155</v>
      </c>
      <c r="BM225" s="232" t="s">
        <v>627</v>
      </c>
    </row>
    <row r="226" s="15" customFormat="1">
      <c r="A226" s="15"/>
      <c r="B226" s="273"/>
      <c r="C226" s="274"/>
      <c r="D226" s="236" t="s">
        <v>158</v>
      </c>
      <c r="E226" s="275" t="s">
        <v>1</v>
      </c>
      <c r="F226" s="276" t="s">
        <v>3592</v>
      </c>
      <c r="G226" s="274"/>
      <c r="H226" s="275" t="s">
        <v>1</v>
      </c>
      <c r="I226" s="277"/>
      <c r="J226" s="274"/>
      <c r="K226" s="274"/>
      <c r="L226" s="278"/>
      <c r="M226" s="279"/>
      <c r="N226" s="280"/>
      <c r="O226" s="280"/>
      <c r="P226" s="280"/>
      <c r="Q226" s="280"/>
      <c r="R226" s="280"/>
      <c r="S226" s="280"/>
      <c r="T226" s="28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82" t="s">
        <v>158</v>
      </c>
      <c r="AU226" s="282" t="s">
        <v>156</v>
      </c>
      <c r="AV226" s="15" t="s">
        <v>84</v>
      </c>
      <c r="AW226" s="15" t="s">
        <v>31</v>
      </c>
      <c r="AX226" s="15" t="s">
        <v>76</v>
      </c>
      <c r="AY226" s="282" t="s">
        <v>149</v>
      </c>
    </row>
    <row r="227" s="13" customFormat="1">
      <c r="A227" s="13"/>
      <c r="B227" s="234"/>
      <c r="C227" s="235"/>
      <c r="D227" s="236" t="s">
        <v>158</v>
      </c>
      <c r="E227" s="237" t="s">
        <v>1</v>
      </c>
      <c r="F227" s="238" t="s">
        <v>84</v>
      </c>
      <c r="G227" s="235"/>
      <c r="H227" s="239">
        <v>1</v>
      </c>
      <c r="I227" s="240"/>
      <c r="J227" s="235"/>
      <c r="K227" s="235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158</v>
      </c>
      <c r="AU227" s="245" t="s">
        <v>156</v>
      </c>
      <c r="AV227" s="13" t="s">
        <v>156</v>
      </c>
      <c r="AW227" s="13" t="s">
        <v>31</v>
      </c>
      <c r="AX227" s="13" t="s">
        <v>76</v>
      </c>
      <c r="AY227" s="245" t="s">
        <v>149</v>
      </c>
    </row>
    <row r="228" s="14" customFormat="1">
      <c r="A228" s="14"/>
      <c r="B228" s="262"/>
      <c r="C228" s="263"/>
      <c r="D228" s="236" t="s">
        <v>158</v>
      </c>
      <c r="E228" s="264" t="s">
        <v>1</v>
      </c>
      <c r="F228" s="265" t="s">
        <v>298</v>
      </c>
      <c r="G228" s="263"/>
      <c r="H228" s="266">
        <v>1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2" t="s">
        <v>158</v>
      </c>
      <c r="AU228" s="272" t="s">
        <v>156</v>
      </c>
      <c r="AV228" s="14" t="s">
        <v>155</v>
      </c>
      <c r="AW228" s="14" t="s">
        <v>31</v>
      </c>
      <c r="AX228" s="14" t="s">
        <v>84</v>
      </c>
      <c r="AY228" s="272" t="s">
        <v>149</v>
      </c>
    </row>
    <row r="229" s="2" customFormat="1" ht="24.15" customHeight="1">
      <c r="A229" s="39"/>
      <c r="B229" s="40"/>
      <c r="C229" s="220" t="s">
        <v>451</v>
      </c>
      <c r="D229" s="220" t="s">
        <v>151</v>
      </c>
      <c r="E229" s="221" t="s">
        <v>3593</v>
      </c>
      <c r="F229" s="222" t="s">
        <v>3594</v>
      </c>
      <c r="G229" s="223" t="s">
        <v>208</v>
      </c>
      <c r="H229" s="224">
        <v>3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42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155</v>
      </c>
      <c r="AT229" s="232" t="s">
        <v>151</v>
      </c>
      <c r="AU229" s="232" t="s">
        <v>156</v>
      </c>
      <c r="AY229" s="18" t="s">
        <v>149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156</v>
      </c>
      <c r="BK229" s="233">
        <f>ROUND(I229*H229,2)</f>
        <v>0</v>
      </c>
      <c r="BL229" s="18" t="s">
        <v>155</v>
      </c>
      <c r="BM229" s="232" t="s">
        <v>652</v>
      </c>
    </row>
    <row r="230" s="2" customFormat="1" ht="21.75" customHeight="1">
      <c r="A230" s="39"/>
      <c r="B230" s="40"/>
      <c r="C230" s="246" t="s">
        <v>455</v>
      </c>
      <c r="D230" s="246" t="s">
        <v>178</v>
      </c>
      <c r="E230" s="247" t="s">
        <v>3595</v>
      </c>
      <c r="F230" s="248" t="s">
        <v>3596</v>
      </c>
      <c r="G230" s="249" t="s">
        <v>208</v>
      </c>
      <c r="H230" s="250">
        <v>3</v>
      </c>
      <c r="I230" s="251"/>
      <c r="J230" s="252">
        <f>ROUND(I230*H230,2)</f>
        <v>0</v>
      </c>
      <c r="K230" s="253"/>
      <c r="L230" s="254"/>
      <c r="M230" s="255" t="s">
        <v>1</v>
      </c>
      <c r="N230" s="256" t="s">
        <v>42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181</v>
      </c>
      <c r="AT230" s="232" t="s">
        <v>178</v>
      </c>
      <c r="AU230" s="232" t="s">
        <v>156</v>
      </c>
      <c r="AY230" s="18" t="s">
        <v>149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156</v>
      </c>
      <c r="BK230" s="233">
        <f>ROUND(I230*H230,2)</f>
        <v>0</v>
      </c>
      <c r="BL230" s="18" t="s">
        <v>155</v>
      </c>
      <c r="BM230" s="232" t="s">
        <v>666</v>
      </c>
    </row>
    <row r="231" s="2" customFormat="1" ht="21.75" customHeight="1">
      <c r="A231" s="39"/>
      <c r="B231" s="40"/>
      <c r="C231" s="246" t="s">
        <v>459</v>
      </c>
      <c r="D231" s="246" t="s">
        <v>178</v>
      </c>
      <c r="E231" s="247" t="s">
        <v>3597</v>
      </c>
      <c r="F231" s="248" t="s">
        <v>3598</v>
      </c>
      <c r="G231" s="249" t="s">
        <v>208</v>
      </c>
      <c r="H231" s="250">
        <v>12</v>
      </c>
      <c r="I231" s="251"/>
      <c r="J231" s="252">
        <f>ROUND(I231*H231,2)</f>
        <v>0</v>
      </c>
      <c r="K231" s="253"/>
      <c r="L231" s="254"/>
      <c r="M231" s="255" t="s">
        <v>1</v>
      </c>
      <c r="N231" s="256" t="s">
        <v>42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181</v>
      </c>
      <c r="AT231" s="232" t="s">
        <v>178</v>
      </c>
      <c r="AU231" s="232" t="s">
        <v>156</v>
      </c>
      <c r="AY231" s="18" t="s">
        <v>149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156</v>
      </c>
      <c r="BK231" s="233">
        <f>ROUND(I231*H231,2)</f>
        <v>0</v>
      </c>
      <c r="BL231" s="18" t="s">
        <v>155</v>
      </c>
      <c r="BM231" s="232" t="s">
        <v>679</v>
      </c>
    </row>
    <row r="232" s="2" customFormat="1" ht="16.5" customHeight="1">
      <c r="A232" s="39"/>
      <c r="B232" s="40"/>
      <c r="C232" s="246" t="s">
        <v>464</v>
      </c>
      <c r="D232" s="246" t="s">
        <v>178</v>
      </c>
      <c r="E232" s="247" t="s">
        <v>3599</v>
      </c>
      <c r="F232" s="248" t="s">
        <v>3600</v>
      </c>
      <c r="G232" s="249" t="s">
        <v>208</v>
      </c>
      <c r="H232" s="250">
        <v>3</v>
      </c>
      <c r="I232" s="251"/>
      <c r="J232" s="252">
        <f>ROUND(I232*H232,2)</f>
        <v>0</v>
      </c>
      <c r="K232" s="253"/>
      <c r="L232" s="254"/>
      <c r="M232" s="255" t="s">
        <v>1</v>
      </c>
      <c r="N232" s="256" t="s">
        <v>42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181</v>
      </c>
      <c r="AT232" s="232" t="s">
        <v>178</v>
      </c>
      <c r="AU232" s="232" t="s">
        <v>156</v>
      </c>
      <c r="AY232" s="18" t="s">
        <v>149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156</v>
      </c>
      <c r="BK232" s="233">
        <f>ROUND(I232*H232,2)</f>
        <v>0</v>
      </c>
      <c r="BL232" s="18" t="s">
        <v>155</v>
      </c>
      <c r="BM232" s="232" t="s">
        <v>687</v>
      </c>
    </row>
    <row r="233" s="2" customFormat="1" ht="24.15" customHeight="1">
      <c r="A233" s="39"/>
      <c r="B233" s="40"/>
      <c r="C233" s="220" t="s">
        <v>468</v>
      </c>
      <c r="D233" s="220" t="s">
        <v>151</v>
      </c>
      <c r="E233" s="221" t="s">
        <v>3601</v>
      </c>
      <c r="F233" s="222" t="s">
        <v>3602</v>
      </c>
      <c r="G233" s="223" t="s">
        <v>197</v>
      </c>
      <c r="H233" s="224">
        <v>104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42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155</v>
      </c>
      <c r="AT233" s="232" t="s">
        <v>151</v>
      </c>
      <c r="AU233" s="232" t="s">
        <v>156</v>
      </c>
      <c r="AY233" s="18" t="s">
        <v>149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156</v>
      </c>
      <c r="BK233" s="233">
        <f>ROUND(I233*H233,2)</f>
        <v>0</v>
      </c>
      <c r="BL233" s="18" t="s">
        <v>155</v>
      </c>
      <c r="BM233" s="232" t="s">
        <v>695</v>
      </c>
    </row>
    <row r="234" s="15" customFormat="1">
      <c r="A234" s="15"/>
      <c r="B234" s="273"/>
      <c r="C234" s="274"/>
      <c r="D234" s="236" t="s">
        <v>158</v>
      </c>
      <c r="E234" s="275" t="s">
        <v>1</v>
      </c>
      <c r="F234" s="276" t="s">
        <v>3603</v>
      </c>
      <c r="G234" s="274"/>
      <c r="H234" s="275" t="s">
        <v>1</v>
      </c>
      <c r="I234" s="277"/>
      <c r="J234" s="274"/>
      <c r="K234" s="274"/>
      <c r="L234" s="278"/>
      <c r="M234" s="279"/>
      <c r="N234" s="280"/>
      <c r="O234" s="280"/>
      <c r="P234" s="280"/>
      <c r="Q234" s="280"/>
      <c r="R234" s="280"/>
      <c r="S234" s="280"/>
      <c r="T234" s="281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82" t="s">
        <v>158</v>
      </c>
      <c r="AU234" s="282" t="s">
        <v>156</v>
      </c>
      <c r="AV234" s="15" t="s">
        <v>84</v>
      </c>
      <c r="AW234" s="15" t="s">
        <v>31</v>
      </c>
      <c r="AX234" s="15" t="s">
        <v>76</v>
      </c>
      <c r="AY234" s="282" t="s">
        <v>149</v>
      </c>
    </row>
    <row r="235" s="13" customFormat="1">
      <c r="A235" s="13"/>
      <c r="B235" s="234"/>
      <c r="C235" s="235"/>
      <c r="D235" s="236" t="s">
        <v>158</v>
      </c>
      <c r="E235" s="237" t="s">
        <v>1</v>
      </c>
      <c r="F235" s="238" t="s">
        <v>3604</v>
      </c>
      <c r="G235" s="235"/>
      <c r="H235" s="239">
        <v>4</v>
      </c>
      <c r="I235" s="240"/>
      <c r="J235" s="235"/>
      <c r="K235" s="235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158</v>
      </c>
      <c r="AU235" s="245" t="s">
        <v>156</v>
      </c>
      <c r="AV235" s="13" t="s">
        <v>156</v>
      </c>
      <c r="AW235" s="13" t="s">
        <v>31</v>
      </c>
      <c r="AX235" s="13" t="s">
        <v>76</v>
      </c>
      <c r="AY235" s="245" t="s">
        <v>149</v>
      </c>
    </row>
    <row r="236" s="15" customFormat="1">
      <c r="A236" s="15"/>
      <c r="B236" s="273"/>
      <c r="C236" s="274"/>
      <c r="D236" s="236" t="s">
        <v>158</v>
      </c>
      <c r="E236" s="275" t="s">
        <v>1</v>
      </c>
      <c r="F236" s="276" t="s">
        <v>3605</v>
      </c>
      <c r="G236" s="274"/>
      <c r="H236" s="275" t="s">
        <v>1</v>
      </c>
      <c r="I236" s="277"/>
      <c r="J236" s="274"/>
      <c r="K236" s="274"/>
      <c r="L236" s="278"/>
      <c r="M236" s="279"/>
      <c r="N236" s="280"/>
      <c r="O236" s="280"/>
      <c r="P236" s="280"/>
      <c r="Q236" s="280"/>
      <c r="R236" s="280"/>
      <c r="S236" s="280"/>
      <c r="T236" s="28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82" t="s">
        <v>158</v>
      </c>
      <c r="AU236" s="282" t="s">
        <v>156</v>
      </c>
      <c r="AV236" s="15" t="s">
        <v>84</v>
      </c>
      <c r="AW236" s="15" t="s">
        <v>31</v>
      </c>
      <c r="AX236" s="15" t="s">
        <v>76</v>
      </c>
      <c r="AY236" s="282" t="s">
        <v>149</v>
      </c>
    </row>
    <row r="237" s="13" customFormat="1">
      <c r="A237" s="13"/>
      <c r="B237" s="234"/>
      <c r="C237" s="235"/>
      <c r="D237" s="236" t="s">
        <v>158</v>
      </c>
      <c r="E237" s="237" t="s">
        <v>1</v>
      </c>
      <c r="F237" s="238" t="s">
        <v>3606</v>
      </c>
      <c r="G237" s="235"/>
      <c r="H237" s="239">
        <v>100</v>
      </c>
      <c r="I237" s="240"/>
      <c r="J237" s="235"/>
      <c r="K237" s="235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158</v>
      </c>
      <c r="AU237" s="245" t="s">
        <v>156</v>
      </c>
      <c r="AV237" s="13" t="s">
        <v>156</v>
      </c>
      <c r="AW237" s="13" t="s">
        <v>31</v>
      </c>
      <c r="AX237" s="13" t="s">
        <v>76</v>
      </c>
      <c r="AY237" s="245" t="s">
        <v>149</v>
      </c>
    </row>
    <row r="238" s="14" customFormat="1">
      <c r="A238" s="14"/>
      <c r="B238" s="262"/>
      <c r="C238" s="263"/>
      <c r="D238" s="236" t="s">
        <v>158</v>
      </c>
      <c r="E238" s="264" t="s">
        <v>1</v>
      </c>
      <c r="F238" s="265" t="s">
        <v>298</v>
      </c>
      <c r="G238" s="263"/>
      <c r="H238" s="266">
        <v>104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2" t="s">
        <v>158</v>
      </c>
      <c r="AU238" s="272" t="s">
        <v>156</v>
      </c>
      <c r="AV238" s="14" t="s">
        <v>155</v>
      </c>
      <c r="AW238" s="14" t="s">
        <v>31</v>
      </c>
      <c r="AX238" s="14" t="s">
        <v>84</v>
      </c>
      <c r="AY238" s="272" t="s">
        <v>149</v>
      </c>
    </row>
    <row r="239" s="2" customFormat="1" ht="24.15" customHeight="1">
      <c r="A239" s="39"/>
      <c r="B239" s="40"/>
      <c r="C239" s="220" t="s">
        <v>474</v>
      </c>
      <c r="D239" s="220" t="s">
        <v>151</v>
      </c>
      <c r="E239" s="221" t="s">
        <v>3607</v>
      </c>
      <c r="F239" s="222" t="s">
        <v>3608</v>
      </c>
      <c r="G239" s="223" t="s">
        <v>197</v>
      </c>
      <c r="H239" s="224">
        <v>27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42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155</v>
      </c>
      <c r="AT239" s="232" t="s">
        <v>151</v>
      </c>
      <c r="AU239" s="232" t="s">
        <v>156</v>
      </c>
      <c r="AY239" s="18" t="s">
        <v>149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156</v>
      </c>
      <c r="BK239" s="233">
        <f>ROUND(I239*H239,2)</f>
        <v>0</v>
      </c>
      <c r="BL239" s="18" t="s">
        <v>155</v>
      </c>
      <c r="BM239" s="232" t="s">
        <v>708</v>
      </c>
    </row>
    <row r="240" s="15" customFormat="1">
      <c r="A240" s="15"/>
      <c r="B240" s="273"/>
      <c r="C240" s="274"/>
      <c r="D240" s="236" t="s">
        <v>158</v>
      </c>
      <c r="E240" s="275" t="s">
        <v>1</v>
      </c>
      <c r="F240" s="276" t="s">
        <v>3609</v>
      </c>
      <c r="G240" s="274"/>
      <c r="H240" s="275" t="s">
        <v>1</v>
      </c>
      <c r="I240" s="277"/>
      <c r="J240" s="274"/>
      <c r="K240" s="274"/>
      <c r="L240" s="278"/>
      <c r="M240" s="279"/>
      <c r="N240" s="280"/>
      <c r="O240" s="280"/>
      <c r="P240" s="280"/>
      <c r="Q240" s="280"/>
      <c r="R240" s="280"/>
      <c r="S240" s="280"/>
      <c r="T240" s="28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82" t="s">
        <v>158</v>
      </c>
      <c r="AU240" s="282" t="s">
        <v>156</v>
      </c>
      <c r="AV240" s="15" t="s">
        <v>84</v>
      </c>
      <c r="AW240" s="15" t="s">
        <v>31</v>
      </c>
      <c r="AX240" s="15" t="s">
        <v>76</v>
      </c>
      <c r="AY240" s="282" t="s">
        <v>149</v>
      </c>
    </row>
    <row r="241" s="13" customFormat="1">
      <c r="A241" s="13"/>
      <c r="B241" s="234"/>
      <c r="C241" s="235"/>
      <c r="D241" s="236" t="s">
        <v>158</v>
      </c>
      <c r="E241" s="237" t="s">
        <v>1</v>
      </c>
      <c r="F241" s="238" t="s">
        <v>447</v>
      </c>
      <c r="G241" s="235"/>
      <c r="H241" s="239">
        <v>27</v>
      </c>
      <c r="I241" s="240"/>
      <c r="J241" s="235"/>
      <c r="K241" s="235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158</v>
      </c>
      <c r="AU241" s="245" t="s">
        <v>156</v>
      </c>
      <c r="AV241" s="13" t="s">
        <v>156</v>
      </c>
      <c r="AW241" s="13" t="s">
        <v>31</v>
      </c>
      <c r="AX241" s="13" t="s">
        <v>76</v>
      </c>
      <c r="AY241" s="245" t="s">
        <v>149</v>
      </c>
    </row>
    <row r="242" s="14" customFormat="1">
      <c r="A242" s="14"/>
      <c r="B242" s="262"/>
      <c r="C242" s="263"/>
      <c r="D242" s="236" t="s">
        <v>158</v>
      </c>
      <c r="E242" s="264" t="s">
        <v>1</v>
      </c>
      <c r="F242" s="265" t="s">
        <v>298</v>
      </c>
      <c r="G242" s="263"/>
      <c r="H242" s="266">
        <v>27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2" t="s">
        <v>158</v>
      </c>
      <c r="AU242" s="272" t="s">
        <v>156</v>
      </c>
      <c r="AV242" s="14" t="s">
        <v>155</v>
      </c>
      <c r="AW242" s="14" t="s">
        <v>31</v>
      </c>
      <c r="AX242" s="14" t="s">
        <v>84</v>
      </c>
      <c r="AY242" s="272" t="s">
        <v>149</v>
      </c>
    </row>
    <row r="243" s="2" customFormat="1" ht="24.15" customHeight="1">
      <c r="A243" s="39"/>
      <c r="B243" s="40"/>
      <c r="C243" s="220" t="s">
        <v>476</v>
      </c>
      <c r="D243" s="220" t="s">
        <v>151</v>
      </c>
      <c r="E243" s="221" t="s">
        <v>3610</v>
      </c>
      <c r="F243" s="222" t="s">
        <v>3611</v>
      </c>
      <c r="G243" s="223" t="s">
        <v>309</v>
      </c>
      <c r="H243" s="224">
        <v>5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42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155</v>
      </c>
      <c r="AT243" s="232" t="s">
        <v>151</v>
      </c>
      <c r="AU243" s="232" t="s">
        <v>156</v>
      </c>
      <c r="AY243" s="18" t="s">
        <v>149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156</v>
      </c>
      <c r="BK243" s="233">
        <f>ROUND(I243*H243,2)</f>
        <v>0</v>
      </c>
      <c r="BL243" s="18" t="s">
        <v>155</v>
      </c>
      <c r="BM243" s="232" t="s">
        <v>717</v>
      </c>
    </row>
    <row r="244" s="15" customFormat="1">
      <c r="A244" s="15"/>
      <c r="B244" s="273"/>
      <c r="C244" s="274"/>
      <c r="D244" s="236" t="s">
        <v>158</v>
      </c>
      <c r="E244" s="275" t="s">
        <v>1</v>
      </c>
      <c r="F244" s="276" t="s">
        <v>3612</v>
      </c>
      <c r="G244" s="274"/>
      <c r="H244" s="275" t="s">
        <v>1</v>
      </c>
      <c r="I244" s="277"/>
      <c r="J244" s="274"/>
      <c r="K244" s="274"/>
      <c r="L244" s="278"/>
      <c r="M244" s="279"/>
      <c r="N244" s="280"/>
      <c r="O244" s="280"/>
      <c r="P244" s="280"/>
      <c r="Q244" s="280"/>
      <c r="R244" s="280"/>
      <c r="S244" s="280"/>
      <c r="T244" s="28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82" t="s">
        <v>158</v>
      </c>
      <c r="AU244" s="282" t="s">
        <v>156</v>
      </c>
      <c r="AV244" s="15" t="s">
        <v>84</v>
      </c>
      <c r="AW244" s="15" t="s">
        <v>31</v>
      </c>
      <c r="AX244" s="15" t="s">
        <v>76</v>
      </c>
      <c r="AY244" s="282" t="s">
        <v>149</v>
      </c>
    </row>
    <row r="245" s="15" customFormat="1">
      <c r="A245" s="15"/>
      <c r="B245" s="273"/>
      <c r="C245" s="274"/>
      <c r="D245" s="236" t="s">
        <v>158</v>
      </c>
      <c r="E245" s="275" t="s">
        <v>1</v>
      </c>
      <c r="F245" s="276" t="s">
        <v>3613</v>
      </c>
      <c r="G245" s="274"/>
      <c r="H245" s="275" t="s">
        <v>1</v>
      </c>
      <c r="I245" s="277"/>
      <c r="J245" s="274"/>
      <c r="K245" s="274"/>
      <c r="L245" s="278"/>
      <c r="M245" s="279"/>
      <c r="N245" s="280"/>
      <c r="O245" s="280"/>
      <c r="P245" s="280"/>
      <c r="Q245" s="280"/>
      <c r="R245" s="280"/>
      <c r="S245" s="280"/>
      <c r="T245" s="28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2" t="s">
        <v>158</v>
      </c>
      <c r="AU245" s="282" t="s">
        <v>156</v>
      </c>
      <c r="AV245" s="15" t="s">
        <v>84</v>
      </c>
      <c r="AW245" s="15" t="s">
        <v>31</v>
      </c>
      <c r="AX245" s="15" t="s">
        <v>76</v>
      </c>
      <c r="AY245" s="282" t="s">
        <v>149</v>
      </c>
    </row>
    <row r="246" s="13" customFormat="1">
      <c r="A246" s="13"/>
      <c r="B246" s="234"/>
      <c r="C246" s="235"/>
      <c r="D246" s="236" t="s">
        <v>158</v>
      </c>
      <c r="E246" s="237" t="s">
        <v>1</v>
      </c>
      <c r="F246" s="238" t="s">
        <v>172</v>
      </c>
      <c r="G246" s="235"/>
      <c r="H246" s="239">
        <v>5</v>
      </c>
      <c r="I246" s="240"/>
      <c r="J246" s="235"/>
      <c r="K246" s="235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158</v>
      </c>
      <c r="AU246" s="245" t="s">
        <v>156</v>
      </c>
      <c r="AV246" s="13" t="s">
        <v>156</v>
      </c>
      <c r="AW246" s="13" t="s">
        <v>31</v>
      </c>
      <c r="AX246" s="13" t="s">
        <v>76</v>
      </c>
      <c r="AY246" s="245" t="s">
        <v>149</v>
      </c>
    </row>
    <row r="247" s="14" customFormat="1">
      <c r="A247" s="14"/>
      <c r="B247" s="262"/>
      <c r="C247" s="263"/>
      <c r="D247" s="236" t="s">
        <v>158</v>
      </c>
      <c r="E247" s="264" t="s">
        <v>1</v>
      </c>
      <c r="F247" s="265" t="s">
        <v>298</v>
      </c>
      <c r="G247" s="263"/>
      <c r="H247" s="266">
        <v>5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2" t="s">
        <v>158</v>
      </c>
      <c r="AU247" s="272" t="s">
        <v>156</v>
      </c>
      <c r="AV247" s="14" t="s">
        <v>155</v>
      </c>
      <c r="AW247" s="14" t="s">
        <v>31</v>
      </c>
      <c r="AX247" s="14" t="s">
        <v>84</v>
      </c>
      <c r="AY247" s="272" t="s">
        <v>149</v>
      </c>
    </row>
    <row r="248" s="2" customFormat="1" ht="16.5" customHeight="1">
      <c r="A248" s="39"/>
      <c r="B248" s="40"/>
      <c r="C248" s="220" t="s">
        <v>481</v>
      </c>
      <c r="D248" s="220" t="s">
        <v>151</v>
      </c>
      <c r="E248" s="221" t="s">
        <v>3614</v>
      </c>
      <c r="F248" s="222" t="s">
        <v>3615</v>
      </c>
      <c r="G248" s="223" t="s">
        <v>197</v>
      </c>
      <c r="H248" s="224">
        <v>131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42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155</v>
      </c>
      <c r="AT248" s="232" t="s">
        <v>151</v>
      </c>
      <c r="AU248" s="232" t="s">
        <v>156</v>
      </c>
      <c r="AY248" s="18" t="s">
        <v>149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156</v>
      </c>
      <c r="BK248" s="233">
        <f>ROUND(I248*H248,2)</f>
        <v>0</v>
      </c>
      <c r="BL248" s="18" t="s">
        <v>155</v>
      </c>
      <c r="BM248" s="232" t="s">
        <v>730</v>
      </c>
    </row>
    <row r="249" s="2" customFormat="1" ht="16.5" customHeight="1">
      <c r="A249" s="39"/>
      <c r="B249" s="40"/>
      <c r="C249" s="220" t="s">
        <v>485</v>
      </c>
      <c r="D249" s="220" t="s">
        <v>151</v>
      </c>
      <c r="E249" s="221" t="s">
        <v>3616</v>
      </c>
      <c r="F249" s="222" t="s">
        <v>3617</v>
      </c>
      <c r="G249" s="223" t="s">
        <v>309</v>
      </c>
      <c r="H249" s="224">
        <v>5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42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155</v>
      </c>
      <c r="AT249" s="232" t="s">
        <v>151</v>
      </c>
      <c r="AU249" s="232" t="s">
        <v>156</v>
      </c>
      <c r="AY249" s="18" t="s">
        <v>149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156</v>
      </c>
      <c r="BK249" s="233">
        <f>ROUND(I249*H249,2)</f>
        <v>0</v>
      </c>
      <c r="BL249" s="18" t="s">
        <v>155</v>
      </c>
      <c r="BM249" s="232" t="s">
        <v>739</v>
      </c>
    </row>
    <row r="250" s="2" customFormat="1" ht="24.15" customHeight="1">
      <c r="A250" s="39"/>
      <c r="B250" s="40"/>
      <c r="C250" s="220" t="s">
        <v>490</v>
      </c>
      <c r="D250" s="220" t="s">
        <v>151</v>
      </c>
      <c r="E250" s="221" t="s">
        <v>3618</v>
      </c>
      <c r="F250" s="222" t="s">
        <v>3619</v>
      </c>
      <c r="G250" s="223" t="s">
        <v>197</v>
      </c>
      <c r="H250" s="224">
        <v>3.6000000000000001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42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155</v>
      </c>
      <c r="AT250" s="232" t="s">
        <v>151</v>
      </c>
      <c r="AU250" s="232" t="s">
        <v>156</v>
      </c>
      <c r="AY250" s="18" t="s">
        <v>149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156</v>
      </c>
      <c r="BK250" s="233">
        <f>ROUND(I250*H250,2)</f>
        <v>0</v>
      </c>
      <c r="BL250" s="18" t="s">
        <v>155</v>
      </c>
      <c r="BM250" s="232" t="s">
        <v>749</v>
      </c>
    </row>
    <row r="251" s="2" customFormat="1" ht="24.15" customHeight="1">
      <c r="A251" s="39"/>
      <c r="B251" s="40"/>
      <c r="C251" s="246" t="s">
        <v>494</v>
      </c>
      <c r="D251" s="246" t="s">
        <v>178</v>
      </c>
      <c r="E251" s="247" t="s">
        <v>3620</v>
      </c>
      <c r="F251" s="248" t="s">
        <v>3621</v>
      </c>
      <c r="G251" s="249" t="s">
        <v>197</v>
      </c>
      <c r="H251" s="250">
        <v>3.7799999999999998</v>
      </c>
      <c r="I251" s="251"/>
      <c r="J251" s="252">
        <f>ROUND(I251*H251,2)</f>
        <v>0</v>
      </c>
      <c r="K251" s="253"/>
      <c r="L251" s="254"/>
      <c r="M251" s="255" t="s">
        <v>1</v>
      </c>
      <c r="N251" s="256" t="s">
        <v>42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181</v>
      </c>
      <c r="AT251" s="232" t="s">
        <v>178</v>
      </c>
      <c r="AU251" s="232" t="s">
        <v>156</v>
      </c>
      <c r="AY251" s="18" t="s">
        <v>149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156</v>
      </c>
      <c r="BK251" s="233">
        <f>ROUND(I251*H251,2)</f>
        <v>0</v>
      </c>
      <c r="BL251" s="18" t="s">
        <v>155</v>
      </c>
      <c r="BM251" s="232" t="s">
        <v>759</v>
      </c>
    </row>
    <row r="252" s="13" customFormat="1">
      <c r="A252" s="13"/>
      <c r="B252" s="234"/>
      <c r="C252" s="235"/>
      <c r="D252" s="236" t="s">
        <v>158</v>
      </c>
      <c r="E252" s="237" t="s">
        <v>1</v>
      </c>
      <c r="F252" s="238" t="s">
        <v>3622</v>
      </c>
      <c r="G252" s="235"/>
      <c r="H252" s="239">
        <v>3.7799999999999998</v>
      </c>
      <c r="I252" s="240"/>
      <c r="J252" s="235"/>
      <c r="K252" s="235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158</v>
      </c>
      <c r="AU252" s="245" t="s">
        <v>156</v>
      </c>
      <c r="AV252" s="13" t="s">
        <v>156</v>
      </c>
      <c r="AW252" s="13" t="s">
        <v>31</v>
      </c>
      <c r="AX252" s="13" t="s">
        <v>76</v>
      </c>
      <c r="AY252" s="245" t="s">
        <v>149</v>
      </c>
    </row>
    <row r="253" s="14" customFormat="1">
      <c r="A253" s="14"/>
      <c r="B253" s="262"/>
      <c r="C253" s="263"/>
      <c r="D253" s="236" t="s">
        <v>158</v>
      </c>
      <c r="E253" s="264" t="s">
        <v>1</v>
      </c>
      <c r="F253" s="265" t="s">
        <v>298</v>
      </c>
      <c r="G253" s="263"/>
      <c r="H253" s="266">
        <v>3.7799999999999998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2" t="s">
        <v>158</v>
      </c>
      <c r="AU253" s="272" t="s">
        <v>156</v>
      </c>
      <c r="AV253" s="14" t="s">
        <v>155</v>
      </c>
      <c r="AW253" s="14" t="s">
        <v>31</v>
      </c>
      <c r="AX253" s="14" t="s">
        <v>84</v>
      </c>
      <c r="AY253" s="272" t="s">
        <v>149</v>
      </c>
    </row>
    <row r="254" s="2" customFormat="1" ht="33" customHeight="1">
      <c r="A254" s="39"/>
      <c r="B254" s="40"/>
      <c r="C254" s="220" t="s">
        <v>498</v>
      </c>
      <c r="D254" s="220" t="s">
        <v>151</v>
      </c>
      <c r="E254" s="221" t="s">
        <v>3623</v>
      </c>
      <c r="F254" s="222" t="s">
        <v>3624</v>
      </c>
      <c r="G254" s="223" t="s">
        <v>197</v>
      </c>
      <c r="H254" s="224">
        <v>0.80000000000000004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42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155</v>
      </c>
      <c r="AT254" s="232" t="s">
        <v>151</v>
      </c>
      <c r="AU254" s="232" t="s">
        <v>156</v>
      </c>
      <c r="AY254" s="18" t="s">
        <v>149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156</v>
      </c>
      <c r="BK254" s="233">
        <f>ROUND(I254*H254,2)</f>
        <v>0</v>
      </c>
      <c r="BL254" s="18" t="s">
        <v>155</v>
      </c>
      <c r="BM254" s="232" t="s">
        <v>772</v>
      </c>
    </row>
    <row r="255" s="2" customFormat="1" ht="16.5" customHeight="1">
      <c r="A255" s="39"/>
      <c r="B255" s="40"/>
      <c r="C255" s="246" t="s">
        <v>503</v>
      </c>
      <c r="D255" s="246" t="s">
        <v>178</v>
      </c>
      <c r="E255" s="247" t="s">
        <v>3625</v>
      </c>
      <c r="F255" s="248" t="s">
        <v>3626</v>
      </c>
      <c r="G255" s="249" t="s">
        <v>197</v>
      </c>
      <c r="H255" s="250">
        <v>0.83999999999999997</v>
      </c>
      <c r="I255" s="251"/>
      <c r="J255" s="252">
        <f>ROUND(I255*H255,2)</f>
        <v>0</v>
      </c>
      <c r="K255" s="253"/>
      <c r="L255" s="254"/>
      <c r="M255" s="255" t="s">
        <v>1</v>
      </c>
      <c r="N255" s="256" t="s">
        <v>42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181</v>
      </c>
      <c r="AT255" s="232" t="s">
        <v>178</v>
      </c>
      <c r="AU255" s="232" t="s">
        <v>156</v>
      </c>
      <c r="AY255" s="18" t="s">
        <v>149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156</v>
      </c>
      <c r="BK255" s="233">
        <f>ROUND(I255*H255,2)</f>
        <v>0</v>
      </c>
      <c r="BL255" s="18" t="s">
        <v>155</v>
      </c>
      <c r="BM255" s="232" t="s">
        <v>782</v>
      </c>
    </row>
    <row r="256" s="13" customFormat="1">
      <c r="A256" s="13"/>
      <c r="B256" s="234"/>
      <c r="C256" s="235"/>
      <c r="D256" s="236" t="s">
        <v>158</v>
      </c>
      <c r="E256" s="237" t="s">
        <v>1</v>
      </c>
      <c r="F256" s="238" t="s">
        <v>3627</v>
      </c>
      <c r="G256" s="235"/>
      <c r="H256" s="239">
        <v>0.83999999999999997</v>
      </c>
      <c r="I256" s="240"/>
      <c r="J256" s="235"/>
      <c r="K256" s="235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158</v>
      </c>
      <c r="AU256" s="245" t="s">
        <v>156</v>
      </c>
      <c r="AV256" s="13" t="s">
        <v>156</v>
      </c>
      <c r="AW256" s="13" t="s">
        <v>31</v>
      </c>
      <c r="AX256" s="13" t="s">
        <v>76</v>
      </c>
      <c r="AY256" s="245" t="s">
        <v>149</v>
      </c>
    </row>
    <row r="257" s="14" customFormat="1">
      <c r="A257" s="14"/>
      <c r="B257" s="262"/>
      <c r="C257" s="263"/>
      <c r="D257" s="236" t="s">
        <v>158</v>
      </c>
      <c r="E257" s="264" t="s">
        <v>1</v>
      </c>
      <c r="F257" s="265" t="s">
        <v>298</v>
      </c>
      <c r="G257" s="263"/>
      <c r="H257" s="266">
        <v>0.83999999999999997</v>
      </c>
      <c r="I257" s="267"/>
      <c r="J257" s="263"/>
      <c r="K257" s="263"/>
      <c r="L257" s="268"/>
      <c r="M257" s="269"/>
      <c r="N257" s="270"/>
      <c r="O257" s="270"/>
      <c r="P257" s="270"/>
      <c r="Q257" s="270"/>
      <c r="R257" s="270"/>
      <c r="S257" s="270"/>
      <c r="T257" s="27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2" t="s">
        <v>158</v>
      </c>
      <c r="AU257" s="272" t="s">
        <v>156</v>
      </c>
      <c r="AV257" s="14" t="s">
        <v>155</v>
      </c>
      <c r="AW257" s="14" t="s">
        <v>31</v>
      </c>
      <c r="AX257" s="14" t="s">
        <v>84</v>
      </c>
      <c r="AY257" s="272" t="s">
        <v>149</v>
      </c>
    </row>
    <row r="258" s="2" customFormat="1" ht="24.15" customHeight="1">
      <c r="A258" s="39"/>
      <c r="B258" s="40"/>
      <c r="C258" s="220" t="s">
        <v>508</v>
      </c>
      <c r="D258" s="220" t="s">
        <v>151</v>
      </c>
      <c r="E258" s="221" t="s">
        <v>3628</v>
      </c>
      <c r="F258" s="222" t="s">
        <v>3629</v>
      </c>
      <c r="G258" s="223" t="s">
        <v>197</v>
      </c>
      <c r="H258" s="224">
        <v>5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42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155</v>
      </c>
      <c r="AT258" s="232" t="s">
        <v>151</v>
      </c>
      <c r="AU258" s="232" t="s">
        <v>156</v>
      </c>
      <c r="AY258" s="18" t="s">
        <v>149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156</v>
      </c>
      <c r="BK258" s="233">
        <f>ROUND(I258*H258,2)</f>
        <v>0</v>
      </c>
      <c r="BL258" s="18" t="s">
        <v>155</v>
      </c>
      <c r="BM258" s="232" t="s">
        <v>789</v>
      </c>
    </row>
    <row r="259" s="2" customFormat="1" ht="16.5" customHeight="1">
      <c r="A259" s="39"/>
      <c r="B259" s="40"/>
      <c r="C259" s="246" t="s">
        <v>513</v>
      </c>
      <c r="D259" s="246" t="s">
        <v>178</v>
      </c>
      <c r="E259" s="247" t="s">
        <v>3630</v>
      </c>
      <c r="F259" s="248" t="s">
        <v>3631</v>
      </c>
      <c r="G259" s="249" t="s">
        <v>197</v>
      </c>
      <c r="H259" s="250">
        <v>5.25</v>
      </c>
      <c r="I259" s="251"/>
      <c r="J259" s="252">
        <f>ROUND(I259*H259,2)</f>
        <v>0</v>
      </c>
      <c r="K259" s="253"/>
      <c r="L259" s="254"/>
      <c r="M259" s="255" t="s">
        <v>1</v>
      </c>
      <c r="N259" s="256" t="s">
        <v>42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181</v>
      </c>
      <c r="AT259" s="232" t="s">
        <v>178</v>
      </c>
      <c r="AU259" s="232" t="s">
        <v>156</v>
      </c>
      <c r="AY259" s="18" t="s">
        <v>149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156</v>
      </c>
      <c r="BK259" s="233">
        <f>ROUND(I259*H259,2)</f>
        <v>0</v>
      </c>
      <c r="BL259" s="18" t="s">
        <v>155</v>
      </c>
      <c r="BM259" s="232" t="s">
        <v>799</v>
      </c>
    </row>
    <row r="260" s="13" customFormat="1">
      <c r="A260" s="13"/>
      <c r="B260" s="234"/>
      <c r="C260" s="235"/>
      <c r="D260" s="236" t="s">
        <v>158</v>
      </c>
      <c r="E260" s="237" t="s">
        <v>1</v>
      </c>
      <c r="F260" s="238" t="s">
        <v>3632</v>
      </c>
      <c r="G260" s="235"/>
      <c r="H260" s="239">
        <v>5.25</v>
      </c>
      <c r="I260" s="240"/>
      <c r="J260" s="235"/>
      <c r="K260" s="235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158</v>
      </c>
      <c r="AU260" s="245" t="s">
        <v>156</v>
      </c>
      <c r="AV260" s="13" t="s">
        <v>156</v>
      </c>
      <c r="AW260" s="13" t="s">
        <v>31</v>
      </c>
      <c r="AX260" s="13" t="s">
        <v>76</v>
      </c>
      <c r="AY260" s="245" t="s">
        <v>149</v>
      </c>
    </row>
    <row r="261" s="14" customFormat="1">
      <c r="A261" s="14"/>
      <c r="B261" s="262"/>
      <c r="C261" s="263"/>
      <c r="D261" s="236" t="s">
        <v>158</v>
      </c>
      <c r="E261" s="264" t="s">
        <v>1</v>
      </c>
      <c r="F261" s="265" t="s">
        <v>298</v>
      </c>
      <c r="G261" s="263"/>
      <c r="H261" s="266">
        <v>5.25</v>
      </c>
      <c r="I261" s="267"/>
      <c r="J261" s="263"/>
      <c r="K261" s="263"/>
      <c r="L261" s="268"/>
      <c r="M261" s="269"/>
      <c r="N261" s="270"/>
      <c r="O261" s="270"/>
      <c r="P261" s="270"/>
      <c r="Q261" s="270"/>
      <c r="R261" s="270"/>
      <c r="S261" s="270"/>
      <c r="T261" s="27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72" t="s">
        <v>158</v>
      </c>
      <c r="AU261" s="272" t="s">
        <v>156</v>
      </c>
      <c r="AV261" s="14" t="s">
        <v>155</v>
      </c>
      <c r="AW261" s="14" t="s">
        <v>31</v>
      </c>
      <c r="AX261" s="14" t="s">
        <v>84</v>
      </c>
      <c r="AY261" s="272" t="s">
        <v>149</v>
      </c>
    </row>
    <row r="262" s="2" customFormat="1" ht="24.15" customHeight="1">
      <c r="A262" s="39"/>
      <c r="B262" s="40"/>
      <c r="C262" s="220" t="s">
        <v>517</v>
      </c>
      <c r="D262" s="220" t="s">
        <v>151</v>
      </c>
      <c r="E262" s="221" t="s">
        <v>3633</v>
      </c>
      <c r="F262" s="222" t="s">
        <v>3634</v>
      </c>
      <c r="G262" s="223" t="s">
        <v>154</v>
      </c>
      <c r="H262" s="224">
        <v>0.61599999999999999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42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155</v>
      </c>
      <c r="AT262" s="232" t="s">
        <v>151</v>
      </c>
      <c r="AU262" s="232" t="s">
        <v>156</v>
      </c>
      <c r="AY262" s="18" t="s">
        <v>149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156</v>
      </c>
      <c r="BK262" s="233">
        <f>ROUND(I262*H262,2)</f>
        <v>0</v>
      </c>
      <c r="BL262" s="18" t="s">
        <v>155</v>
      </c>
      <c r="BM262" s="232" t="s">
        <v>807</v>
      </c>
    </row>
    <row r="263" s="13" customFormat="1">
      <c r="A263" s="13"/>
      <c r="B263" s="234"/>
      <c r="C263" s="235"/>
      <c r="D263" s="236" t="s">
        <v>158</v>
      </c>
      <c r="E263" s="237" t="s">
        <v>1</v>
      </c>
      <c r="F263" s="238" t="s">
        <v>3635</v>
      </c>
      <c r="G263" s="235"/>
      <c r="H263" s="239">
        <v>0.20200000000000001</v>
      </c>
      <c r="I263" s="240"/>
      <c r="J263" s="235"/>
      <c r="K263" s="235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158</v>
      </c>
      <c r="AU263" s="245" t="s">
        <v>156</v>
      </c>
      <c r="AV263" s="13" t="s">
        <v>156</v>
      </c>
      <c r="AW263" s="13" t="s">
        <v>31</v>
      </c>
      <c r="AX263" s="13" t="s">
        <v>76</v>
      </c>
      <c r="AY263" s="245" t="s">
        <v>149</v>
      </c>
    </row>
    <row r="264" s="13" customFormat="1">
      <c r="A264" s="13"/>
      <c r="B264" s="234"/>
      <c r="C264" s="235"/>
      <c r="D264" s="236" t="s">
        <v>158</v>
      </c>
      <c r="E264" s="237" t="s">
        <v>1</v>
      </c>
      <c r="F264" s="238" t="s">
        <v>3636</v>
      </c>
      <c r="G264" s="235"/>
      <c r="H264" s="239">
        <v>0.064000000000000001</v>
      </c>
      <c r="I264" s="240"/>
      <c r="J264" s="235"/>
      <c r="K264" s="235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158</v>
      </c>
      <c r="AU264" s="245" t="s">
        <v>156</v>
      </c>
      <c r="AV264" s="13" t="s">
        <v>156</v>
      </c>
      <c r="AW264" s="13" t="s">
        <v>31</v>
      </c>
      <c r="AX264" s="13" t="s">
        <v>76</v>
      </c>
      <c r="AY264" s="245" t="s">
        <v>149</v>
      </c>
    </row>
    <row r="265" s="13" customFormat="1">
      <c r="A265" s="13"/>
      <c r="B265" s="234"/>
      <c r="C265" s="235"/>
      <c r="D265" s="236" t="s">
        <v>158</v>
      </c>
      <c r="E265" s="237" t="s">
        <v>1</v>
      </c>
      <c r="F265" s="238" t="s">
        <v>3637</v>
      </c>
      <c r="G265" s="235"/>
      <c r="H265" s="239">
        <v>0.34999999999999998</v>
      </c>
      <c r="I265" s="240"/>
      <c r="J265" s="235"/>
      <c r="K265" s="235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158</v>
      </c>
      <c r="AU265" s="245" t="s">
        <v>156</v>
      </c>
      <c r="AV265" s="13" t="s">
        <v>156</v>
      </c>
      <c r="AW265" s="13" t="s">
        <v>31</v>
      </c>
      <c r="AX265" s="13" t="s">
        <v>76</v>
      </c>
      <c r="AY265" s="245" t="s">
        <v>149</v>
      </c>
    </row>
    <row r="266" s="14" customFormat="1">
      <c r="A266" s="14"/>
      <c r="B266" s="262"/>
      <c r="C266" s="263"/>
      <c r="D266" s="236" t="s">
        <v>158</v>
      </c>
      <c r="E266" s="264" t="s">
        <v>1</v>
      </c>
      <c r="F266" s="265" t="s">
        <v>298</v>
      </c>
      <c r="G266" s="263"/>
      <c r="H266" s="266">
        <v>0.61599999999999999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2" t="s">
        <v>158</v>
      </c>
      <c r="AU266" s="272" t="s">
        <v>156</v>
      </c>
      <c r="AV266" s="14" t="s">
        <v>155</v>
      </c>
      <c r="AW266" s="14" t="s">
        <v>31</v>
      </c>
      <c r="AX266" s="14" t="s">
        <v>84</v>
      </c>
      <c r="AY266" s="272" t="s">
        <v>149</v>
      </c>
    </row>
    <row r="267" s="2" customFormat="1" ht="24.15" customHeight="1">
      <c r="A267" s="39"/>
      <c r="B267" s="40"/>
      <c r="C267" s="220" t="s">
        <v>522</v>
      </c>
      <c r="D267" s="220" t="s">
        <v>151</v>
      </c>
      <c r="E267" s="221" t="s">
        <v>3638</v>
      </c>
      <c r="F267" s="222" t="s">
        <v>3639</v>
      </c>
      <c r="G267" s="223" t="s">
        <v>197</v>
      </c>
      <c r="H267" s="224">
        <v>5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42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155</v>
      </c>
      <c r="AT267" s="232" t="s">
        <v>151</v>
      </c>
      <c r="AU267" s="232" t="s">
        <v>156</v>
      </c>
      <c r="AY267" s="18" t="s">
        <v>149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156</v>
      </c>
      <c r="BK267" s="233">
        <f>ROUND(I267*H267,2)</f>
        <v>0</v>
      </c>
      <c r="BL267" s="18" t="s">
        <v>155</v>
      </c>
      <c r="BM267" s="232" t="s">
        <v>816</v>
      </c>
    </row>
    <row r="268" s="2" customFormat="1" ht="24.15" customHeight="1">
      <c r="A268" s="39"/>
      <c r="B268" s="40"/>
      <c r="C268" s="246" t="s">
        <v>527</v>
      </c>
      <c r="D268" s="246" t="s">
        <v>178</v>
      </c>
      <c r="E268" s="247" t="s">
        <v>3640</v>
      </c>
      <c r="F268" s="248" t="s">
        <v>3641</v>
      </c>
      <c r="G268" s="249" t="s">
        <v>197</v>
      </c>
      <c r="H268" s="250">
        <v>5</v>
      </c>
      <c r="I268" s="251"/>
      <c r="J268" s="252">
        <f>ROUND(I268*H268,2)</f>
        <v>0</v>
      </c>
      <c r="K268" s="253"/>
      <c r="L268" s="254"/>
      <c r="M268" s="255" t="s">
        <v>1</v>
      </c>
      <c r="N268" s="256" t="s">
        <v>42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181</v>
      </c>
      <c r="AT268" s="232" t="s">
        <v>178</v>
      </c>
      <c r="AU268" s="232" t="s">
        <v>156</v>
      </c>
      <c r="AY268" s="18" t="s">
        <v>149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156</v>
      </c>
      <c r="BK268" s="233">
        <f>ROUND(I268*H268,2)</f>
        <v>0</v>
      </c>
      <c r="BL268" s="18" t="s">
        <v>155</v>
      </c>
      <c r="BM268" s="232" t="s">
        <v>830</v>
      </c>
    </row>
    <row r="269" s="2" customFormat="1" ht="16.5" customHeight="1">
      <c r="A269" s="39"/>
      <c r="B269" s="40"/>
      <c r="C269" s="246" t="s">
        <v>531</v>
      </c>
      <c r="D269" s="246" t="s">
        <v>178</v>
      </c>
      <c r="E269" s="247" t="s">
        <v>3642</v>
      </c>
      <c r="F269" s="248" t="s">
        <v>3643</v>
      </c>
      <c r="G269" s="249" t="s">
        <v>197</v>
      </c>
      <c r="H269" s="250">
        <v>5</v>
      </c>
      <c r="I269" s="251"/>
      <c r="J269" s="252">
        <f>ROUND(I269*H269,2)</f>
        <v>0</v>
      </c>
      <c r="K269" s="253"/>
      <c r="L269" s="254"/>
      <c r="M269" s="255" t="s">
        <v>1</v>
      </c>
      <c r="N269" s="256" t="s">
        <v>42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181</v>
      </c>
      <c r="AT269" s="232" t="s">
        <v>178</v>
      </c>
      <c r="AU269" s="232" t="s">
        <v>156</v>
      </c>
      <c r="AY269" s="18" t="s">
        <v>149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156</v>
      </c>
      <c r="BK269" s="233">
        <f>ROUND(I269*H269,2)</f>
        <v>0</v>
      </c>
      <c r="BL269" s="18" t="s">
        <v>155</v>
      </c>
      <c r="BM269" s="232" t="s">
        <v>837</v>
      </c>
    </row>
    <row r="270" s="2" customFormat="1" ht="24.15" customHeight="1">
      <c r="A270" s="39"/>
      <c r="B270" s="40"/>
      <c r="C270" s="246" t="s">
        <v>535</v>
      </c>
      <c r="D270" s="246" t="s">
        <v>178</v>
      </c>
      <c r="E270" s="247" t="s">
        <v>3644</v>
      </c>
      <c r="F270" s="248" t="s">
        <v>3645</v>
      </c>
      <c r="G270" s="249" t="s">
        <v>208</v>
      </c>
      <c r="H270" s="250">
        <v>2</v>
      </c>
      <c r="I270" s="251"/>
      <c r="J270" s="252">
        <f>ROUND(I270*H270,2)</f>
        <v>0</v>
      </c>
      <c r="K270" s="253"/>
      <c r="L270" s="254"/>
      <c r="M270" s="255" t="s">
        <v>1</v>
      </c>
      <c r="N270" s="256" t="s">
        <v>42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181</v>
      </c>
      <c r="AT270" s="232" t="s">
        <v>178</v>
      </c>
      <c r="AU270" s="232" t="s">
        <v>156</v>
      </c>
      <c r="AY270" s="18" t="s">
        <v>149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156</v>
      </c>
      <c r="BK270" s="233">
        <f>ROUND(I270*H270,2)</f>
        <v>0</v>
      </c>
      <c r="BL270" s="18" t="s">
        <v>155</v>
      </c>
      <c r="BM270" s="232" t="s">
        <v>846</v>
      </c>
    </row>
    <row r="271" s="2" customFormat="1" ht="33" customHeight="1">
      <c r="A271" s="39"/>
      <c r="B271" s="40"/>
      <c r="C271" s="220" t="s">
        <v>543</v>
      </c>
      <c r="D271" s="220" t="s">
        <v>151</v>
      </c>
      <c r="E271" s="221" t="s">
        <v>3646</v>
      </c>
      <c r="F271" s="222" t="s">
        <v>3647</v>
      </c>
      <c r="G271" s="223" t="s">
        <v>208</v>
      </c>
      <c r="H271" s="224">
        <v>1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42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155</v>
      </c>
      <c r="AT271" s="232" t="s">
        <v>151</v>
      </c>
      <c r="AU271" s="232" t="s">
        <v>156</v>
      </c>
      <c r="AY271" s="18" t="s">
        <v>149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156</v>
      </c>
      <c r="BK271" s="233">
        <f>ROUND(I271*H271,2)</f>
        <v>0</v>
      </c>
      <c r="BL271" s="18" t="s">
        <v>155</v>
      </c>
      <c r="BM271" s="232" t="s">
        <v>855</v>
      </c>
    </row>
    <row r="272" s="2" customFormat="1" ht="24.15" customHeight="1">
      <c r="A272" s="39"/>
      <c r="B272" s="40"/>
      <c r="C272" s="246" t="s">
        <v>551</v>
      </c>
      <c r="D272" s="246" t="s">
        <v>178</v>
      </c>
      <c r="E272" s="247" t="s">
        <v>3648</v>
      </c>
      <c r="F272" s="248" t="s">
        <v>3649</v>
      </c>
      <c r="G272" s="249" t="s">
        <v>208</v>
      </c>
      <c r="H272" s="250">
        <v>1</v>
      </c>
      <c r="I272" s="251"/>
      <c r="J272" s="252">
        <f>ROUND(I272*H272,2)</f>
        <v>0</v>
      </c>
      <c r="K272" s="253"/>
      <c r="L272" s="254"/>
      <c r="M272" s="255" t="s">
        <v>1</v>
      </c>
      <c r="N272" s="256" t="s">
        <v>42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181</v>
      </c>
      <c r="AT272" s="232" t="s">
        <v>178</v>
      </c>
      <c r="AU272" s="232" t="s">
        <v>156</v>
      </c>
      <c r="AY272" s="18" t="s">
        <v>149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156</v>
      </c>
      <c r="BK272" s="233">
        <f>ROUND(I272*H272,2)</f>
        <v>0</v>
      </c>
      <c r="BL272" s="18" t="s">
        <v>155</v>
      </c>
      <c r="BM272" s="232" t="s">
        <v>864</v>
      </c>
    </row>
    <row r="273" s="2" customFormat="1" ht="16.5" customHeight="1">
      <c r="A273" s="39"/>
      <c r="B273" s="40"/>
      <c r="C273" s="246" t="s">
        <v>578</v>
      </c>
      <c r="D273" s="246" t="s">
        <v>178</v>
      </c>
      <c r="E273" s="247" t="s">
        <v>3642</v>
      </c>
      <c r="F273" s="248" t="s">
        <v>3643</v>
      </c>
      <c r="G273" s="249" t="s">
        <v>197</v>
      </c>
      <c r="H273" s="250">
        <v>0.5</v>
      </c>
      <c r="I273" s="251"/>
      <c r="J273" s="252">
        <f>ROUND(I273*H273,2)</f>
        <v>0</v>
      </c>
      <c r="K273" s="253"/>
      <c r="L273" s="254"/>
      <c r="M273" s="255" t="s">
        <v>1</v>
      </c>
      <c r="N273" s="256" t="s">
        <v>42</v>
      </c>
      <c r="O273" s="92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181</v>
      </c>
      <c r="AT273" s="232" t="s">
        <v>178</v>
      </c>
      <c r="AU273" s="232" t="s">
        <v>156</v>
      </c>
      <c r="AY273" s="18" t="s">
        <v>149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8" t="s">
        <v>156</v>
      </c>
      <c r="BK273" s="233">
        <f>ROUND(I273*H273,2)</f>
        <v>0</v>
      </c>
      <c r="BL273" s="18" t="s">
        <v>155</v>
      </c>
      <c r="BM273" s="232" t="s">
        <v>873</v>
      </c>
    </row>
    <row r="274" s="2" customFormat="1" ht="24.15" customHeight="1">
      <c r="A274" s="39"/>
      <c r="B274" s="40"/>
      <c r="C274" s="220" t="s">
        <v>591</v>
      </c>
      <c r="D274" s="220" t="s">
        <v>151</v>
      </c>
      <c r="E274" s="221" t="s">
        <v>3650</v>
      </c>
      <c r="F274" s="222" t="s">
        <v>3651</v>
      </c>
      <c r="G274" s="223" t="s">
        <v>208</v>
      </c>
      <c r="H274" s="224">
        <v>32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42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155</v>
      </c>
      <c r="AT274" s="232" t="s">
        <v>151</v>
      </c>
      <c r="AU274" s="232" t="s">
        <v>156</v>
      </c>
      <c r="AY274" s="18" t="s">
        <v>149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156</v>
      </c>
      <c r="BK274" s="233">
        <f>ROUND(I274*H274,2)</f>
        <v>0</v>
      </c>
      <c r="BL274" s="18" t="s">
        <v>155</v>
      </c>
      <c r="BM274" s="232" t="s">
        <v>879</v>
      </c>
    </row>
    <row r="275" s="13" customFormat="1">
      <c r="A275" s="13"/>
      <c r="B275" s="234"/>
      <c r="C275" s="235"/>
      <c r="D275" s="236" t="s">
        <v>158</v>
      </c>
      <c r="E275" s="237" t="s">
        <v>1</v>
      </c>
      <c r="F275" s="238" t="s">
        <v>3652</v>
      </c>
      <c r="G275" s="235"/>
      <c r="H275" s="239">
        <v>32</v>
      </c>
      <c r="I275" s="240"/>
      <c r="J275" s="235"/>
      <c r="K275" s="235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158</v>
      </c>
      <c r="AU275" s="245" t="s">
        <v>156</v>
      </c>
      <c r="AV275" s="13" t="s">
        <v>156</v>
      </c>
      <c r="AW275" s="13" t="s">
        <v>31</v>
      </c>
      <c r="AX275" s="13" t="s">
        <v>76</v>
      </c>
      <c r="AY275" s="245" t="s">
        <v>149</v>
      </c>
    </row>
    <row r="276" s="14" customFormat="1">
      <c r="A276" s="14"/>
      <c r="B276" s="262"/>
      <c r="C276" s="263"/>
      <c r="D276" s="236" t="s">
        <v>158</v>
      </c>
      <c r="E276" s="264" t="s">
        <v>1</v>
      </c>
      <c r="F276" s="265" t="s">
        <v>298</v>
      </c>
      <c r="G276" s="263"/>
      <c r="H276" s="266">
        <v>32</v>
      </c>
      <c r="I276" s="267"/>
      <c r="J276" s="263"/>
      <c r="K276" s="263"/>
      <c r="L276" s="268"/>
      <c r="M276" s="269"/>
      <c r="N276" s="270"/>
      <c r="O276" s="270"/>
      <c r="P276" s="270"/>
      <c r="Q276" s="270"/>
      <c r="R276" s="270"/>
      <c r="S276" s="270"/>
      <c r="T276" s="27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72" t="s">
        <v>158</v>
      </c>
      <c r="AU276" s="272" t="s">
        <v>156</v>
      </c>
      <c r="AV276" s="14" t="s">
        <v>155</v>
      </c>
      <c r="AW276" s="14" t="s">
        <v>31</v>
      </c>
      <c r="AX276" s="14" t="s">
        <v>84</v>
      </c>
      <c r="AY276" s="272" t="s">
        <v>149</v>
      </c>
    </row>
    <row r="277" s="2" customFormat="1" ht="21.75" customHeight="1">
      <c r="A277" s="39"/>
      <c r="B277" s="40"/>
      <c r="C277" s="220" t="s">
        <v>604</v>
      </c>
      <c r="D277" s="220" t="s">
        <v>151</v>
      </c>
      <c r="E277" s="221" t="s">
        <v>3653</v>
      </c>
      <c r="F277" s="222" t="s">
        <v>3654</v>
      </c>
      <c r="G277" s="223" t="s">
        <v>208</v>
      </c>
      <c r="H277" s="224">
        <v>32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42</v>
      </c>
      <c r="O277" s="92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155</v>
      </c>
      <c r="AT277" s="232" t="s">
        <v>151</v>
      </c>
      <c r="AU277" s="232" t="s">
        <v>156</v>
      </c>
      <c r="AY277" s="18" t="s">
        <v>149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156</v>
      </c>
      <c r="BK277" s="233">
        <f>ROUND(I277*H277,2)</f>
        <v>0</v>
      </c>
      <c r="BL277" s="18" t="s">
        <v>155</v>
      </c>
      <c r="BM277" s="232" t="s">
        <v>888</v>
      </c>
    </row>
    <row r="278" s="12" customFormat="1" ht="22.8" customHeight="1">
      <c r="A278" s="12"/>
      <c r="B278" s="204"/>
      <c r="C278" s="205"/>
      <c r="D278" s="206" t="s">
        <v>75</v>
      </c>
      <c r="E278" s="218" t="s">
        <v>233</v>
      </c>
      <c r="F278" s="218" t="s">
        <v>234</v>
      </c>
      <c r="G278" s="205"/>
      <c r="H278" s="205"/>
      <c r="I278" s="208"/>
      <c r="J278" s="219">
        <f>BK278</f>
        <v>0</v>
      </c>
      <c r="K278" s="205"/>
      <c r="L278" s="210"/>
      <c r="M278" s="211"/>
      <c r="N278" s="212"/>
      <c r="O278" s="212"/>
      <c r="P278" s="213">
        <f>SUM(P279:P293)</f>
        <v>0</v>
      </c>
      <c r="Q278" s="212"/>
      <c r="R278" s="213">
        <f>SUM(R279:R293)</f>
        <v>0</v>
      </c>
      <c r="S278" s="212"/>
      <c r="T278" s="214">
        <f>SUM(T279:T293)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84</v>
      </c>
      <c r="AY278" s="215" t="s">
        <v>149</v>
      </c>
      <c r="BK278" s="217">
        <f>SUM(BK279:BK293)</f>
        <v>0</v>
      </c>
    </row>
    <row r="279" s="2" customFormat="1" ht="21.75" customHeight="1">
      <c r="A279" s="39"/>
      <c r="B279" s="40"/>
      <c r="C279" s="220" t="s">
        <v>615</v>
      </c>
      <c r="D279" s="220" t="s">
        <v>151</v>
      </c>
      <c r="E279" s="221" t="s">
        <v>3655</v>
      </c>
      <c r="F279" s="222" t="s">
        <v>3656</v>
      </c>
      <c r="G279" s="223" t="s">
        <v>166</v>
      </c>
      <c r="H279" s="224">
        <v>11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42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155</v>
      </c>
      <c r="AT279" s="232" t="s">
        <v>151</v>
      </c>
      <c r="AU279" s="232" t="s">
        <v>156</v>
      </c>
      <c r="AY279" s="18" t="s">
        <v>149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156</v>
      </c>
      <c r="BK279" s="233">
        <f>ROUND(I279*H279,2)</f>
        <v>0</v>
      </c>
      <c r="BL279" s="18" t="s">
        <v>155</v>
      </c>
      <c r="BM279" s="232" t="s">
        <v>899</v>
      </c>
    </row>
    <row r="280" s="2" customFormat="1" ht="24.15" customHeight="1">
      <c r="A280" s="39"/>
      <c r="B280" s="40"/>
      <c r="C280" s="220" t="s">
        <v>627</v>
      </c>
      <c r="D280" s="220" t="s">
        <v>151</v>
      </c>
      <c r="E280" s="221" t="s">
        <v>3657</v>
      </c>
      <c r="F280" s="222" t="s">
        <v>3658</v>
      </c>
      <c r="G280" s="223" t="s">
        <v>166</v>
      </c>
      <c r="H280" s="224">
        <v>154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42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155</v>
      </c>
      <c r="AT280" s="232" t="s">
        <v>151</v>
      </c>
      <c r="AU280" s="232" t="s">
        <v>156</v>
      </c>
      <c r="AY280" s="18" t="s">
        <v>149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156</v>
      </c>
      <c r="BK280" s="233">
        <f>ROUND(I280*H280,2)</f>
        <v>0</v>
      </c>
      <c r="BL280" s="18" t="s">
        <v>155</v>
      </c>
      <c r="BM280" s="232" t="s">
        <v>906</v>
      </c>
    </row>
    <row r="281" s="13" customFormat="1">
      <c r="A281" s="13"/>
      <c r="B281" s="234"/>
      <c r="C281" s="235"/>
      <c r="D281" s="236" t="s">
        <v>158</v>
      </c>
      <c r="E281" s="237" t="s">
        <v>1</v>
      </c>
      <c r="F281" s="238" t="s">
        <v>3659</v>
      </c>
      <c r="G281" s="235"/>
      <c r="H281" s="239">
        <v>154</v>
      </c>
      <c r="I281" s="240"/>
      <c r="J281" s="235"/>
      <c r="K281" s="235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158</v>
      </c>
      <c r="AU281" s="245" t="s">
        <v>156</v>
      </c>
      <c r="AV281" s="13" t="s">
        <v>156</v>
      </c>
      <c r="AW281" s="13" t="s">
        <v>31</v>
      </c>
      <c r="AX281" s="13" t="s">
        <v>76</v>
      </c>
      <c r="AY281" s="245" t="s">
        <v>149</v>
      </c>
    </row>
    <row r="282" s="14" customFormat="1">
      <c r="A282" s="14"/>
      <c r="B282" s="262"/>
      <c r="C282" s="263"/>
      <c r="D282" s="236" t="s">
        <v>158</v>
      </c>
      <c r="E282" s="264" t="s">
        <v>1</v>
      </c>
      <c r="F282" s="265" t="s">
        <v>298</v>
      </c>
      <c r="G282" s="263"/>
      <c r="H282" s="266">
        <v>154</v>
      </c>
      <c r="I282" s="267"/>
      <c r="J282" s="263"/>
      <c r="K282" s="263"/>
      <c r="L282" s="268"/>
      <c r="M282" s="269"/>
      <c r="N282" s="270"/>
      <c r="O282" s="270"/>
      <c r="P282" s="270"/>
      <c r="Q282" s="270"/>
      <c r="R282" s="270"/>
      <c r="S282" s="270"/>
      <c r="T282" s="27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2" t="s">
        <v>158</v>
      </c>
      <c r="AU282" s="272" t="s">
        <v>156</v>
      </c>
      <c r="AV282" s="14" t="s">
        <v>155</v>
      </c>
      <c r="AW282" s="14" t="s">
        <v>31</v>
      </c>
      <c r="AX282" s="14" t="s">
        <v>84</v>
      </c>
      <c r="AY282" s="272" t="s">
        <v>149</v>
      </c>
    </row>
    <row r="283" s="2" customFormat="1" ht="21.75" customHeight="1">
      <c r="A283" s="39"/>
      <c r="B283" s="40"/>
      <c r="C283" s="220" t="s">
        <v>632</v>
      </c>
      <c r="D283" s="220" t="s">
        <v>151</v>
      </c>
      <c r="E283" s="221" t="s">
        <v>3660</v>
      </c>
      <c r="F283" s="222" t="s">
        <v>3661</v>
      </c>
      <c r="G283" s="223" t="s">
        <v>166</v>
      </c>
      <c r="H283" s="224">
        <v>10.390000000000001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42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155</v>
      </c>
      <c r="AT283" s="232" t="s">
        <v>151</v>
      </c>
      <c r="AU283" s="232" t="s">
        <v>156</v>
      </c>
      <c r="AY283" s="18" t="s">
        <v>149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156</v>
      </c>
      <c r="BK283" s="233">
        <f>ROUND(I283*H283,2)</f>
        <v>0</v>
      </c>
      <c r="BL283" s="18" t="s">
        <v>155</v>
      </c>
      <c r="BM283" s="232" t="s">
        <v>915</v>
      </c>
    </row>
    <row r="284" s="2" customFormat="1" ht="24.15" customHeight="1">
      <c r="A284" s="39"/>
      <c r="B284" s="40"/>
      <c r="C284" s="220" t="s">
        <v>652</v>
      </c>
      <c r="D284" s="220" t="s">
        <v>151</v>
      </c>
      <c r="E284" s="221" t="s">
        <v>3662</v>
      </c>
      <c r="F284" s="222" t="s">
        <v>3663</v>
      </c>
      <c r="G284" s="223" t="s">
        <v>166</v>
      </c>
      <c r="H284" s="224">
        <v>145.46000000000001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156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922</v>
      </c>
    </row>
    <row r="285" s="13" customFormat="1">
      <c r="A285" s="13"/>
      <c r="B285" s="234"/>
      <c r="C285" s="235"/>
      <c r="D285" s="236" t="s">
        <v>158</v>
      </c>
      <c r="E285" s="237" t="s">
        <v>1</v>
      </c>
      <c r="F285" s="238" t="s">
        <v>3664</v>
      </c>
      <c r="G285" s="235"/>
      <c r="H285" s="239">
        <v>145.46000000000001</v>
      </c>
      <c r="I285" s="240"/>
      <c r="J285" s="235"/>
      <c r="K285" s="235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158</v>
      </c>
      <c r="AU285" s="245" t="s">
        <v>156</v>
      </c>
      <c r="AV285" s="13" t="s">
        <v>156</v>
      </c>
      <c r="AW285" s="13" t="s">
        <v>31</v>
      </c>
      <c r="AX285" s="13" t="s">
        <v>76</v>
      </c>
      <c r="AY285" s="245" t="s">
        <v>149</v>
      </c>
    </row>
    <row r="286" s="14" customFormat="1">
      <c r="A286" s="14"/>
      <c r="B286" s="262"/>
      <c r="C286" s="263"/>
      <c r="D286" s="236" t="s">
        <v>158</v>
      </c>
      <c r="E286" s="264" t="s">
        <v>1</v>
      </c>
      <c r="F286" s="265" t="s">
        <v>298</v>
      </c>
      <c r="G286" s="263"/>
      <c r="H286" s="266">
        <v>145.46000000000001</v>
      </c>
      <c r="I286" s="267"/>
      <c r="J286" s="263"/>
      <c r="K286" s="263"/>
      <c r="L286" s="268"/>
      <c r="M286" s="269"/>
      <c r="N286" s="270"/>
      <c r="O286" s="270"/>
      <c r="P286" s="270"/>
      <c r="Q286" s="270"/>
      <c r="R286" s="270"/>
      <c r="S286" s="270"/>
      <c r="T286" s="27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72" t="s">
        <v>158</v>
      </c>
      <c r="AU286" s="272" t="s">
        <v>156</v>
      </c>
      <c r="AV286" s="14" t="s">
        <v>155</v>
      </c>
      <c r="AW286" s="14" t="s">
        <v>31</v>
      </c>
      <c r="AX286" s="14" t="s">
        <v>84</v>
      </c>
      <c r="AY286" s="272" t="s">
        <v>149</v>
      </c>
    </row>
    <row r="287" s="2" customFormat="1" ht="24.15" customHeight="1">
      <c r="A287" s="39"/>
      <c r="B287" s="40"/>
      <c r="C287" s="220" t="s">
        <v>660</v>
      </c>
      <c r="D287" s="220" t="s">
        <v>151</v>
      </c>
      <c r="E287" s="221" t="s">
        <v>3665</v>
      </c>
      <c r="F287" s="222" t="s">
        <v>3666</v>
      </c>
      <c r="G287" s="223" t="s">
        <v>166</v>
      </c>
      <c r="H287" s="224">
        <v>21.390000000000001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42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155</v>
      </c>
      <c r="AT287" s="232" t="s">
        <v>151</v>
      </c>
      <c r="AU287" s="232" t="s">
        <v>156</v>
      </c>
      <c r="AY287" s="18" t="s">
        <v>149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156</v>
      </c>
      <c r="BK287" s="233">
        <f>ROUND(I287*H287,2)</f>
        <v>0</v>
      </c>
      <c r="BL287" s="18" t="s">
        <v>155</v>
      </c>
      <c r="BM287" s="232" t="s">
        <v>933</v>
      </c>
    </row>
    <row r="288" s="2" customFormat="1" ht="37.8" customHeight="1">
      <c r="A288" s="39"/>
      <c r="B288" s="40"/>
      <c r="C288" s="220" t="s">
        <v>666</v>
      </c>
      <c r="D288" s="220" t="s">
        <v>151</v>
      </c>
      <c r="E288" s="221" t="s">
        <v>3667</v>
      </c>
      <c r="F288" s="222" t="s">
        <v>3668</v>
      </c>
      <c r="G288" s="223" t="s">
        <v>166</v>
      </c>
      <c r="H288" s="224">
        <v>8.9399999999999995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42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155</v>
      </c>
      <c r="AT288" s="232" t="s">
        <v>151</v>
      </c>
      <c r="AU288" s="232" t="s">
        <v>156</v>
      </c>
      <c r="AY288" s="18" t="s">
        <v>149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156</v>
      </c>
      <c r="BK288" s="233">
        <f>ROUND(I288*H288,2)</f>
        <v>0</v>
      </c>
      <c r="BL288" s="18" t="s">
        <v>155</v>
      </c>
      <c r="BM288" s="232" t="s">
        <v>945</v>
      </c>
    </row>
    <row r="289" s="13" customFormat="1">
      <c r="A289" s="13"/>
      <c r="B289" s="234"/>
      <c r="C289" s="235"/>
      <c r="D289" s="236" t="s">
        <v>158</v>
      </c>
      <c r="E289" s="237" t="s">
        <v>1</v>
      </c>
      <c r="F289" s="238" t="s">
        <v>3669</v>
      </c>
      <c r="G289" s="235"/>
      <c r="H289" s="239">
        <v>8.9399999999999995</v>
      </c>
      <c r="I289" s="240"/>
      <c r="J289" s="235"/>
      <c r="K289" s="235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158</v>
      </c>
      <c r="AU289" s="245" t="s">
        <v>156</v>
      </c>
      <c r="AV289" s="13" t="s">
        <v>156</v>
      </c>
      <c r="AW289" s="13" t="s">
        <v>31</v>
      </c>
      <c r="AX289" s="13" t="s">
        <v>76</v>
      </c>
      <c r="AY289" s="245" t="s">
        <v>149</v>
      </c>
    </row>
    <row r="290" s="14" customFormat="1">
      <c r="A290" s="14"/>
      <c r="B290" s="262"/>
      <c r="C290" s="263"/>
      <c r="D290" s="236" t="s">
        <v>158</v>
      </c>
      <c r="E290" s="264" t="s">
        <v>1</v>
      </c>
      <c r="F290" s="265" t="s">
        <v>298</v>
      </c>
      <c r="G290" s="263"/>
      <c r="H290" s="266">
        <v>8.9399999999999995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72" t="s">
        <v>158</v>
      </c>
      <c r="AU290" s="272" t="s">
        <v>156</v>
      </c>
      <c r="AV290" s="14" t="s">
        <v>155</v>
      </c>
      <c r="AW290" s="14" t="s">
        <v>31</v>
      </c>
      <c r="AX290" s="14" t="s">
        <v>84</v>
      </c>
      <c r="AY290" s="272" t="s">
        <v>149</v>
      </c>
    </row>
    <row r="291" s="2" customFormat="1" ht="44.25" customHeight="1">
      <c r="A291" s="39"/>
      <c r="B291" s="40"/>
      <c r="C291" s="220" t="s">
        <v>674</v>
      </c>
      <c r="D291" s="220" t="s">
        <v>151</v>
      </c>
      <c r="E291" s="221" t="s">
        <v>3670</v>
      </c>
      <c r="F291" s="222" t="s">
        <v>3671</v>
      </c>
      <c r="G291" s="223" t="s">
        <v>166</v>
      </c>
      <c r="H291" s="224">
        <v>12.449999999999999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42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155</v>
      </c>
      <c r="AT291" s="232" t="s">
        <v>151</v>
      </c>
      <c r="AU291" s="232" t="s">
        <v>156</v>
      </c>
      <c r="AY291" s="18" t="s">
        <v>149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156</v>
      </c>
      <c r="BK291" s="233">
        <f>ROUND(I291*H291,2)</f>
        <v>0</v>
      </c>
      <c r="BL291" s="18" t="s">
        <v>155</v>
      </c>
      <c r="BM291" s="232" t="s">
        <v>954</v>
      </c>
    </row>
    <row r="292" s="13" customFormat="1">
      <c r="A292" s="13"/>
      <c r="B292" s="234"/>
      <c r="C292" s="235"/>
      <c r="D292" s="236" t="s">
        <v>158</v>
      </c>
      <c r="E292" s="237" t="s">
        <v>1</v>
      </c>
      <c r="F292" s="238" t="s">
        <v>3672</v>
      </c>
      <c r="G292" s="235"/>
      <c r="H292" s="239">
        <v>12.449999999999999</v>
      </c>
      <c r="I292" s="240"/>
      <c r="J292" s="235"/>
      <c r="K292" s="235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158</v>
      </c>
      <c r="AU292" s="245" t="s">
        <v>156</v>
      </c>
      <c r="AV292" s="13" t="s">
        <v>156</v>
      </c>
      <c r="AW292" s="13" t="s">
        <v>31</v>
      </c>
      <c r="AX292" s="13" t="s">
        <v>76</v>
      </c>
      <c r="AY292" s="245" t="s">
        <v>149</v>
      </c>
    </row>
    <row r="293" s="14" customFormat="1">
      <c r="A293" s="14"/>
      <c r="B293" s="262"/>
      <c r="C293" s="263"/>
      <c r="D293" s="236" t="s">
        <v>158</v>
      </c>
      <c r="E293" s="264" t="s">
        <v>1</v>
      </c>
      <c r="F293" s="265" t="s">
        <v>298</v>
      </c>
      <c r="G293" s="263"/>
      <c r="H293" s="266">
        <v>12.449999999999999</v>
      </c>
      <c r="I293" s="267"/>
      <c r="J293" s="263"/>
      <c r="K293" s="263"/>
      <c r="L293" s="268"/>
      <c r="M293" s="269"/>
      <c r="N293" s="270"/>
      <c r="O293" s="270"/>
      <c r="P293" s="270"/>
      <c r="Q293" s="270"/>
      <c r="R293" s="270"/>
      <c r="S293" s="270"/>
      <c r="T293" s="27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2" t="s">
        <v>158</v>
      </c>
      <c r="AU293" s="272" t="s">
        <v>156</v>
      </c>
      <c r="AV293" s="14" t="s">
        <v>155</v>
      </c>
      <c r="AW293" s="14" t="s">
        <v>31</v>
      </c>
      <c r="AX293" s="14" t="s">
        <v>84</v>
      </c>
      <c r="AY293" s="272" t="s">
        <v>149</v>
      </c>
    </row>
    <row r="294" s="12" customFormat="1" ht="22.8" customHeight="1">
      <c r="A294" s="12"/>
      <c r="B294" s="204"/>
      <c r="C294" s="205"/>
      <c r="D294" s="206" t="s">
        <v>75</v>
      </c>
      <c r="E294" s="218" t="s">
        <v>757</v>
      </c>
      <c r="F294" s="218" t="s">
        <v>758</v>
      </c>
      <c r="G294" s="205"/>
      <c r="H294" s="205"/>
      <c r="I294" s="208"/>
      <c r="J294" s="219">
        <f>BK294</f>
        <v>0</v>
      </c>
      <c r="K294" s="205"/>
      <c r="L294" s="210"/>
      <c r="M294" s="211"/>
      <c r="N294" s="212"/>
      <c r="O294" s="212"/>
      <c r="P294" s="213">
        <f>P295</f>
        <v>0</v>
      </c>
      <c r="Q294" s="212"/>
      <c r="R294" s="213">
        <f>R295</f>
        <v>0</v>
      </c>
      <c r="S294" s="212"/>
      <c r="T294" s="214">
        <f>T295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5" t="s">
        <v>84</v>
      </c>
      <c r="AT294" s="216" t="s">
        <v>75</v>
      </c>
      <c r="AU294" s="216" t="s">
        <v>84</v>
      </c>
      <c r="AY294" s="215" t="s">
        <v>149</v>
      </c>
      <c r="BK294" s="217">
        <f>BK295</f>
        <v>0</v>
      </c>
    </row>
    <row r="295" s="2" customFormat="1" ht="24.15" customHeight="1">
      <c r="A295" s="39"/>
      <c r="B295" s="40"/>
      <c r="C295" s="220" t="s">
        <v>679</v>
      </c>
      <c r="D295" s="220" t="s">
        <v>151</v>
      </c>
      <c r="E295" s="221" t="s">
        <v>3673</v>
      </c>
      <c r="F295" s="222" t="s">
        <v>3674</v>
      </c>
      <c r="G295" s="223" t="s">
        <v>166</v>
      </c>
      <c r="H295" s="224">
        <v>761.89499999999998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42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155</v>
      </c>
      <c r="AT295" s="232" t="s">
        <v>151</v>
      </c>
      <c r="AU295" s="232" t="s">
        <v>156</v>
      </c>
      <c r="AY295" s="18" t="s">
        <v>149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156</v>
      </c>
      <c r="BK295" s="233">
        <f>ROUND(I295*H295,2)</f>
        <v>0</v>
      </c>
      <c r="BL295" s="18" t="s">
        <v>155</v>
      </c>
      <c r="BM295" s="232" t="s">
        <v>962</v>
      </c>
    </row>
    <row r="296" s="12" customFormat="1" ht="25.92" customHeight="1">
      <c r="A296" s="12"/>
      <c r="B296" s="204"/>
      <c r="C296" s="205"/>
      <c r="D296" s="206" t="s">
        <v>75</v>
      </c>
      <c r="E296" s="207" t="s">
        <v>763</v>
      </c>
      <c r="F296" s="207" t="s">
        <v>764</v>
      </c>
      <c r="G296" s="205"/>
      <c r="H296" s="205"/>
      <c r="I296" s="208"/>
      <c r="J296" s="209">
        <f>BK296</f>
        <v>0</v>
      </c>
      <c r="K296" s="205"/>
      <c r="L296" s="210"/>
      <c r="M296" s="211"/>
      <c r="N296" s="212"/>
      <c r="O296" s="212"/>
      <c r="P296" s="213">
        <f>P297</f>
        <v>0</v>
      </c>
      <c r="Q296" s="212"/>
      <c r="R296" s="213">
        <f>R297</f>
        <v>0</v>
      </c>
      <c r="S296" s="212"/>
      <c r="T296" s="214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5" t="s">
        <v>156</v>
      </c>
      <c r="AT296" s="216" t="s">
        <v>75</v>
      </c>
      <c r="AU296" s="216" t="s">
        <v>76</v>
      </c>
      <c r="AY296" s="215" t="s">
        <v>149</v>
      </c>
      <c r="BK296" s="217">
        <f>BK297</f>
        <v>0</v>
      </c>
    </row>
    <row r="297" s="12" customFormat="1" ht="22.8" customHeight="1">
      <c r="A297" s="12"/>
      <c r="B297" s="204"/>
      <c r="C297" s="205"/>
      <c r="D297" s="206" t="s">
        <v>75</v>
      </c>
      <c r="E297" s="218" t="s">
        <v>3675</v>
      </c>
      <c r="F297" s="218" t="s">
        <v>3676</v>
      </c>
      <c r="G297" s="205"/>
      <c r="H297" s="205"/>
      <c r="I297" s="208"/>
      <c r="J297" s="219">
        <f>BK297</f>
        <v>0</v>
      </c>
      <c r="K297" s="205"/>
      <c r="L297" s="210"/>
      <c r="M297" s="211"/>
      <c r="N297" s="212"/>
      <c r="O297" s="212"/>
      <c r="P297" s="213">
        <f>SUM(P298:P305)</f>
        <v>0</v>
      </c>
      <c r="Q297" s="212"/>
      <c r="R297" s="213">
        <f>SUM(R298:R305)</f>
        <v>0</v>
      </c>
      <c r="S297" s="212"/>
      <c r="T297" s="214">
        <f>SUM(T298:T305)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5" t="s">
        <v>156</v>
      </c>
      <c r="AT297" s="216" t="s">
        <v>75</v>
      </c>
      <c r="AU297" s="216" t="s">
        <v>84</v>
      </c>
      <c r="AY297" s="215" t="s">
        <v>149</v>
      </c>
      <c r="BK297" s="217">
        <f>SUM(BK298:BK305)</f>
        <v>0</v>
      </c>
    </row>
    <row r="298" s="2" customFormat="1" ht="16.5" customHeight="1">
      <c r="A298" s="39"/>
      <c r="B298" s="40"/>
      <c r="C298" s="220" t="s">
        <v>683</v>
      </c>
      <c r="D298" s="220" t="s">
        <v>151</v>
      </c>
      <c r="E298" s="221" t="s">
        <v>3677</v>
      </c>
      <c r="F298" s="222" t="s">
        <v>3678</v>
      </c>
      <c r="G298" s="223" t="s">
        <v>197</v>
      </c>
      <c r="H298" s="224">
        <v>15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42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228</v>
      </c>
      <c r="AT298" s="232" t="s">
        <v>151</v>
      </c>
      <c r="AU298" s="232" t="s">
        <v>156</v>
      </c>
      <c r="AY298" s="18" t="s">
        <v>149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156</v>
      </c>
      <c r="BK298" s="233">
        <f>ROUND(I298*H298,2)</f>
        <v>0</v>
      </c>
      <c r="BL298" s="18" t="s">
        <v>228</v>
      </c>
      <c r="BM298" s="232" t="s">
        <v>974</v>
      </c>
    </row>
    <row r="299" s="15" customFormat="1">
      <c r="A299" s="15"/>
      <c r="B299" s="273"/>
      <c r="C299" s="274"/>
      <c r="D299" s="236" t="s">
        <v>158</v>
      </c>
      <c r="E299" s="275" t="s">
        <v>1</v>
      </c>
      <c r="F299" s="276" t="s">
        <v>3679</v>
      </c>
      <c r="G299" s="274"/>
      <c r="H299" s="275" t="s">
        <v>1</v>
      </c>
      <c r="I299" s="277"/>
      <c r="J299" s="274"/>
      <c r="K299" s="274"/>
      <c r="L299" s="278"/>
      <c r="M299" s="279"/>
      <c r="N299" s="280"/>
      <c r="O299" s="280"/>
      <c r="P299" s="280"/>
      <c r="Q299" s="280"/>
      <c r="R299" s="280"/>
      <c r="S299" s="280"/>
      <c r="T299" s="28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82" t="s">
        <v>158</v>
      </c>
      <c r="AU299" s="282" t="s">
        <v>156</v>
      </c>
      <c r="AV299" s="15" t="s">
        <v>84</v>
      </c>
      <c r="AW299" s="15" t="s">
        <v>31</v>
      </c>
      <c r="AX299" s="15" t="s">
        <v>76</v>
      </c>
      <c r="AY299" s="282" t="s">
        <v>149</v>
      </c>
    </row>
    <row r="300" s="15" customFormat="1">
      <c r="A300" s="15"/>
      <c r="B300" s="273"/>
      <c r="C300" s="274"/>
      <c r="D300" s="236" t="s">
        <v>158</v>
      </c>
      <c r="E300" s="275" t="s">
        <v>1</v>
      </c>
      <c r="F300" s="276" t="s">
        <v>3680</v>
      </c>
      <c r="G300" s="274"/>
      <c r="H300" s="275" t="s">
        <v>1</v>
      </c>
      <c r="I300" s="277"/>
      <c r="J300" s="274"/>
      <c r="K300" s="274"/>
      <c r="L300" s="278"/>
      <c r="M300" s="279"/>
      <c r="N300" s="280"/>
      <c r="O300" s="280"/>
      <c r="P300" s="280"/>
      <c r="Q300" s="280"/>
      <c r="R300" s="280"/>
      <c r="S300" s="280"/>
      <c r="T300" s="28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82" t="s">
        <v>158</v>
      </c>
      <c r="AU300" s="282" t="s">
        <v>156</v>
      </c>
      <c r="AV300" s="15" t="s">
        <v>84</v>
      </c>
      <c r="AW300" s="15" t="s">
        <v>31</v>
      </c>
      <c r="AX300" s="15" t="s">
        <v>76</v>
      </c>
      <c r="AY300" s="282" t="s">
        <v>149</v>
      </c>
    </row>
    <row r="301" s="13" customFormat="1">
      <c r="A301" s="13"/>
      <c r="B301" s="234"/>
      <c r="C301" s="235"/>
      <c r="D301" s="236" t="s">
        <v>158</v>
      </c>
      <c r="E301" s="237" t="s">
        <v>1</v>
      </c>
      <c r="F301" s="238" t="s">
        <v>223</v>
      </c>
      <c r="G301" s="235"/>
      <c r="H301" s="239">
        <v>15</v>
      </c>
      <c r="I301" s="240"/>
      <c r="J301" s="235"/>
      <c r="K301" s="235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158</v>
      </c>
      <c r="AU301" s="245" t="s">
        <v>156</v>
      </c>
      <c r="AV301" s="13" t="s">
        <v>156</v>
      </c>
      <c r="AW301" s="13" t="s">
        <v>31</v>
      </c>
      <c r="AX301" s="13" t="s">
        <v>76</v>
      </c>
      <c r="AY301" s="245" t="s">
        <v>149</v>
      </c>
    </row>
    <row r="302" s="14" customFormat="1">
      <c r="A302" s="14"/>
      <c r="B302" s="262"/>
      <c r="C302" s="263"/>
      <c r="D302" s="236" t="s">
        <v>158</v>
      </c>
      <c r="E302" s="264" t="s">
        <v>1</v>
      </c>
      <c r="F302" s="265" t="s">
        <v>298</v>
      </c>
      <c r="G302" s="263"/>
      <c r="H302" s="266">
        <v>15</v>
      </c>
      <c r="I302" s="267"/>
      <c r="J302" s="263"/>
      <c r="K302" s="263"/>
      <c r="L302" s="268"/>
      <c r="M302" s="269"/>
      <c r="N302" s="270"/>
      <c r="O302" s="270"/>
      <c r="P302" s="270"/>
      <c r="Q302" s="270"/>
      <c r="R302" s="270"/>
      <c r="S302" s="270"/>
      <c r="T302" s="27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72" t="s">
        <v>158</v>
      </c>
      <c r="AU302" s="272" t="s">
        <v>156</v>
      </c>
      <c r="AV302" s="14" t="s">
        <v>155</v>
      </c>
      <c r="AW302" s="14" t="s">
        <v>31</v>
      </c>
      <c r="AX302" s="14" t="s">
        <v>84</v>
      </c>
      <c r="AY302" s="272" t="s">
        <v>149</v>
      </c>
    </row>
    <row r="303" s="2" customFormat="1" ht="21.75" customHeight="1">
      <c r="A303" s="39"/>
      <c r="B303" s="40"/>
      <c r="C303" s="246" t="s">
        <v>687</v>
      </c>
      <c r="D303" s="246" t="s">
        <v>178</v>
      </c>
      <c r="E303" s="247" t="s">
        <v>3681</v>
      </c>
      <c r="F303" s="248" t="s">
        <v>3682</v>
      </c>
      <c r="G303" s="249" t="s">
        <v>197</v>
      </c>
      <c r="H303" s="250">
        <v>15</v>
      </c>
      <c r="I303" s="251"/>
      <c r="J303" s="252">
        <f>ROUND(I303*H303,2)</f>
        <v>0</v>
      </c>
      <c r="K303" s="253"/>
      <c r="L303" s="254"/>
      <c r="M303" s="255" t="s">
        <v>1</v>
      </c>
      <c r="N303" s="256" t="s">
        <v>42</v>
      </c>
      <c r="O303" s="92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468</v>
      </c>
      <c r="AT303" s="232" t="s">
        <v>178</v>
      </c>
      <c r="AU303" s="232" t="s">
        <v>156</v>
      </c>
      <c r="AY303" s="18" t="s">
        <v>149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8" t="s">
        <v>156</v>
      </c>
      <c r="BK303" s="233">
        <f>ROUND(I303*H303,2)</f>
        <v>0</v>
      </c>
      <c r="BL303" s="18" t="s">
        <v>228</v>
      </c>
      <c r="BM303" s="232" t="s">
        <v>984</v>
      </c>
    </row>
    <row r="304" s="2" customFormat="1" ht="24.15" customHeight="1">
      <c r="A304" s="39"/>
      <c r="B304" s="40"/>
      <c r="C304" s="246" t="s">
        <v>691</v>
      </c>
      <c r="D304" s="246" t="s">
        <v>178</v>
      </c>
      <c r="E304" s="247" t="s">
        <v>3683</v>
      </c>
      <c r="F304" s="248" t="s">
        <v>3684</v>
      </c>
      <c r="G304" s="249" t="s">
        <v>208</v>
      </c>
      <c r="H304" s="250">
        <v>16</v>
      </c>
      <c r="I304" s="251"/>
      <c r="J304" s="252">
        <f>ROUND(I304*H304,2)</f>
        <v>0</v>
      </c>
      <c r="K304" s="253"/>
      <c r="L304" s="254"/>
      <c r="M304" s="255" t="s">
        <v>1</v>
      </c>
      <c r="N304" s="256" t="s">
        <v>42</v>
      </c>
      <c r="O304" s="92"/>
      <c r="P304" s="230">
        <f>O304*H304</f>
        <v>0</v>
      </c>
      <c r="Q304" s="230">
        <v>0</v>
      </c>
      <c r="R304" s="230">
        <f>Q304*H304</f>
        <v>0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468</v>
      </c>
      <c r="AT304" s="232" t="s">
        <v>178</v>
      </c>
      <c r="AU304" s="232" t="s">
        <v>156</v>
      </c>
      <c r="AY304" s="18" t="s">
        <v>149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156</v>
      </c>
      <c r="BK304" s="233">
        <f>ROUND(I304*H304,2)</f>
        <v>0</v>
      </c>
      <c r="BL304" s="18" t="s">
        <v>228</v>
      </c>
      <c r="BM304" s="232" t="s">
        <v>995</v>
      </c>
    </row>
    <row r="305" s="2" customFormat="1" ht="24.15" customHeight="1">
      <c r="A305" s="39"/>
      <c r="B305" s="40"/>
      <c r="C305" s="220" t="s">
        <v>695</v>
      </c>
      <c r="D305" s="220" t="s">
        <v>151</v>
      </c>
      <c r="E305" s="221" t="s">
        <v>3685</v>
      </c>
      <c r="F305" s="222" t="s">
        <v>3686</v>
      </c>
      <c r="G305" s="223" t="s">
        <v>3687</v>
      </c>
      <c r="H305" s="301"/>
      <c r="I305" s="225"/>
      <c r="J305" s="226">
        <f>ROUND(I305*H305,2)</f>
        <v>0</v>
      </c>
      <c r="K305" s="227"/>
      <c r="L305" s="45"/>
      <c r="M305" s="257" t="s">
        <v>1</v>
      </c>
      <c r="N305" s="258" t="s">
        <v>42</v>
      </c>
      <c r="O305" s="259"/>
      <c r="P305" s="260">
        <f>O305*H305</f>
        <v>0</v>
      </c>
      <c r="Q305" s="260">
        <v>0</v>
      </c>
      <c r="R305" s="260">
        <f>Q305*H305</f>
        <v>0</v>
      </c>
      <c r="S305" s="260">
        <v>0</v>
      </c>
      <c r="T305" s="26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228</v>
      </c>
      <c r="AT305" s="232" t="s">
        <v>151</v>
      </c>
      <c r="AU305" s="232" t="s">
        <v>156</v>
      </c>
      <c r="AY305" s="18" t="s">
        <v>149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156</v>
      </c>
      <c r="BK305" s="233">
        <f>ROUND(I305*H305,2)</f>
        <v>0</v>
      </c>
      <c r="BL305" s="18" t="s">
        <v>228</v>
      </c>
      <c r="BM305" s="232" t="s">
        <v>1004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QiYfw6t463AJHcYp0VeztUqWQ7BNBaPZCcSR9A8kJdBYa+KRn/1uZDnxZmDGA4HjW+0jAYbq7F9yxERR+FFeVA==" hashValue="Ay1XUkE06PsO3Nbx4FiiA/rtWOWzFk6MO6YeOMMVUBoEAtfDIugV0AS4GvOFrSBoCGZOSIqX+7rv2iq8jD/Lbw==" algorithmName="SHA-512" password="CC35"/>
  <autoFilter ref="C123:K30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3688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ROUND((SUM(BE120:BE134)),  2)</f>
        <v>0</v>
      </c>
      <c r="G33" s="39"/>
      <c r="H33" s="39"/>
      <c r="I33" s="156">
        <v>0.20999999999999999</v>
      </c>
      <c r="J33" s="155">
        <f>ROUND(((SUM(BE120:BE134))*I33),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ROUND((SUM(BF120:BF134)),  2)</f>
        <v>0</v>
      </c>
      <c r="G34" s="39"/>
      <c r="H34" s="39"/>
      <c r="I34" s="156">
        <v>0.12</v>
      </c>
      <c r="J34" s="155">
        <f>ROUND(((SUM(BF120:BF134))*I34),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3688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3689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3690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3691</v>
      </c>
      <c r="E100" s="189"/>
      <c r="F100" s="189"/>
      <c r="G100" s="189"/>
      <c r="H100" s="189"/>
      <c r="I100" s="189"/>
      <c r="J100" s="190">
        <f>J133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134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BD Modřanská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Praha</v>
      </c>
      <c r="G114" s="41"/>
      <c r="H114" s="41"/>
      <c r="I114" s="33" t="s">
        <v>22</v>
      </c>
      <c r="J114" s="80" t="str">
        <f>IF(J12="","",J12)</f>
        <v>28. 9. 2025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QSB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135</v>
      </c>
      <c r="D119" s="195" t="s">
        <v>61</v>
      </c>
      <c r="E119" s="195" t="s">
        <v>57</v>
      </c>
      <c r="F119" s="195" t="s">
        <v>58</v>
      </c>
      <c r="G119" s="195" t="s">
        <v>136</v>
      </c>
      <c r="H119" s="195" t="s">
        <v>137</v>
      </c>
      <c r="I119" s="195" t="s">
        <v>138</v>
      </c>
      <c r="J119" s="196" t="s">
        <v>127</v>
      </c>
      <c r="K119" s="197" t="s">
        <v>139</v>
      </c>
      <c r="L119" s="198"/>
      <c r="M119" s="101" t="s">
        <v>1</v>
      </c>
      <c r="N119" s="102" t="s">
        <v>40</v>
      </c>
      <c r="O119" s="102" t="s">
        <v>140</v>
      </c>
      <c r="P119" s="102" t="s">
        <v>141</v>
      </c>
      <c r="Q119" s="102" t="s">
        <v>142</v>
      </c>
      <c r="R119" s="102" t="s">
        <v>143</v>
      </c>
      <c r="S119" s="102" t="s">
        <v>144</v>
      </c>
      <c r="T119" s="103" t="s">
        <v>145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146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129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119</v>
      </c>
      <c r="F121" s="207" t="s">
        <v>120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P122+P130+P133</f>
        <v>0</v>
      </c>
      <c r="Q121" s="212"/>
      <c r="R121" s="213">
        <f>R122+R130+R133</f>
        <v>0</v>
      </c>
      <c r="S121" s="212"/>
      <c r="T121" s="214">
        <f>T122+T130+T133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172</v>
      </c>
      <c r="AT121" s="216" t="s">
        <v>75</v>
      </c>
      <c r="AU121" s="216" t="s">
        <v>76</v>
      </c>
      <c r="AY121" s="215" t="s">
        <v>149</v>
      </c>
      <c r="BK121" s="217">
        <f>BK122+BK130+BK133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3692</v>
      </c>
      <c r="F122" s="218" t="s">
        <v>3693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SUM(P123:P129)</f>
        <v>0</v>
      </c>
      <c r="Q122" s="212"/>
      <c r="R122" s="213">
        <f>SUM(R123:R129)</f>
        <v>0</v>
      </c>
      <c r="S122" s="212"/>
      <c r="T122" s="214">
        <f>SUM(T123:T129)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172</v>
      </c>
      <c r="AT122" s="216" t="s">
        <v>75</v>
      </c>
      <c r="AU122" s="216" t="s">
        <v>84</v>
      </c>
      <c r="AY122" s="215" t="s">
        <v>149</v>
      </c>
      <c r="BK122" s="217">
        <f>SUM(BK123:BK129)</f>
        <v>0</v>
      </c>
    </row>
    <row r="123" s="2" customFormat="1" ht="16.5" customHeight="1">
      <c r="A123" s="39"/>
      <c r="B123" s="40"/>
      <c r="C123" s="220" t="s">
        <v>84</v>
      </c>
      <c r="D123" s="220" t="s">
        <v>151</v>
      </c>
      <c r="E123" s="221" t="s">
        <v>3694</v>
      </c>
      <c r="F123" s="222" t="s">
        <v>3695</v>
      </c>
      <c r="G123" s="223" t="s">
        <v>925</v>
      </c>
      <c r="H123" s="224">
        <v>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42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3696</v>
      </c>
      <c r="AT123" s="232" t="s">
        <v>151</v>
      </c>
      <c r="AU123" s="232" t="s">
        <v>156</v>
      </c>
      <c r="AY123" s="18" t="s">
        <v>149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156</v>
      </c>
      <c r="BK123" s="233">
        <f>ROUND(I123*H123,2)</f>
        <v>0</v>
      </c>
      <c r="BL123" s="18" t="s">
        <v>3696</v>
      </c>
      <c r="BM123" s="232" t="s">
        <v>3697</v>
      </c>
    </row>
    <row r="124" s="2" customFormat="1" ht="16.5" customHeight="1">
      <c r="A124" s="39"/>
      <c r="B124" s="40"/>
      <c r="C124" s="220" t="s">
        <v>156</v>
      </c>
      <c r="D124" s="220" t="s">
        <v>151</v>
      </c>
      <c r="E124" s="221" t="s">
        <v>3698</v>
      </c>
      <c r="F124" s="222" t="s">
        <v>3699</v>
      </c>
      <c r="G124" s="223" t="s">
        <v>925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42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3696</v>
      </c>
      <c r="AT124" s="232" t="s">
        <v>151</v>
      </c>
      <c r="AU124" s="232" t="s">
        <v>156</v>
      </c>
      <c r="AY124" s="18" t="s">
        <v>149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156</v>
      </c>
      <c r="BK124" s="233">
        <f>ROUND(I124*H124,2)</f>
        <v>0</v>
      </c>
      <c r="BL124" s="18" t="s">
        <v>3696</v>
      </c>
      <c r="BM124" s="232" t="s">
        <v>3700</v>
      </c>
    </row>
    <row r="125" s="2" customFormat="1" ht="16.5" customHeight="1">
      <c r="A125" s="39"/>
      <c r="B125" s="40"/>
      <c r="C125" s="220" t="s">
        <v>155</v>
      </c>
      <c r="D125" s="220" t="s">
        <v>151</v>
      </c>
      <c r="E125" s="221" t="s">
        <v>3701</v>
      </c>
      <c r="F125" s="222" t="s">
        <v>3702</v>
      </c>
      <c r="G125" s="223" t="s">
        <v>925</v>
      </c>
      <c r="H125" s="224">
        <v>1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42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3696</v>
      </c>
      <c r="AT125" s="232" t="s">
        <v>151</v>
      </c>
      <c r="AU125" s="232" t="s">
        <v>156</v>
      </c>
      <c r="AY125" s="18" t="s">
        <v>149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156</v>
      </c>
      <c r="BK125" s="233">
        <f>ROUND(I125*H125,2)</f>
        <v>0</v>
      </c>
      <c r="BL125" s="18" t="s">
        <v>3696</v>
      </c>
      <c r="BM125" s="232" t="s">
        <v>3703</v>
      </c>
    </row>
    <row r="126" s="2" customFormat="1">
      <c r="A126" s="39"/>
      <c r="B126" s="40"/>
      <c r="C126" s="41"/>
      <c r="D126" s="236" t="s">
        <v>409</v>
      </c>
      <c r="E126" s="41"/>
      <c r="F126" s="294" t="s">
        <v>3704</v>
      </c>
      <c r="G126" s="41"/>
      <c r="H126" s="41"/>
      <c r="I126" s="295"/>
      <c r="J126" s="41"/>
      <c r="K126" s="41"/>
      <c r="L126" s="45"/>
      <c r="M126" s="296"/>
      <c r="N126" s="297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409</v>
      </c>
      <c r="AU126" s="18" t="s">
        <v>156</v>
      </c>
    </row>
    <row r="127" s="2" customFormat="1" ht="16.5" customHeight="1">
      <c r="A127" s="39"/>
      <c r="B127" s="40"/>
      <c r="C127" s="220" t="s">
        <v>172</v>
      </c>
      <c r="D127" s="220" t="s">
        <v>151</v>
      </c>
      <c r="E127" s="221" t="s">
        <v>3705</v>
      </c>
      <c r="F127" s="222" t="s">
        <v>3706</v>
      </c>
      <c r="G127" s="223" t="s">
        <v>925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3696</v>
      </c>
      <c r="AT127" s="232" t="s">
        <v>151</v>
      </c>
      <c r="AU127" s="232" t="s">
        <v>156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3696</v>
      </c>
      <c r="BM127" s="232" t="s">
        <v>3707</v>
      </c>
    </row>
    <row r="128" s="2" customFormat="1" ht="16.5" customHeight="1">
      <c r="A128" s="39"/>
      <c r="B128" s="40"/>
      <c r="C128" s="220" t="s">
        <v>163</v>
      </c>
      <c r="D128" s="220" t="s">
        <v>151</v>
      </c>
      <c r="E128" s="221" t="s">
        <v>3708</v>
      </c>
      <c r="F128" s="222" t="s">
        <v>3709</v>
      </c>
      <c r="G128" s="223" t="s">
        <v>925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3696</v>
      </c>
      <c r="AT128" s="232" t="s">
        <v>151</v>
      </c>
      <c r="AU128" s="232" t="s">
        <v>156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3696</v>
      </c>
      <c r="BM128" s="232" t="s">
        <v>3710</v>
      </c>
    </row>
    <row r="129" s="2" customFormat="1">
      <c r="A129" s="39"/>
      <c r="B129" s="40"/>
      <c r="C129" s="41"/>
      <c r="D129" s="236" t="s">
        <v>409</v>
      </c>
      <c r="E129" s="41"/>
      <c r="F129" s="294" t="s">
        <v>3711</v>
      </c>
      <c r="G129" s="41"/>
      <c r="H129" s="41"/>
      <c r="I129" s="295"/>
      <c r="J129" s="41"/>
      <c r="K129" s="41"/>
      <c r="L129" s="45"/>
      <c r="M129" s="296"/>
      <c r="N129" s="297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409</v>
      </c>
      <c r="AU129" s="18" t="s">
        <v>156</v>
      </c>
    </row>
    <row r="130" s="12" customFormat="1" ht="22.8" customHeight="1">
      <c r="A130" s="12"/>
      <c r="B130" s="204"/>
      <c r="C130" s="205"/>
      <c r="D130" s="206" t="s">
        <v>75</v>
      </c>
      <c r="E130" s="218" t="s">
        <v>3712</v>
      </c>
      <c r="F130" s="218" t="s">
        <v>3713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SUM(P131:P132)</f>
        <v>0</v>
      </c>
      <c r="Q130" s="212"/>
      <c r="R130" s="213">
        <f>SUM(R131:R132)</f>
        <v>0</v>
      </c>
      <c r="S130" s="212"/>
      <c r="T130" s="214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172</v>
      </c>
      <c r="AT130" s="216" t="s">
        <v>75</v>
      </c>
      <c r="AU130" s="216" t="s">
        <v>84</v>
      </c>
      <c r="AY130" s="215" t="s">
        <v>149</v>
      </c>
      <c r="BK130" s="217">
        <f>SUM(BK131:BK132)</f>
        <v>0</v>
      </c>
    </row>
    <row r="131" s="2" customFormat="1" ht="16.5" customHeight="1">
      <c r="A131" s="39"/>
      <c r="B131" s="40"/>
      <c r="C131" s="220" t="s">
        <v>177</v>
      </c>
      <c r="D131" s="220" t="s">
        <v>151</v>
      </c>
      <c r="E131" s="221" t="s">
        <v>3714</v>
      </c>
      <c r="F131" s="222" t="s">
        <v>3713</v>
      </c>
      <c r="G131" s="223" t="s">
        <v>925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42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3696</v>
      </c>
      <c r="AT131" s="232" t="s">
        <v>151</v>
      </c>
      <c r="AU131" s="232" t="s">
        <v>156</v>
      </c>
      <c r="AY131" s="18" t="s">
        <v>149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156</v>
      </c>
      <c r="BK131" s="233">
        <f>ROUND(I131*H131,2)</f>
        <v>0</v>
      </c>
      <c r="BL131" s="18" t="s">
        <v>3696</v>
      </c>
      <c r="BM131" s="232" t="s">
        <v>3715</v>
      </c>
    </row>
    <row r="132" s="2" customFormat="1">
      <c r="A132" s="39"/>
      <c r="B132" s="40"/>
      <c r="C132" s="41"/>
      <c r="D132" s="236" t="s">
        <v>409</v>
      </c>
      <c r="E132" s="41"/>
      <c r="F132" s="294" t="s">
        <v>3716</v>
      </c>
      <c r="G132" s="41"/>
      <c r="H132" s="41"/>
      <c r="I132" s="295"/>
      <c r="J132" s="41"/>
      <c r="K132" s="41"/>
      <c r="L132" s="45"/>
      <c r="M132" s="296"/>
      <c r="N132" s="29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409</v>
      </c>
      <c r="AU132" s="18" t="s">
        <v>156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3717</v>
      </c>
      <c r="F133" s="218" t="s">
        <v>3718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P134</f>
        <v>0</v>
      </c>
      <c r="Q133" s="212"/>
      <c r="R133" s="213">
        <f>R134</f>
        <v>0</v>
      </c>
      <c r="S133" s="212"/>
      <c r="T133" s="214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172</v>
      </c>
      <c r="AT133" s="216" t="s">
        <v>75</v>
      </c>
      <c r="AU133" s="216" t="s">
        <v>84</v>
      </c>
      <c r="AY133" s="215" t="s">
        <v>149</v>
      </c>
      <c r="BK133" s="217">
        <f>BK134</f>
        <v>0</v>
      </c>
    </row>
    <row r="134" s="2" customFormat="1" ht="16.5" customHeight="1">
      <c r="A134" s="39"/>
      <c r="B134" s="40"/>
      <c r="C134" s="220" t="s">
        <v>186</v>
      </c>
      <c r="D134" s="220" t="s">
        <v>151</v>
      </c>
      <c r="E134" s="221" t="s">
        <v>3719</v>
      </c>
      <c r="F134" s="222" t="s">
        <v>3718</v>
      </c>
      <c r="G134" s="223" t="s">
        <v>925</v>
      </c>
      <c r="H134" s="224">
        <v>1</v>
      </c>
      <c r="I134" s="225"/>
      <c r="J134" s="226">
        <f>ROUND(I134*H134,2)</f>
        <v>0</v>
      </c>
      <c r="K134" s="227"/>
      <c r="L134" s="45"/>
      <c r="M134" s="257" t="s">
        <v>1</v>
      </c>
      <c r="N134" s="258" t="s">
        <v>42</v>
      </c>
      <c r="O134" s="259"/>
      <c r="P134" s="260">
        <f>O134*H134</f>
        <v>0</v>
      </c>
      <c r="Q134" s="260">
        <v>0</v>
      </c>
      <c r="R134" s="260">
        <f>Q134*H134</f>
        <v>0</v>
      </c>
      <c r="S134" s="260">
        <v>0</v>
      </c>
      <c r="T134" s="26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3696</v>
      </c>
      <c r="AT134" s="232" t="s">
        <v>151</v>
      </c>
      <c r="AU134" s="232" t="s">
        <v>156</v>
      </c>
      <c r="AY134" s="18" t="s">
        <v>149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156</v>
      </c>
      <c r="BK134" s="233">
        <f>ROUND(I134*H134,2)</f>
        <v>0</v>
      </c>
      <c r="BL134" s="18" t="s">
        <v>3696</v>
      </c>
      <c r="BM134" s="232" t="s">
        <v>3720</v>
      </c>
    </row>
    <row r="135" s="2" customFormat="1" ht="6.96" customHeight="1">
      <c r="A135" s="39"/>
      <c r="B135" s="67"/>
      <c r="C135" s="68"/>
      <c r="D135" s="68"/>
      <c r="E135" s="68"/>
      <c r="F135" s="68"/>
      <c r="G135" s="68"/>
      <c r="H135" s="68"/>
      <c r="I135" s="68"/>
      <c r="J135" s="68"/>
      <c r="K135" s="68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otONqGnGH9WgSZ3iwU5rPC+LRlAl7KV0YXTx9bz17IW7kWA0sB8IB2apdyqxUdEOeNzUDlOJGfKRvq5YjWkx8A==" hashValue="RC1NIwjt5l6aMbQZ9p2pBbxaRceIT4uioETvA6st/vPFC3qA7CAQTDOHzsRm9V8gYDMSJaNSuhtUjQdPR/V0ZA==" algorithmName="SHA-512" password="CC35"/>
  <autoFilter ref="C119:K13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ROUND((SUM(BE120:BE156)),  2)</f>
        <v>0</v>
      </c>
      <c r="G33" s="39"/>
      <c r="H33" s="39"/>
      <c r="I33" s="156">
        <v>0.20999999999999999</v>
      </c>
      <c r="J33" s="155">
        <f>ROUND(((SUM(BE120:BE156))*I33),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ROUND((SUM(BF120:BF156)),  2)</f>
        <v>0</v>
      </c>
      <c r="G34" s="39"/>
      <c r="H34" s="39"/>
      <c r="I34" s="156">
        <v>0.12</v>
      </c>
      <c r="J34" s="155">
        <f>ROUND(((SUM(BF120:BF156))*I34),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ROUND((SUM(BG120:BG156)),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ROUND((SUM(BH120:BH156)),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ROUND((SUM(BI120:BI156)),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D.0 - Bourací práce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130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132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133</v>
      </c>
      <c r="E100" s="189"/>
      <c r="F100" s="189"/>
      <c r="G100" s="189"/>
      <c r="H100" s="189"/>
      <c r="I100" s="189"/>
      <c r="J100" s="190">
        <f>J152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134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BD Modřanská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D.0 - Bourací práce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Praha</v>
      </c>
      <c r="G114" s="41"/>
      <c r="H114" s="41"/>
      <c r="I114" s="33" t="s">
        <v>22</v>
      </c>
      <c r="J114" s="80" t="str">
        <f>IF(J12="","",J12)</f>
        <v>28. 9. 2025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QSB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135</v>
      </c>
      <c r="D119" s="195" t="s">
        <v>61</v>
      </c>
      <c r="E119" s="195" t="s">
        <v>57</v>
      </c>
      <c r="F119" s="195" t="s">
        <v>58</v>
      </c>
      <c r="G119" s="195" t="s">
        <v>136</v>
      </c>
      <c r="H119" s="195" t="s">
        <v>137</v>
      </c>
      <c r="I119" s="195" t="s">
        <v>138</v>
      </c>
      <c r="J119" s="196" t="s">
        <v>127</v>
      </c>
      <c r="K119" s="197" t="s">
        <v>139</v>
      </c>
      <c r="L119" s="198"/>
      <c r="M119" s="101" t="s">
        <v>1</v>
      </c>
      <c r="N119" s="102" t="s">
        <v>40</v>
      </c>
      <c r="O119" s="102" t="s">
        <v>140</v>
      </c>
      <c r="P119" s="102" t="s">
        <v>141</v>
      </c>
      <c r="Q119" s="102" t="s">
        <v>142</v>
      </c>
      <c r="R119" s="102" t="s">
        <v>143</v>
      </c>
      <c r="S119" s="102" t="s">
        <v>144</v>
      </c>
      <c r="T119" s="103" t="s">
        <v>145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146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1652.416686</v>
      </c>
      <c r="S120" s="105"/>
      <c r="T120" s="202">
        <f>T121</f>
        <v>1165.86266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129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147</v>
      </c>
      <c r="F121" s="207" t="s">
        <v>148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P122+P133+P152</f>
        <v>0</v>
      </c>
      <c r="Q121" s="212"/>
      <c r="R121" s="213">
        <f>R122+R133+R152</f>
        <v>1652.416686</v>
      </c>
      <c r="S121" s="212"/>
      <c r="T121" s="214">
        <f>T122+T133+T152</f>
        <v>1165.86266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84</v>
      </c>
      <c r="AT121" s="216" t="s">
        <v>75</v>
      </c>
      <c r="AU121" s="216" t="s">
        <v>76</v>
      </c>
      <c r="AY121" s="215" t="s">
        <v>149</v>
      </c>
      <c r="BK121" s="217">
        <f>BK122+BK133+BK152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84</v>
      </c>
      <c r="F122" s="218" t="s">
        <v>150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SUM(P123:P132)</f>
        <v>0</v>
      </c>
      <c r="Q122" s="212"/>
      <c r="R122" s="213">
        <f>SUM(R123:R132)</f>
        <v>1652.4000000000001</v>
      </c>
      <c r="S122" s="212"/>
      <c r="T122" s="214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84</v>
      </c>
      <c r="AT122" s="216" t="s">
        <v>75</v>
      </c>
      <c r="AU122" s="216" t="s">
        <v>84</v>
      </c>
      <c r="AY122" s="215" t="s">
        <v>149</v>
      </c>
      <c r="BK122" s="217">
        <f>SUM(BK123:BK132)</f>
        <v>0</v>
      </c>
    </row>
    <row r="123" s="2" customFormat="1" ht="33" customHeight="1">
      <c r="A123" s="39"/>
      <c r="B123" s="40"/>
      <c r="C123" s="220" t="s">
        <v>84</v>
      </c>
      <c r="D123" s="220" t="s">
        <v>151</v>
      </c>
      <c r="E123" s="221" t="s">
        <v>152</v>
      </c>
      <c r="F123" s="222" t="s">
        <v>153</v>
      </c>
      <c r="G123" s="223" t="s">
        <v>154</v>
      </c>
      <c r="H123" s="224">
        <v>210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42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155</v>
      </c>
      <c r="AT123" s="232" t="s">
        <v>151</v>
      </c>
      <c r="AU123" s="232" t="s">
        <v>156</v>
      </c>
      <c r="AY123" s="18" t="s">
        <v>149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156</v>
      </c>
      <c r="BK123" s="233">
        <f>ROUND(I123*H123,2)</f>
        <v>0</v>
      </c>
      <c r="BL123" s="18" t="s">
        <v>155</v>
      </c>
      <c r="BM123" s="232" t="s">
        <v>157</v>
      </c>
    </row>
    <row r="124" s="13" customFormat="1">
      <c r="A124" s="13"/>
      <c r="B124" s="234"/>
      <c r="C124" s="235"/>
      <c r="D124" s="236" t="s">
        <v>158</v>
      </c>
      <c r="E124" s="237" t="s">
        <v>1</v>
      </c>
      <c r="F124" s="238" t="s">
        <v>159</v>
      </c>
      <c r="G124" s="235"/>
      <c r="H124" s="239">
        <v>210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158</v>
      </c>
      <c r="AU124" s="245" t="s">
        <v>156</v>
      </c>
      <c r="AV124" s="13" t="s">
        <v>156</v>
      </c>
      <c r="AW124" s="13" t="s">
        <v>31</v>
      </c>
      <c r="AX124" s="13" t="s">
        <v>84</v>
      </c>
      <c r="AY124" s="245" t="s">
        <v>149</v>
      </c>
    </row>
    <row r="125" s="2" customFormat="1" ht="37.8" customHeight="1">
      <c r="A125" s="39"/>
      <c r="B125" s="40"/>
      <c r="C125" s="220" t="s">
        <v>156</v>
      </c>
      <c r="D125" s="220" t="s">
        <v>151</v>
      </c>
      <c r="E125" s="221" t="s">
        <v>160</v>
      </c>
      <c r="F125" s="222" t="s">
        <v>161</v>
      </c>
      <c r="G125" s="223" t="s">
        <v>154</v>
      </c>
      <c r="H125" s="224">
        <v>210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42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155</v>
      </c>
      <c r="AT125" s="232" t="s">
        <v>151</v>
      </c>
      <c r="AU125" s="232" t="s">
        <v>156</v>
      </c>
      <c r="AY125" s="18" t="s">
        <v>149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156</v>
      </c>
      <c r="BK125" s="233">
        <f>ROUND(I125*H125,2)</f>
        <v>0</v>
      </c>
      <c r="BL125" s="18" t="s">
        <v>155</v>
      </c>
      <c r="BM125" s="232" t="s">
        <v>162</v>
      </c>
    </row>
    <row r="126" s="2" customFormat="1" ht="33" customHeight="1">
      <c r="A126" s="39"/>
      <c r="B126" s="40"/>
      <c r="C126" s="220" t="s">
        <v>163</v>
      </c>
      <c r="D126" s="220" t="s">
        <v>151</v>
      </c>
      <c r="E126" s="221" t="s">
        <v>164</v>
      </c>
      <c r="F126" s="222" t="s">
        <v>165</v>
      </c>
      <c r="G126" s="223" t="s">
        <v>166</v>
      </c>
      <c r="H126" s="224">
        <v>357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42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155</v>
      </c>
      <c r="AT126" s="232" t="s">
        <v>151</v>
      </c>
      <c r="AU126" s="232" t="s">
        <v>156</v>
      </c>
      <c r="AY126" s="18" t="s">
        <v>149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156</v>
      </c>
      <c r="BK126" s="233">
        <f>ROUND(I126*H126,2)</f>
        <v>0</v>
      </c>
      <c r="BL126" s="18" t="s">
        <v>155</v>
      </c>
      <c r="BM126" s="232" t="s">
        <v>167</v>
      </c>
    </row>
    <row r="127" s="13" customFormat="1">
      <c r="A127" s="13"/>
      <c r="B127" s="234"/>
      <c r="C127" s="235"/>
      <c r="D127" s="236" t="s">
        <v>158</v>
      </c>
      <c r="E127" s="235"/>
      <c r="F127" s="238" t="s">
        <v>168</v>
      </c>
      <c r="G127" s="235"/>
      <c r="H127" s="239">
        <v>357</v>
      </c>
      <c r="I127" s="240"/>
      <c r="J127" s="235"/>
      <c r="K127" s="235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158</v>
      </c>
      <c r="AU127" s="245" t="s">
        <v>156</v>
      </c>
      <c r="AV127" s="13" t="s">
        <v>156</v>
      </c>
      <c r="AW127" s="13" t="s">
        <v>4</v>
      </c>
      <c r="AX127" s="13" t="s">
        <v>84</v>
      </c>
      <c r="AY127" s="245" t="s">
        <v>149</v>
      </c>
    </row>
    <row r="128" s="2" customFormat="1" ht="16.5" customHeight="1">
      <c r="A128" s="39"/>
      <c r="B128" s="40"/>
      <c r="C128" s="220" t="s">
        <v>155</v>
      </c>
      <c r="D128" s="220" t="s">
        <v>151</v>
      </c>
      <c r="E128" s="221" t="s">
        <v>169</v>
      </c>
      <c r="F128" s="222" t="s">
        <v>170</v>
      </c>
      <c r="G128" s="223" t="s">
        <v>154</v>
      </c>
      <c r="H128" s="224">
        <v>210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156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171</v>
      </c>
    </row>
    <row r="129" s="2" customFormat="1" ht="24.15" customHeight="1">
      <c r="A129" s="39"/>
      <c r="B129" s="40"/>
      <c r="C129" s="220" t="s">
        <v>172</v>
      </c>
      <c r="D129" s="220" t="s">
        <v>151</v>
      </c>
      <c r="E129" s="221" t="s">
        <v>173</v>
      </c>
      <c r="F129" s="222" t="s">
        <v>174</v>
      </c>
      <c r="G129" s="223" t="s">
        <v>154</v>
      </c>
      <c r="H129" s="224">
        <v>918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156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175</v>
      </c>
    </row>
    <row r="130" s="13" customFormat="1">
      <c r="A130" s="13"/>
      <c r="B130" s="234"/>
      <c r="C130" s="235"/>
      <c r="D130" s="236" t="s">
        <v>158</v>
      </c>
      <c r="E130" s="237" t="s">
        <v>1</v>
      </c>
      <c r="F130" s="238" t="s">
        <v>176</v>
      </c>
      <c r="G130" s="235"/>
      <c r="H130" s="239">
        <v>918</v>
      </c>
      <c r="I130" s="240"/>
      <c r="J130" s="235"/>
      <c r="K130" s="235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158</v>
      </c>
      <c r="AU130" s="245" t="s">
        <v>156</v>
      </c>
      <c r="AV130" s="13" t="s">
        <v>156</v>
      </c>
      <c r="AW130" s="13" t="s">
        <v>31</v>
      </c>
      <c r="AX130" s="13" t="s">
        <v>84</v>
      </c>
      <c r="AY130" s="245" t="s">
        <v>149</v>
      </c>
    </row>
    <row r="131" s="2" customFormat="1" ht="16.5" customHeight="1">
      <c r="A131" s="39"/>
      <c r="B131" s="40"/>
      <c r="C131" s="246" t="s">
        <v>177</v>
      </c>
      <c r="D131" s="246" t="s">
        <v>178</v>
      </c>
      <c r="E131" s="247" t="s">
        <v>179</v>
      </c>
      <c r="F131" s="248" t="s">
        <v>180</v>
      </c>
      <c r="G131" s="249" t="s">
        <v>166</v>
      </c>
      <c r="H131" s="250">
        <v>1652.4000000000001</v>
      </c>
      <c r="I131" s="251"/>
      <c r="J131" s="252">
        <f>ROUND(I131*H131,2)</f>
        <v>0</v>
      </c>
      <c r="K131" s="253"/>
      <c r="L131" s="254"/>
      <c r="M131" s="255" t="s">
        <v>1</v>
      </c>
      <c r="N131" s="256" t="s">
        <v>42</v>
      </c>
      <c r="O131" s="92"/>
      <c r="P131" s="230">
        <f>O131*H131</f>
        <v>0</v>
      </c>
      <c r="Q131" s="230">
        <v>1</v>
      </c>
      <c r="R131" s="230">
        <f>Q131*H131</f>
        <v>1652.4000000000001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181</v>
      </c>
      <c r="AT131" s="232" t="s">
        <v>178</v>
      </c>
      <c r="AU131" s="232" t="s">
        <v>156</v>
      </c>
      <c r="AY131" s="18" t="s">
        <v>149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156</v>
      </c>
      <c r="BK131" s="233">
        <f>ROUND(I131*H131,2)</f>
        <v>0</v>
      </c>
      <c r="BL131" s="18" t="s">
        <v>155</v>
      </c>
      <c r="BM131" s="232" t="s">
        <v>182</v>
      </c>
    </row>
    <row r="132" s="13" customFormat="1">
      <c r="A132" s="13"/>
      <c r="B132" s="234"/>
      <c r="C132" s="235"/>
      <c r="D132" s="236" t="s">
        <v>158</v>
      </c>
      <c r="E132" s="235"/>
      <c r="F132" s="238" t="s">
        <v>183</v>
      </c>
      <c r="G132" s="235"/>
      <c r="H132" s="239">
        <v>1652.4000000000001</v>
      </c>
      <c r="I132" s="240"/>
      <c r="J132" s="235"/>
      <c r="K132" s="235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158</v>
      </c>
      <c r="AU132" s="245" t="s">
        <v>156</v>
      </c>
      <c r="AV132" s="13" t="s">
        <v>156</v>
      </c>
      <c r="AW132" s="13" t="s">
        <v>4</v>
      </c>
      <c r="AX132" s="13" t="s">
        <v>84</v>
      </c>
      <c r="AY132" s="245" t="s">
        <v>149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184</v>
      </c>
      <c r="F133" s="218" t="s">
        <v>185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SUM(P134:P151)</f>
        <v>0</v>
      </c>
      <c r="Q133" s="212"/>
      <c r="R133" s="213">
        <f>SUM(R134:R151)</f>
        <v>0.016686000000000003</v>
      </c>
      <c r="S133" s="212"/>
      <c r="T133" s="214">
        <f>SUM(T134:T151)</f>
        <v>1165.86266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84</v>
      </c>
      <c r="AY133" s="215" t="s">
        <v>149</v>
      </c>
      <c r="BK133" s="217">
        <f>SUM(BK134:BK151)</f>
        <v>0</v>
      </c>
    </row>
    <row r="134" s="2" customFormat="1" ht="16.5" customHeight="1">
      <c r="A134" s="39"/>
      <c r="B134" s="40"/>
      <c r="C134" s="220" t="s">
        <v>186</v>
      </c>
      <c r="D134" s="220" t="s">
        <v>151</v>
      </c>
      <c r="E134" s="221" t="s">
        <v>187</v>
      </c>
      <c r="F134" s="222" t="s">
        <v>188</v>
      </c>
      <c r="G134" s="223" t="s">
        <v>154</v>
      </c>
      <c r="H134" s="224">
        <v>18.66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42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2</v>
      </c>
      <c r="T134" s="231">
        <f>S134*H134</f>
        <v>37.32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155</v>
      </c>
      <c r="AT134" s="232" t="s">
        <v>151</v>
      </c>
      <c r="AU134" s="232" t="s">
        <v>156</v>
      </c>
      <c r="AY134" s="18" t="s">
        <v>149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156</v>
      </c>
      <c r="BK134" s="233">
        <f>ROUND(I134*H134,2)</f>
        <v>0</v>
      </c>
      <c r="BL134" s="18" t="s">
        <v>155</v>
      </c>
      <c r="BM134" s="232" t="s">
        <v>189</v>
      </c>
    </row>
    <row r="135" s="13" customFormat="1">
      <c r="A135" s="13"/>
      <c r="B135" s="234"/>
      <c r="C135" s="235"/>
      <c r="D135" s="236" t="s">
        <v>158</v>
      </c>
      <c r="E135" s="237" t="s">
        <v>1</v>
      </c>
      <c r="F135" s="238" t="s">
        <v>190</v>
      </c>
      <c r="G135" s="235"/>
      <c r="H135" s="239">
        <v>18.66</v>
      </c>
      <c r="I135" s="240"/>
      <c r="J135" s="235"/>
      <c r="K135" s="235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158</v>
      </c>
      <c r="AU135" s="245" t="s">
        <v>156</v>
      </c>
      <c r="AV135" s="13" t="s">
        <v>156</v>
      </c>
      <c r="AW135" s="13" t="s">
        <v>31</v>
      </c>
      <c r="AX135" s="13" t="s">
        <v>84</v>
      </c>
      <c r="AY135" s="245" t="s">
        <v>149</v>
      </c>
    </row>
    <row r="136" s="2" customFormat="1" ht="24.15" customHeight="1">
      <c r="A136" s="39"/>
      <c r="B136" s="40"/>
      <c r="C136" s="220" t="s">
        <v>181</v>
      </c>
      <c r="D136" s="220" t="s">
        <v>151</v>
      </c>
      <c r="E136" s="221" t="s">
        <v>191</v>
      </c>
      <c r="F136" s="222" t="s">
        <v>192</v>
      </c>
      <c r="G136" s="223" t="s">
        <v>154</v>
      </c>
      <c r="H136" s="224">
        <v>1.98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42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1.8</v>
      </c>
      <c r="T136" s="231">
        <f>S136*H136</f>
        <v>3.5640000000000001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155</v>
      </c>
      <c r="AT136" s="232" t="s">
        <v>151</v>
      </c>
      <c r="AU136" s="232" t="s">
        <v>156</v>
      </c>
      <c r="AY136" s="18" t="s">
        <v>149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156</v>
      </c>
      <c r="BK136" s="233">
        <f>ROUND(I136*H136,2)</f>
        <v>0</v>
      </c>
      <c r="BL136" s="18" t="s">
        <v>155</v>
      </c>
      <c r="BM136" s="232" t="s">
        <v>193</v>
      </c>
    </row>
    <row r="137" s="13" customFormat="1">
      <c r="A137" s="13"/>
      <c r="B137" s="234"/>
      <c r="C137" s="235"/>
      <c r="D137" s="236" t="s">
        <v>158</v>
      </c>
      <c r="E137" s="237" t="s">
        <v>1</v>
      </c>
      <c r="F137" s="238" t="s">
        <v>194</v>
      </c>
      <c r="G137" s="235"/>
      <c r="H137" s="239">
        <v>1.98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158</v>
      </c>
      <c r="AU137" s="245" t="s">
        <v>156</v>
      </c>
      <c r="AV137" s="13" t="s">
        <v>156</v>
      </c>
      <c r="AW137" s="13" t="s">
        <v>31</v>
      </c>
      <c r="AX137" s="13" t="s">
        <v>84</v>
      </c>
      <c r="AY137" s="245" t="s">
        <v>149</v>
      </c>
    </row>
    <row r="138" s="2" customFormat="1" ht="24.15" customHeight="1">
      <c r="A138" s="39"/>
      <c r="B138" s="40"/>
      <c r="C138" s="220" t="s">
        <v>184</v>
      </c>
      <c r="D138" s="220" t="s">
        <v>151</v>
      </c>
      <c r="E138" s="221" t="s">
        <v>195</v>
      </c>
      <c r="F138" s="222" t="s">
        <v>196</v>
      </c>
      <c r="G138" s="223" t="s">
        <v>197</v>
      </c>
      <c r="H138" s="224">
        <v>67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42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0.00248</v>
      </c>
      <c r="T138" s="231">
        <f>S138*H138</f>
        <v>0.16616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155</v>
      </c>
      <c r="AT138" s="232" t="s">
        <v>151</v>
      </c>
      <c r="AU138" s="232" t="s">
        <v>156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198</v>
      </c>
    </row>
    <row r="139" s="13" customFormat="1">
      <c r="A139" s="13"/>
      <c r="B139" s="234"/>
      <c r="C139" s="235"/>
      <c r="D139" s="236" t="s">
        <v>158</v>
      </c>
      <c r="E139" s="237" t="s">
        <v>1</v>
      </c>
      <c r="F139" s="238" t="s">
        <v>199</v>
      </c>
      <c r="G139" s="235"/>
      <c r="H139" s="239">
        <v>67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158</v>
      </c>
      <c r="AU139" s="245" t="s">
        <v>156</v>
      </c>
      <c r="AV139" s="13" t="s">
        <v>156</v>
      </c>
      <c r="AW139" s="13" t="s">
        <v>31</v>
      </c>
      <c r="AX139" s="13" t="s">
        <v>84</v>
      </c>
      <c r="AY139" s="245" t="s">
        <v>149</v>
      </c>
    </row>
    <row r="140" s="2" customFormat="1" ht="24.15" customHeight="1">
      <c r="A140" s="39"/>
      <c r="B140" s="40"/>
      <c r="C140" s="220" t="s">
        <v>200</v>
      </c>
      <c r="D140" s="220" t="s">
        <v>151</v>
      </c>
      <c r="E140" s="221" t="s">
        <v>201</v>
      </c>
      <c r="F140" s="222" t="s">
        <v>202</v>
      </c>
      <c r="G140" s="223" t="s">
        <v>197</v>
      </c>
      <c r="H140" s="224">
        <v>30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42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0.025399999999999999</v>
      </c>
      <c r="T140" s="231">
        <f>S140*H140</f>
        <v>0.76200000000000001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155</v>
      </c>
      <c r="AT140" s="232" t="s">
        <v>151</v>
      </c>
      <c r="AU140" s="232" t="s">
        <v>156</v>
      </c>
      <c r="AY140" s="18" t="s">
        <v>149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156</v>
      </c>
      <c r="BK140" s="233">
        <f>ROUND(I140*H140,2)</f>
        <v>0</v>
      </c>
      <c r="BL140" s="18" t="s">
        <v>155</v>
      </c>
      <c r="BM140" s="232" t="s">
        <v>203</v>
      </c>
    </row>
    <row r="141" s="13" customFormat="1">
      <c r="A141" s="13"/>
      <c r="B141" s="234"/>
      <c r="C141" s="235"/>
      <c r="D141" s="236" t="s">
        <v>158</v>
      </c>
      <c r="E141" s="237" t="s">
        <v>1</v>
      </c>
      <c r="F141" s="238" t="s">
        <v>204</v>
      </c>
      <c r="G141" s="235"/>
      <c r="H141" s="239">
        <v>30</v>
      </c>
      <c r="I141" s="240"/>
      <c r="J141" s="235"/>
      <c r="K141" s="235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158</v>
      </c>
      <c r="AU141" s="245" t="s">
        <v>156</v>
      </c>
      <c r="AV141" s="13" t="s">
        <v>156</v>
      </c>
      <c r="AW141" s="13" t="s">
        <v>31</v>
      </c>
      <c r="AX141" s="13" t="s">
        <v>84</v>
      </c>
      <c r="AY141" s="245" t="s">
        <v>149</v>
      </c>
    </row>
    <row r="142" s="2" customFormat="1" ht="16.5" customHeight="1">
      <c r="A142" s="39"/>
      <c r="B142" s="40"/>
      <c r="C142" s="220" t="s">
        <v>205</v>
      </c>
      <c r="D142" s="220" t="s">
        <v>151</v>
      </c>
      <c r="E142" s="221" t="s">
        <v>206</v>
      </c>
      <c r="F142" s="222" t="s">
        <v>207</v>
      </c>
      <c r="G142" s="223" t="s">
        <v>208</v>
      </c>
      <c r="H142" s="224">
        <v>1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0.192</v>
      </c>
      <c r="T142" s="231">
        <f>S142*H142</f>
        <v>0.192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156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209</v>
      </c>
    </row>
    <row r="143" s="2" customFormat="1" ht="21.75" customHeight="1">
      <c r="A143" s="39"/>
      <c r="B143" s="40"/>
      <c r="C143" s="220" t="s">
        <v>8</v>
      </c>
      <c r="D143" s="220" t="s">
        <v>151</v>
      </c>
      <c r="E143" s="221" t="s">
        <v>210</v>
      </c>
      <c r="F143" s="222" t="s">
        <v>211</v>
      </c>
      <c r="G143" s="223" t="s">
        <v>208</v>
      </c>
      <c r="H143" s="224">
        <v>1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0.20999999999999999</v>
      </c>
      <c r="T143" s="231">
        <f>S143*H143</f>
        <v>0.20999999999999999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156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212</v>
      </c>
    </row>
    <row r="144" s="2" customFormat="1" ht="24.15" customHeight="1">
      <c r="A144" s="39"/>
      <c r="B144" s="40"/>
      <c r="C144" s="220" t="s">
        <v>213</v>
      </c>
      <c r="D144" s="220" t="s">
        <v>151</v>
      </c>
      <c r="E144" s="221" t="s">
        <v>214</v>
      </c>
      <c r="F144" s="222" t="s">
        <v>215</v>
      </c>
      <c r="G144" s="223" t="s">
        <v>154</v>
      </c>
      <c r="H144" s="224">
        <v>348.77999999999997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1.8049999999999999</v>
      </c>
      <c r="T144" s="231">
        <f>S144*H144</f>
        <v>629.54789999999991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156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216</v>
      </c>
    </row>
    <row r="145" s="13" customFormat="1">
      <c r="A145" s="13"/>
      <c r="B145" s="234"/>
      <c r="C145" s="235"/>
      <c r="D145" s="236" t="s">
        <v>158</v>
      </c>
      <c r="E145" s="237" t="s">
        <v>1</v>
      </c>
      <c r="F145" s="238" t="s">
        <v>217</v>
      </c>
      <c r="G145" s="235"/>
      <c r="H145" s="239">
        <v>348.77999999999997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158</v>
      </c>
      <c r="AU145" s="245" t="s">
        <v>156</v>
      </c>
      <c r="AV145" s="13" t="s">
        <v>156</v>
      </c>
      <c r="AW145" s="13" t="s">
        <v>31</v>
      </c>
      <c r="AX145" s="13" t="s">
        <v>84</v>
      </c>
      <c r="AY145" s="245" t="s">
        <v>149</v>
      </c>
    </row>
    <row r="146" s="2" customFormat="1" ht="24.15" customHeight="1">
      <c r="A146" s="39"/>
      <c r="B146" s="40"/>
      <c r="C146" s="220" t="s">
        <v>218</v>
      </c>
      <c r="D146" s="220" t="s">
        <v>151</v>
      </c>
      <c r="E146" s="221" t="s">
        <v>219</v>
      </c>
      <c r="F146" s="222" t="s">
        <v>220</v>
      </c>
      <c r="G146" s="223" t="s">
        <v>154</v>
      </c>
      <c r="H146" s="224">
        <v>9.5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2.004</v>
      </c>
      <c r="T146" s="231">
        <f>S146*H146</f>
        <v>19.038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156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221</v>
      </c>
    </row>
    <row r="147" s="13" customFormat="1">
      <c r="A147" s="13"/>
      <c r="B147" s="234"/>
      <c r="C147" s="235"/>
      <c r="D147" s="236" t="s">
        <v>158</v>
      </c>
      <c r="E147" s="237" t="s">
        <v>1</v>
      </c>
      <c r="F147" s="238" t="s">
        <v>222</v>
      </c>
      <c r="G147" s="235"/>
      <c r="H147" s="239">
        <v>9.5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158</v>
      </c>
      <c r="AU147" s="245" t="s">
        <v>156</v>
      </c>
      <c r="AV147" s="13" t="s">
        <v>156</v>
      </c>
      <c r="AW147" s="13" t="s">
        <v>31</v>
      </c>
      <c r="AX147" s="13" t="s">
        <v>84</v>
      </c>
      <c r="AY147" s="245" t="s">
        <v>149</v>
      </c>
    </row>
    <row r="148" s="2" customFormat="1" ht="24.15" customHeight="1">
      <c r="A148" s="39"/>
      <c r="B148" s="40"/>
      <c r="C148" s="220" t="s">
        <v>223</v>
      </c>
      <c r="D148" s="220" t="s">
        <v>151</v>
      </c>
      <c r="E148" s="221" t="s">
        <v>224</v>
      </c>
      <c r="F148" s="222" t="s">
        <v>225</v>
      </c>
      <c r="G148" s="223" t="s">
        <v>154</v>
      </c>
      <c r="H148" s="224">
        <v>166.86000000000001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0.00010000000000000001</v>
      </c>
      <c r="R148" s="230">
        <f>Q148*H148</f>
        <v>0.016686000000000003</v>
      </c>
      <c r="S148" s="230">
        <v>2.4100000000000001</v>
      </c>
      <c r="T148" s="231">
        <f>S148*H148</f>
        <v>402.13260000000008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156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226</v>
      </c>
    </row>
    <row r="149" s="13" customFormat="1">
      <c r="A149" s="13"/>
      <c r="B149" s="234"/>
      <c r="C149" s="235"/>
      <c r="D149" s="236" t="s">
        <v>158</v>
      </c>
      <c r="E149" s="237" t="s">
        <v>1</v>
      </c>
      <c r="F149" s="238" t="s">
        <v>227</v>
      </c>
      <c r="G149" s="235"/>
      <c r="H149" s="239">
        <v>166.86000000000001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158</v>
      </c>
      <c r="AU149" s="245" t="s">
        <v>156</v>
      </c>
      <c r="AV149" s="13" t="s">
        <v>156</v>
      </c>
      <c r="AW149" s="13" t="s">
        <v>31</v>
      </c>
      <c r="AX149" s="13" t="s">
        <v>84</v>
      </c>
      <c r="AY149" s="245" t="s">
        <v>149</v>
      </c>
    </row>
    <row r="150" s="2" customFormat="1" ht="24.15" customHeight="1">
      <c r="A150" s="39"/>
      <c r="B150" s="40"/>
      <c r="C150" s="220" t="s">
        <v>228</v>
      </c>
      <c r="D150" s="220" t="s">
        <v>151</v>
      </c>
      <c r="E150" s="221" t="s">
        <v>229</v>
      </c>
      <c r="F150" s="222" t="s">
        <v>230</v>
      </c>
      <c r="G150" s="223" t="s">
        <v>154</v>
      </c>
      <c r="H150" s="224">
        <v>33.149999999999999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2.2000000000000002</v>
      </c>
      <c r="T150" s="231">
        <f>S150*H150</f>
        <v>72.930000000000007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156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231</v>
      </c>
    </row>
    <row r="151" s="13" customFormat="1">
      <c r="A151" s="13"/>
      <c r="B151" s="234"/>
      <c r="C151" s="235"/>
      <c r="D151" s="236" t="s">
        <v>158</v>
      </c>
      <c r="E151" s="237" t="s">
        <v>1</v>
      </c>
      <c r="F151" s="238" t="s">
        <v>232</v>
      </c>
      <c r="G151" s="235"/>
      <c r="H151" s="239">
        <v>33.149999999999999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158</v>
      </c>
      <c r="AU151" s="245" t="s">
        <v>156</v>
      </c>
      <c r="AV151" s="13" t="s">
        <v>156</v>
      </c>
      <c r="AW151" s="13" t="s">
        <v>31</v>
      </c>
      <c r="AX151" s="13" t="s">
        <v>84</v>
      </c>
      <c r="AY151" s="245" t="s">
        <v>149</v>
      </c>
    </row>
    <row r="152" s="12" customFormat="1" ht="22.8" customHeight="1">
      <c r="A152" s="12"/>
      <c r="B152" s="204"/>
      <c r="C152" s="205"/>
      <c r="D152" s="206" t="s">
        <v>75</v>
      </c>
      <c r="E152" s="218" t="s">
        <v>233</v>
      </c>
      <c r="F152" s="218" t="s">
        <v>234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SUM(P153:P156)</f>
        <v>0</v>
      </c>
      <c r="Q152" s="212"/>
      <c r="R152" s="213">
        <f>SUM(R153:R156)</f>
        <v>0</v>
      </c>
      <c r="S152" s="212"/>
      <c r="T152" s="214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84</v>
      </c>
      <c r="AT152" s="216" t="s">
        <v>75</v>
      </c>
      <c r="AU152" s="216" t="s">
        <v>84</v>
      </c>
      <c r="AY152" s="215" t="s">
        <v>149</v>
      </c>
      <c r="BK152" s="217">
        <f>SUM(BK153:BK156)</f>
        <v>0</v>
      </c>
    </row>
    <row r="153" s="2" customFormat="1" ht="24.15" customHeight="1">
      <c r="A153" s="39"/>
      <c r="B153" s="40"/>
      <c r="C153" s="220" t="s">
        <v>235</v>
      </c>
      <c r="D153" s="220" t="s">
        <v>151</v>
      </c>
      <c r="E153" s="221" t="s">
        <v>236</v>
      </c>
      <c r="F153" s="222" t="s">
        <v>237</v>
      </c>
      <c r="G153" s="223" t="s">
        <v>166</v>
      </c>
      <c r="H153" s="224">
        <v>1165.8630000000001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156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238</v>
      </c>
    </row>
    <row r="154" s="2" customFormat="1" ht="24.15" customHeight="1">
      <c r="A154" s="39"/>
      <c r="B154" s="40"/>
      <c r="C154" s="220" t="s">
        <v>239</v>
      </c>
      <c r="D154" s="220" t="s">
        <v>151</v>
      </c>
      <c r="E154" s="221" t="s">
        <v>240</v>
      </c>
      <c r="F154" s="222" t="s">
        <v>241</v>
      </c>
      <c r="G154" s="223" t="s">
        <v>166</v>
      </c>
      <c r="H154" s="224">
        <v>11658.629999999999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156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242</v>
      </c>
    </row>
    <row r="155" s="13" customFormat="1">
      <c r="A155" s="13"/>
      <c r="B155" s="234"/>
      <c r="C155" s="235"/>
      <c r="D155" s="236" t="s">
        <v>158</v>
      </c>
      <c r="E155" s="235"/>
      <c r="F155" s="238" t="s">
        <v>243</v>
      </c>
      <c r="G155" s="235"/>
      <c r="H155" s="239">
        <v>11658.629999999999</v>
      </c>
      <c r="I155" s="240"/>
      <c r="J155" s="235"/>
      <c r="K155" s="235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158</v>
      </c>
      <c r="AU155" s="245" t="s">
        <v>156</v>
      </c>
      <c r="AV155" s="13" t="s">
        <v>156</v>
      </c>
      <c r="AW155" s="13" t="s">
        <v>4</v>
      </c>
      <c r="AX155" s="13" t="s">
        <v>84</v>
      </c>
      <c r="AY155" s="245" t="s">
        <v>149</v>
      </c>
    </row>
    <row r="156" s="2" customFormat="1" ht="44.25" customHeight="1">
      <c r="A156" s="39"/>
      <c r="B156" s="40"/>
      <c r="C156" s="220" t="s">
        <v>244</v>
      </c>
      <c r="D156" s="220" t="s">
        <v>151</v>
      </c>
      <c r="E156" s="221" t="s">
        <v>245</v>
      </c>
      <c r="F156" s="222" t="s">
        <v>246</v>
      </c>
      <c r="G156" s="223" t="s">
        <v>166</v>
      </c>
      <c r="H156" s="224">
        <v>1165.8630000000001</v>
      </c>
      <c r="I156" s="225"/>
      <c r="J156" s="226">
        <f>ROUND(I156*H156,2)</f>
        <v>0</v>
      </c>
      <c r="K156" s="227"/>
      <c r="L156" s="45"/>
      <c r="M156" s="257" t="s">
        <v>1</v>
      </c>
      <c r="N156" s="258" t="s">
        <v>42</v>
      </c>
      <c r="O156" s="259"/>
      <c r="P156" s="260">
        <f>O156*H156</f>
        <v>0</v>
      </c>
      <c r="Q156" s="260">
        <v>0</v>
      </c>
      <c r="R156" s="260">
        <f>Q156*H156</f>
        <v>0</v>
      </c>
      <c r="S156" s="260">
        <v>0</v>
      </c>
      <c r="T156" s="26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156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247</v>
      </c>
    </row>
    <row r="157" s="2" customFormat="1" ht="6.96" customHeight="1">
      <c r="A157" s="39"/>
      <c r="B157" s="67"/>
      <c r="C157" s="68"/>
      <c r="D157" s="68"/>
      <c r="E157" s="68"/>
      <c r="F157" s="68"/>
      <c r="G157" s="68"/>
      <c r="H157" s="68"/>
      <c r="I157" s="68"/>
      <c r="J157" s="68"/>
      <c r="K157" s="68"/>
      <c r="L157" s="45"/>
      <c r="M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</sheetData>
  <sheetProtection sheet="1" autoFilter="0" formatColumns="0" formatRows="0" objects="1" scenarios="1" spinCount="100000" saltValue="lMTlLICRKZmrF4idYiT2nqTCW8LlDZ1XG6YLM10J975MCZzX8pmkyOW69Vp8/FTHTWwWJk5DLstgpStskVJshA==" hashValue="F2o85Bk6DSFOcUWBHuBD/jrOFwzmakpcXwCJp4w3CzjaDgWbrWB8c08GehqGr+oRk/ML5TC9BIg0i7wWJQYvDw==" algorithmName="SHA-512" password="CC35"/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ROUND((SUM(BE137:BE1051)),  2)</f>
        <v>0</v>
      </c>
      <c r="G33" s="39"/>
      <c r="H33" s="39"/>
      <c r="I33" s="156">
        <v>0.20999999999999999</v>
      </c>
      <c r="J33" s="155">
        <f>ROUND(((SUM(BE137:BE1051))*I33),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ROUND((SUM(BF137:BF1051)),  2)</f>
        <v>0</v>
      </c>
      <c r="G34" s="39"/>
      <c r="H34" s="39"/>
      <c r="I34" s="156">
        <v>0.12</v>
      </c>
      <c r="J34" s="155">
        <f>ROUND(((SUM(BF137:BF1051))*I34),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ROUND((SUM(BG137:BG1051)),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ROUND((SUM(BH137:BH1051)),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ROUND((SUM(BI137:BI1051)),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D.1.1 - Archizektonicko-stavební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130</v>
      </c>
      <c r="E97" s="183"/>
      <c r="F97" s="183"/>
      <c r="G97" s="183"/>
      <c r="H97" s="183"/>
      <c r="I97" s="183"/>
      <c r="J97" s="184">
        <f>J138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J150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251</v>
      </c>
      <c r="E101" s="189"/>
      <c r="F101" s="189"/>
      <c r="G101" s="189"/>
      <c r="H101" s="189"/>
      <c r="I101" s="189"/>
      <c r="J101" s="190">
        <f>J233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132</v>
      </c>
      <c r="E102" s="189"/>
      <c r="F102" s="189"/>
      <c r="G102" s="189"/>
      <c r="H102" s="189"/>
      <c r="I102" s="189"/>
      <c r="J102" s="190">
        <f>J534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252</v>
      </c>
      <c r="E103" s="189"/>
      <c r="F103" s="189"/>
      <c r="G103" s="189"/>
      <c r="H103" s="189"/>
      <c r="I103" s="189"/>
      <c r="J103" s="190">
        <f>J583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253</v>
      </c>
      <c r="E104" s="183"/>
      <c r="F104" s="183"/>
      <c r="G104" s="183"/>
      <c r="H104" s="183"/>
      <c r="I104" s="183"/>
      <c r="J104" s="184">
        <f>J585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254</v>
      </c>
      <c r="E105" s="189"/>
      <c r="F105" s="189"/>
      <c r="G105" s="189"/>
      <c r="H105" s="189"/>
      <c r="I105" s="189"/>
      <c r="J105" s="190">
        <f>J586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255</v>
      </c>
      <c r="E106" s="189"/>
      <c r="F106" s="189"/>
      <c r="G106" s="189"/>
      <c r="H106" s="189"/>
      <c r="I106" s="189"/>
      <c r="J106" s="190">
        <f>J612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256</v>
      </c>
      <c r="E107" s="189"/>
      <c r="F107" s="189"/>
      <c r="G107" s="189"/>
      <c r="H107" s="189"/>
      <c r="I107" s="189"/>
      <c r="J107" s="190">
        <f>J710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257</v>
      </c>
      <c r="E108" s="189"/>
      <c r="F108" s="189"/>
      <c r="G108" s="189"/>
      <c r="H108" s="189"/>
      <c r="I108" s="189"/>
      <c r="J108" s="190">
        <f>J783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258</v>
      </c>
      <c r="E109" s="189"/>
      <c r="F109" s="189"/>
      <c r="G109" s="189"/>
      <c r="H109" s="189"/>
      <c r="I109" s="189"/>
      <c r="J109" s="190">
        <f>J791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259</v>
      </c>
      <c r="E110" s="189"/>
      <c r="F110" s="189"/>
      <c r="G110" s="189"/>
      <c r="H110" s="189"/>
      <c r="I110" s="189"/>
      <c r="J110" s="190">
        <f>J837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260</v>
      </c>
      <c r="E111" s="189"/>
      <c r="F111" s="189"/>
      <c r="G111" s="189"/>
      <c r="H111" s="189"/>
      <c r="I111" s="189"/>
      <c r="J111" s="190">
        <f>J964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261</v>
      </c>
      <c r="E112" s="189"/>
      <c r="F112" s="189"/>
      <c r="G112" s="189"/>
      <c r="H112" s="189"/>
      <c r="I112" s="189"/>
      <c r="J112" s="190">
        <f>J990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262</v>
      </c>
      <c r="E113" s="189"/>
      <c r="F113" s="189"/>
      <c r="G113" s="189"/>
      <c r="H113" s="189"/>
      <c r="I113" s="189"/>
      <c r="J113" s="190">
        <f>J1000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263</v>
      </c>
      <c r="E114" s="189"/>
      <c r="F114" s="189"/>
      <c r="G114" s="189"/>
      <c r="H114" s="189"/>
      <c r="I114" s="189"/>
      <c r="J114" s="190">
        <f>J1019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264</v>
      </c>
      <c r="E115" s="189"/>
      <c r="F115" s="189"/>
      <c r="G115" s="189"/>
      <c r="H115" s="189"/>
      <c r="I115" s="189"/>
      <c r="J115" s="190">
        <f>J1029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265</v>
      </c>
      <c r="E116" s="183"/>
      <c r="F116" s="183"/>
      <c r="G116" s="183"/>
      <c r="H116" s="183"/>
      <c r="I116" s="183"/>
      <c r="J116" s="184">
        <f>J1048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86"/>
      <c r="C117" s="187"/>
      <c r="D117" s="188" t="s">
        <v>266</v>
      </c>
      <c r="E117" s="189"/>
      <c r="F117" s="189"/>
      <c r="G117" s="189"/>
      <c r="H117" s="189"/>
      <c r="I117" s="189"/>
      <c r="J117" s="190">
        <f>J1049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134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5" t="str">
        <f>E7</f>
        <v>BD Modřanská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123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D.1.1 - Archizektonicko-stavební část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>Praha</v>
      </c>
      <c r="G131" s="41"/>
      <c r="H131" s="41"/>
      <c r="I131" s="33" t="s">
        <v>22</v>
      </c>
      <c r="J131" s="80" t="str">
        <f>IF(J12="","",J12)</f>
        <v>28. 9. 2025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E15</f>
        <v xml:space="preserve"> </v>
      </c>
      <c r="G133" s="41"/>
      <c r="H133" s="41"/>
      <c r="I133" s="33" t="s">
        <v>30</v>
      </c>
      <c r="J133" s="37" t="str">
        <f>E21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28</v>
      </c>
      <c r="D134" s="41"/>
      <c r="E134" s="41"/>
      <c r="F134" s="28" t="str">
        <f>IF(E18="","",E18)</f>
        <v>Vyplň údaj</v>
      </c>
      <c r="G134" s="41"/>
      <c r="H134" s="41"/>
      <c r="I134" s="33" t="s">
        <v>32</v>
      </c>
      <c r="J134" s="37" t="str">
        <f>E24</f>
        <v>QSB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92"/>
      <c r="B136" s="193"/>
      <c r="C136" s="194" t="s">
        <v>135</v>
      </c>
      <c r="D136" s="195" t="s">
        <v>61</v>
      </c>
      <c r="E136" s="195" t="s">
        <v>57</v>
      </c>
      <c r="F136" s="195" t="s">
        <v>58</v>
      </c>
      <c r="G136" s="195" t="s">
        <v>136</v>
      </c>
      <c r="H136" s="195" t="s">
        <v>137</v>
      </c>
      <c r="I136" s="195" t="s">
        <v>138</v>
      </c>
      <c r="J136" s="196" t="s">
        <v>127</v>
      </c>
      <c r="K136" s="197" t="s">
        <v>139</v>
      </c>
      <c r="L136" s="198"/>
      <c r="M136" s="101" t="s">
        <v>1</v>
      </c>
      <c r="N136" s="102" t="s">
        <v>40</v>
      </c>
      <c r="O136" s="102" t="s">
        <v>140</v>
      </c>
      <c r="P136" s="102" t="s">
        <v>141</v>
      </c>
      <c r="Q136" s="102" t="s">
        <v>142</v>
      </c>
      <c r="R136" s="102" t="s">
        <v>143</v>
      </c>
      <c r="S136" s="102" t="s">
        <v>144</v>
      </c>
      <c r="T136" s="103" t="s">
        <v>145</v>
      </c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</row>
    <row r="137" s="2" customFormat="1" ht="22.8" customHeight="1">
      <c r="A137" s="39"/>
      <c r="B137" s="40"/>
      <c r="C137" s="108" t="s">
        <v>146</v>
      </c>
      <c r="D137" s="41"/>
      <c r="E137" s="41"/>
      <c r="F137" s="41"/>
      <c r="G137" s="41"/>
      <c r="H137" s="41"/>
      <c r="I137" s="41"/>
      <c r="J137" s="199">
        <f>BK137</f>
        <v>0</v>
      </c>
      <c r="K137" s="41"/>
      <c r="L137" s="45"/>
      <c r="M137" s="104"/>
      <c r="N137" s="200"/>
      <c r="O137" s="105"/>
      <c r="P137" s="201">
        <f>P138+P585+P1048</f>
        <v>0</v>
      </c>
      <c r="Q137" s="105"/>
      <c r="R137" s="201">
        <f>R138+R585+R1048</f>
        <v>1224.20851696003</v>
      </c>
      <c r="S137" s="105"/>
      <c r="T137" s="202">
        <f>T138+T585+T1048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129</v>
      </c>
      <c r="BK137" s="203">
        <f>BK138+BK585+BK1048</f>
        <v>0</v>
      </c>
    </row>
    <row r="138" s="12" customFormat="1" ht="25.92" customHeight="1">
      <c r="A138" s="12"/>
      <c r="B138" s="204"/>
      <c r="C138" s="205"/>
      <c r="D138" s="206" t="s">
        <v>75</v>
      </c>
      <c r="E138" s="207" t="s">
        <v>147</v>
      </c>
      <c r="F138" s="207" t="s">
        <v>148</v>
      </c>
      <c r="G138" s="205"/>
      <c r="H138" s="205"/>
      <c r="I138" s="208"/>
      <c r="J138" s="209">
        <f>BK138</f>
        <v>0</v>
      </c>
      <c r="K138" s="205"/>
      <c r="L138" s="210"/>
      <c r="M138" s="211"/>
      <c r="N138" s="212"/>
      <c r="O138" s="212"/>
      <c r="P138" s="213">
        <f>P139+P150+P156+P233+P534+P583</f>
        <v>0</v>
      </c>
      <c r="Q138" s="212"/>
      <c r="R138" s="213">
        <f>R139+R150+R156+R233+R534+R583</f>
        <v>1046.4507602588799</v>
      </c>
      <c r="S138" s="212"/>
      <c r="T138" s="214">
        <f>T139+T150+T156+T233+T534+T583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84</v>
      </c>
      <c r="AT138" s="216" t="s">
        <v>75</v>
      </c>
      <c r="AU138" s="216" t="s">
        <v>76</v>
      </c>
      <c r="AY138" s="215" t="s">
        <v>149</v>
      </c>
      <c r="BK138" s="217">
        <f>BK139+BK150+BK156+BK233+BK534+BK583</f>
        <v>0</v>
      </c>
    </row>
    <row r="139" s="12" customFormat="1" ht="22.8" customHeight="1">
      <c r="A139" s="12"/>
      <c r="B139" s="204"/>
      <c r="C139" s="205"/>
      <c r="D139" s="206" t="s">
        <v>75</v>
      </c>
      <c r="E139" s="218" t="s">
        <v>84</v>
      </c>
      <c r="F139" s="218" t="s">
        <v>150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SUM(P140:P149)</f>
        <v>0</v>
      </c>
      <c r="Q139" s="212"/>
      <c r="R139" s="213">
        <f>SUM(R140:R149)</f>
        <v>345.24000000000001</v>
      </c>
      <c r="S139" s="212"/>
      <c r="T139" s="214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84</v>
      </c>
      <c r="AT139" s="216" t="s">
        <v>75</v>
      </c>
      <c r="AU139" s="216" t="s">
        <v>84</v>
      </c>
      <c r="AY139" s="215" t="s">
        <v>149</v>
      </c>
      <c r="BK139" s="217">
        <f>SUM(BK140:BK149)</f>
        <v>0</v>
      </c>
    </row>
    <row r="140" s="2" customFormat="1" ht="33" customHeight="1">
      <c r="A140" s="39"/>
      <c r="B140" s="40"/>
      <c r="C140" s="220" t="s">
        <v>84</v>
      </c>
      <c r="D140" s="220" t="s">
        <v>151</v>
      </c>
      <c r="E140" s="221" t="s">
        <v>267</v>
      </c>
      <c r="F140" s="222" t="s">
        <v>268</v>
      </c>
      <c r="G140" s="223" t="s">
        <v>154</v>
      </c>
      <c r="H140" s="224">
        <v>489.10000000000002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42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155</v>
      </c>
      <c r="AT140" s="232" t="s">
        <v>151</v>
      </c>
      <c r="AU140" s="232" t="s">
        <v>156</v>
      </c>
      <c r="AY140" s="18" t="s">
        <v>149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156</v>
      </c>
      <c r="BK140" s="233">
        <f>ROUND(I140*H140,2)</f>
        <v>0</v>
      </c>
      <c r="BL140" s="18" t="s">
        <v>155</v>
      </c>
      <c r="BM140" s="232" t="s">
        <v>269</v>
      </c>
    </row>
    <row r="141" s="13" customFormat="1">
      <c r="A141" s="13"/>
      <c r="B141" s="234"/>
      <c r="C141" s="235"/>
      <c r="D141" s="236" t="s">
        <v>158</v>
      </c>
      <c r="E141" s="237" t="s">
        <v>1</v>
      </c>
      <c r="F141" s="238" t="s">
        <v>270</v>
      </c>
      <c r="G141" s="235"/>
      <c r="H141" s="239">
        <v>489.10000000000002</v>
      </c>
      <c r="I141" s="240"/>
      <c r="J141" s="235"/>
      <c r="K141" s="235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158</v>
      </c>
      <c r="AU141" s="245" t="s">
        <v>156</v>
      </c>
      <c r="AV141" s="13" t="s">
        <v>156</v>
      </c>
      <c r="AW141" s="13" t="s">
        <v>31</v>
      </c>
      <c r="AX141" s="13" t="s">
        <v>84</v>
      </c>
      <c r="AY141" s="245" t="s">
        <v>149</v>
      </c>
    </row>
    <row r="142" s="2" customFormat="1" ht="37.8" customHeight="1">
      <c r="A142" s="39"/>
      <c r="B142" s="40"/>
      <c r="C142" s="220" t="s">
        <v>156</v>
      </c>
      <c r="D142" s="220" t="s">
        <v>151</v>
      </c>
      <c r="E142" s="221" t="s">
        <v>160</v>
      </c>
      <c r="F142" s="222" t="s">
        <v>161</v>
      </c>
      <c r="G142" s="223" t="s">
        <v>154</v>
      </c>
      <c r="H142" s="224">
        <v>489.10000000000002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156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271</v>
      </c>
    </row>
    <row r="143" s="2" customFormat="1" ht="33" customHeight="1">
      <c r="A143" s="39"/>
      <c r="B143" s="40"/>
      <c r="C143" s="220" t="s">
        <v>163</v>
      </c>
      <c r="D143" s="220" t="s">
        <v>151</v>
      </c>
      <c r="E143" s="221" t="s">
        <v>164</v>
      </c>
      <c r="F143" s="222" t="s">
        <v>165</v>
      </c>
      <c r="G143" s="223" t="s">
        <v>166</v>
      </c>
      <c r="H143" s="224">
        <v>831.47000000000003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156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272</v>
      </c>
    </row>
    <row r="144" s="13" customFormat="1">
      <c r="A144" s="13"/>
      <c r="B144" s="234"/>
      <c r="C144" s="235"/>
      <c r="D144" s="236" t="s">
        <v>158</v>
      </c>
      <c r="E144" s="235"/>
      <c r="F144" s="238" t="s">
        <v>273</v>
      </c>
      <c r="G144" s="235"/>
      <c r="H144" s="239">
        <v>831.47000000000003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158</v>
      </c>
      <c r="AU144" s="245" t="s">
        <v>156</v>
      </c>
      <c r="AV144" s="13" t="s">
        <v>156</v>
      </c>
      <c r="AW144" s="13" t="s">
        <v>4</v>
      </c>
      <c r="AX144" s="13" t="s">
        <v>84</v>
      </c>
      <c r="AY144" s="245" t="s">
        <v>149</v>
      </c>
    </row>
    <row r="145" s="2" customFormat="1" ht="16.5" customHeight="1">
      <c r="A145" s="39"/>
      <c r="B145" s="40"/>
      <c r="C145" s="220" t="s">
        <v>155</v>
      </c>
      <c r="D145" s="220" t="s">
        <v>151</v>
      </c>
      <c r="E145" s="221" t="s">
        <v>169</v>
      </c>
      <c r="F145" s="222" t="s">
        <v>170</v>
      </c>
      <c r="G145" s="223" t="s">
        <v>154</v>
      </c>
      <c r="H145" s="224">
        <v>489.10000000000002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156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274</v>
      </c>
    </row>
    <row r="146" s="2" customFormat="1" ht="24.15" customHeight="1">
      <c r="A146" s="39"/>
      <c r="B146" s="40"/>
      <c r="C146" s="220" t="s">
        <v>172</v>
      </c>
      <c r="D146" s="220" t="s">
        <v>151</v>
      </c>
      <c r="E146" s="221" t="s">
        <v>173</v>
      </c>
      <c r="F146" s="222" t="s">
        <v>174</v>
      </c>
      <c r="G146" s="223" t="s">
        <v>154</v>
      </c>
      <c r="H146" s="224">
        <v>191.80000000000001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156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275</v>
      </c>
    </row>
    <row r="147" s="13" customFormat="1">
      <c r="A147" s="13"/>
      <c r="B147" s="234"/>
      <c r="C147" s="235"/>
      <c r="D147" s="236" t="s">
        <v>158</v>
      </c>
      <c r="E147" s="237" t="s">
        <v>1</v>
      </c>
      <c r="F147" s="238" t="s">
        <v>276</v>
      </c>
      <c r="G147" s="235"/>
      <c r="H147" s="239">
        <v>191.80000000000001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158</v>
      </c>
      <c r="AU147" s="245" t="s">
        <v>156</v>
      </c>
      <c r="AV147" s="13" t="s">
        <v>156</v>
      </c>
      <c r="AW147" s="13" t="s">
        <v>31</v>
      </c>
      <c r="AX147" s="13" t="s">
        <v>84</v>
      </c>
      <c r="AY147" s="245" t="s">
        <v>149</v>
      </c>
    </row>
    <row r="148" s="2" customFormat="1" ht="16.5" customHeight="1">
      <c r="A148" s="39"/>
      <c r="B148" s="40"/>
      <c r="C148" s="246" t="s">
        <v>177</v>
      </c>
      <c r="D148" s="246" t="s">
        <v>178</v>
      </c>
      <c r="E148" s="247" t="s">
        <v>277</v>
      </c>
      <c r="F148" s="248" t="s">
        <v>278</v>
      </c>
      <c r="G148" s="249" t="s">
        <v>166</v>
      </c>
      <c r="H148" s="250">
        <v>345.24000000000001</v>
      </c>
      <c r="I148" s="251"/>
      <c r="J148" s="252">
        <f>ROUND(I148*H148,2)</f>
        <v>0</v>
      </c>
      <c r="K148" s="253"/>
      <c r="L148" s="254"/>
      <c r="M148" s="255" t="s">
        <v>1</v>
      </c>
      <c r="N148" s="256" t="s">
        <v>42</v>
      </c>
      <c r="O148" s="92"/>
      <c r="P148" s="230">
        <f>O148*H148</f>
        <v>0</v>
      </c>
      <c r="Q148" s="230">
        <v>1</v>
      </c>
      <c r="R148" s="230">
        <f>Q148*H148</f>
        <v>345.24000000000001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181</v>
      </c>
      <c r="AT148" s="232" t="s">
        <v>178</v>
      </c>
      <c r="AU148" s="232" t="s">
        <v>156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279</v>
      </c>
    </row>
    <row r="149" s="13" customFormat="1">
      <c r="A149" s="13"/>
      <c r="B149" s="234"/>
      <c r="C149" s="235"/>
      <c r="D149" s="236" t="s">
        <v>158</v>
      </c>
      <c r="E149" s="235"/>
      <c r="F149" s="238" t="s">
        <v>280</v>
      </c>
      <c r="G149" s="235"/>
      <c r="H149" s="239">
        <v>345.24000000000001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158</v>
      </c>
      <c r="AU149" s="245" t="s">
        <v>156</v>
      </c>
      <c r="AV149" s="13" t="s">
        <v>156</v>
      </c>
      <c r="AW149" s="13" t="s">
        <v>4</v>
      </c>
      <c r="AX149" s="13" t="s">
        <v>84</v>
      </c>
      <c r="AY149" s="245" t="s">
        <v>149</v>
      </c>
    </row>
    <row r="150" s="12" customFormat="1" ht="22.8" customHeight="1">
      <c r="A150" s="12"/>
      <c r="B150" s="204"/>
      <c r="C150" s="205"/>
      <c r="D150" s="206" t="s">
        <v>75</v>
      </c>
      <c r="E150" s="218" t="s">
        <v>156</v>
      </c>
      <c r="F150" s="218" t="s">
        <v>281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SUM(P151:P155)</f>
        <v>0</v>
      </c>
      <c r="Q150" s="212"/>
      <c r="R150" s="213">
        <f>SUM(R151:R155)</f>
        <v>161.27277185695999</v>
      </c>
      <c r="S150" s="212"/>
      <c r="T150" s="214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84</v>
      </c>
      <c r="AT150" s="216" t="s">
        <v>75</v>
      </c>
      <c r="AU150" s="216" t="s">
        <v>84</v>
      </c>
      <c r="AY150" s="215" t="s">
        <v>149</v>
      </c>
      <c r="BK150" s="217">
        <f>SUM(BK151:BK155)</f>
        <v>0</v>
      </c>
    </row>
    <row r="151" s="2" customFormat="1" ht="37.8" customHeight="1">
      <c r="A151" s="39"/>
      <c r="B151" s="40"/>
      <c r="C151" s="220" t="s">
        <v>186</v>
      </c>
      <c r="D151" s="220" t="s">
        <v>151</v>
      </c>
      <c r="E151" s="221" t="s">
        <v>282</v>
      </c>
      <c r="F151" s="222" t="s">
        <v>283</v>
      </c>
      <c r="G151" s="223" t="s">
        <v>197</v>
      </c>
      <c r="H151" s="224">
        <v>79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0.000504</v>
      </c>
      <c r="R151" s="230">
        <f>Q151*H151</f>
        <v>0.039815999999999997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156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284</v>
      </c>
    </row>
    <row r="152" s="2" customFormat="1" ht="24.15" customHeight="1">
      <c r="A152" s="39"/>
      <c r="B152" s="40"/>
      <c r="C152" s="220" t="s">
        <v>181</v>
      </c>
      <c r="D152" s="220" t="s">
        <v>151</v>
      </c>
      <c r="E152" s="221" t="s">
        <v>285</v>
      </c>
      <c r="F152" s="222" t="s">
        <v>286</v>
      </c>
      <c r="G152" s="223" t="s">
        <v>154</v>
      </c>
      <c r="H152" s="224">
        <v>40.299999999999997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2.1600000000000001</v>
      </c>
      <c r="R152" s="230">
        <f>Q152*H152</f>
        <v>87.048000000000002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156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287</v>
      </c>
    </row>
    <row r="153" s="13" customFormat="1">
      <c r="A153" s="13"/>
      <c r="B153" s="234"/>
      <c r="C153" s="235"/>
      <c r="D153" s="236" t="s">
        <v>158</v>
      </c>
      <c r="E153" s="237" t="s">
        <v>1</v>
      </c>
      <c r="F153" s="238" t="s">
        <v>288</v>
      </c>
      <c r="G153" s="235"/>
      <c r="H153" s="239">
        <v>40.299999999999997</v>
      </c>
      <c r="I153" s="240"/>
      <c r="J153" s="235"/>
      <c r="K153" s="235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158</v>
      </c>
      <c r="AU153" s="245" t="s">
        <v>156</v>
      </c>
      <c r="AV153" s="13" t="s">
        <v>156</v>
      </c>
      <c r="AW153" s="13" t="s">
        <v>31</v>
      </c>
      <c r="AX153" s="13" t="s">
        <v>84</v>
      </c>
      <c r="AY153" s="245" t="s">
        <v>149</v>
      </c>
    </row>
    <row r="154" s="2" customFormat="1" ht="16.5" customHeight="1">
      <c r="A154" s="39"/>
      <c r="B154" s="40"/>
      <c r="C154" s="220" t="s">
        <v>184</v>
      </c>
      <c r="D154" s="220" t="s">
        <v>151</v>
      </c>
      <c r="E154" s="221" t="s">
        <v>289</v>
      </c>
      <c r="F154" s="222" t="s">
        <v>290</v>
      </c>
      <c r="G154" s="223" t="s">
        <v>154</v>
      </c>
      <c r="H154" s="224">
        <v>32.240000000000002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2.3010222040000001</v>
      </c>
      <c r="R154" s="230">
        <f>Q154*H154</f>
        <v>74.184955856960002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156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291</v>
      </c>
    </row>
    <row r="155" s="13" customFormat="1">
      <c r="A155" s="13"/>
      <c r="B155" s="234"/>
      <c r="C155" s="235"/>
      <c r="D155" s="236" t="s">
        <v>158</v>
      </c>
      <c r="E155" s="237" t="s">
        <v>1</v>
      </c>
      <c r="F155" s="238" t="s">
        <v>292</v>
      </c>
      <c r="G155" s="235"/>
      <c r="H155" s="239">
        <v>32.240000000000002</v>
      </c>
      <c r="I155" s="240"/>
      <c r="J155" s="235"/>
      <c r="K155" s="235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158</v>
      </c>
      <c r="AU155" s="245" t="s">
        <v>156</v>
      </c>
      <c r="AV155" s="13" t="s">
        <v>156</v>
      </c>
      <c r="AW155" s="13" t="s">
        <v>31</v>
      </c>
      <c r="AX155" s="13" t="s">
        <v>84</v>
      </c>
      <c r="AY155" s="245" t="s">
        <v>149</v>
      </c>
    </row>
    <row r="156" s="12" customFormat="1" ht="22.8" customHeight="1">
      <c r="A156" s="12"/>
      <c r="B156" s="204"/>
      <c r="C156" s="205"/>
      <c r="D156" s="206" t="s">
        <v>75</v>
      </c>
      <c r="E156" s="218" t="s">
        <v>163</v>
      </c>
      <c r="F156" s="218" t="s">
        <v>293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SUM(P157:P232)</f>
        <v>0</v>
      </c>
      <c r="Q156" s="212"/>
      <c r="R156" s="213">
        <f>SUM(R157:R232)</f>
        <v>103.58703089319999</v>
      </c>
      <c r="S156" s="212"/>
      <c r="T156" s="214">
        <f>SUM(T157:T232)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84</v>
      </c>
      <c r="AT156" s="216" t="s">
        <v>75</v>
      </c>
      <c r="AU156" s="216" t="s">
        <v>84</v>
      </c>
      <c r="AY156" s="215" t="s">
        <v>149</v>
      </c>
      <c r="BK156" s="217">
        <f>SUM(BK157:BK232)</f>
        <v>0</v>
      </c>
    </row>
    <row r="157" s="2" customFormat="1" ht="21.75" customHeight="1">
      <c r="A157" s="39"/>
      <c r="B157" s="40"/>
      <c r="C157" s="220" t="s">
        <v>200</v>
      </c>
      <c r="D157" s="220" t="s">
        <v>151</v>
      </c>
      <c r="E157" s="221" t="s">
        <v>294</v>
      </c>
      <c r="F157" s="222" t="s">
        <v>295</v>
      </c>
      <c r="G157" s="223" t="s">
        <v>208</v>
      </c>
      <c r="H157" s="224">
        <v>8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0.017940000000000001</v>
      </c>
      <c r="R157" s="230">
        <f>Q157*H157</f>
        <v>0.14352000000000001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156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296</v>
      </c>
    </row>
    <row r="158" s="13" customFormat="1">
      <c r="A158" s="13"/>
      <c r="B158" s="234"/>
      <c r="C158" s="235"/>
      <c r="D158" s="236" t="s">
        <v>158</v>
      </c>
      <c r="E158" s="237" t="s">
        <v>1</v>
      </c>
      <c r="F158" s="238" t="s">
        <v>297</v>
      </c>
      <c r="G158" s="235"/>
      <c r="H158" s="239">
        <v>8</v>
      </c>
      <c r="I158" s="240"/>
      <c r="J158" s="235"/>
      <c r="K158" s="235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158</v>
      </c>
      <c r="AU158" s="245" t="s">
        <v>156</v>
      </c>
      <c r="AV158" s="13" t="s">
        <v>156</v>
      </c>
      <c r="AW158" s="13" t="s">
        <v>31</v>
      </c>
      <c r="AX158" s="13" t="s">
        <v>76</v>
      </c>
      <c r="AY158" s="245" t="s">
        <v>149</v>
      </c>
    </row>
    <row r="159" s="14" customFormat="1">
      <c r="A159" s="14"/>
      <c r="B159" s="262"/>
      <c r="C159" s="263"/>
      <c r="D159" s="236" t="s">
        <v>158</v>
      </c>
      <c r="E159" s="264" t="s">
        <v>1</v>
      </c>
      <c r="F159" s="265" t="s">
        <v>298</v>
      </c>
      <c r="G159" s="263"/>
      <c r="H159" s="266">
        <v>8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2" t="s">
        <v>158</v>
      </c>
      <c r="AU159" s="272" t="s">
        <v>156</v>
      </c>
      <c r="AV159" s="14" t="s">
        <v>155</v>
      </c>
      <c r="AW159" s="14" t="s">
        <v>31</v>
      </c>
      <c r="AX159" s="14" t="s">
        <v>84</v>
      </c>
      <c r="AY159" s="272" t="s">
        <v>149</v>
      </c>
    </row>
    <row r="160" s="2" customFormat="1" ht="21.75" customHeight="1">
      <c r="A160" s="39"/>
      <c r="B160" s="40"/>
      <c r="C160" s="220" t="s">
        <v>205</v>
      </c>
      <c r="D160" s="220" t="s">
        <v>151</v>
      </c>
      <c r="E160" s="221" t="s">
        <v>299</v>
      </c>
      <c r="F160" s="222" t="s">
        <v>300</v>
      </c>
      <c r="G160" s="223" t="s">
        <v>208</v>
      </c>
      <c r="H160" s="224">
        <v>37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0.022783500000000002</v>
      </c>
      <c r="R160" s="230">
        <f>Q160*H160</f>
        <v>0.84298950000000006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156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301</v>
      </c>
    </row>
    <row r="161" s="13" customFormat="1">
      <c r="A161" s="13"/>
      <c r="B161" s="234"/>
      <c r="C161" s="235"/>
      <c r="D161" s="236" t="s">
        <v>158</v>
      </c>
      <c r="E161" s="237" t="s">
        <v>1</v>
      </c>
      <c r="F161" s="238" t="s">
        <v>302</v>
      </c>
      <c r="G161" s="235"/>
      <c r="H161" s="239">
        <v>6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158</v>
      </c>
      <c r="AU161" s="245" t="s">
        <v>156</v>
      </c>
      <c r="AV161" s="13" t="s">
        <v>156</v>
      </c>
      <c r="AW161" s="13" t="s">
        <v>31</v>
      </c>
      <c r="AX161" s="13" t="s">
        <v>76</v>
      </c>
      <c r="AY161" s="245" t="s">
        <v>149</v>
      </c>
    </row>
    <row r="162" s="13" customFormat="1">
      <c r="A162" s="13"/>
      <c r="B162" s="234"/>
      <c r="C162" s="235"/>
      <c r="D162" s="236" t="s">
        <v>158</v>
      </c>
      <c r="E162" s="237" t="s">
        <v>1</v>
      </c>
      <c r="F162" s="238" t="s">
        <v>303</v>
      </c>
      <c r="G162" s="235"/>
      <c r="H162" s="239">
        <v>11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158</v>
      </c>
      <c r="AU162" s="245" t="s">
        <v>156</v>
      </c>
      <c r="AV162" s="13" t="s">
        <v>156</v>
      </c>
      <c r="AW162" s="13" t="s">
        <v>31</v>
      </c>
      <c r="AX162" s="13" t="s">
        <v>76</v>
      </c>
      <c r="AY162" s="245" t="s">
        <v>149</v>
      </c>
    </row>
    <row r="163" s="13" customFormat="1">
      <c r="A163" s="13"/>
      <c r="B163" s="234"/>
      <c r="C163" s="235"/>
      <c r="D163" s="236" t="s">
        <v>158</v>
      </c>
      <c r="E163" s="237" t="s">
        <v>1</v>
      </c>
      <c r="F163" s="238" t="s">
        <v>304</v>
      </c>
      <c r="G163" s="235"/>
      <c r="H163" s="239">
        <v>11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158</v>
      </c>
      <c r="AU163" s="245" t="s">
        <v>156</v>
      </c>
      <c r="AV163" s="13" t="s">
        <v>156</v>
      </c>
      <c r="AW163" s="13" t="s">
        <v>31</v>
      </c>
      <c r="AX163" s="13" t="s">
        <v>76</v>
      </c>
      <c r="AY163" s="245" t="s">
        <v>149</v>
      </c>
    </row>
    <row r="164" s="13" customFormat="1">
      <c r="A164" s="13"/>
      <c r="B164" s="234"/>
      <c r="C164" s="235"/>
      <c r="D164" s="236" t="s">
        <v>158</v>
      </c>
      <c r="E164" s="237" t="s">
        <v>1</v>
      </c>
      <c r="F164" s="238" t="s">
        <v>305</v>
      </c>
      <c r="G164" s="235"/>
      <c r="H164" s="239">
        <v>8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158</v>
      </c>
      <c r="AU164" s="245" t="s">
        <v>156</v>
      </c>
      <c r="AV164" s="13" t="s">
        <v>156</v>
      </c>
      <c r="AW164" s="13" t="s">
        <v>31</v>
      </c>
      <c r="AX164" s="13" t="s">
        <v>76</v>
      </c>
      <c r="AY164" s="245" t="s">
        <v>149</v>
      </c>
    </row>
    <row r="165" s="13" customFormat="1">
      <c r="A165" s="13"/>
      <c r="B165" s="234"/>
      <c r="C165" s="235"/>
      <c r="D165" s="236" t="s">
        <v>158</v>
      </c>
      <c r="E165" s="237" t="s">
        <v>1</v>
      </c>
      <c r="F165" s="238" t="s">
        <v>306</v>
      </c>
      <c r="G165" s="235"/>
      <c r="H165" s="239">
        <v>1</v>
      </c>
      <c r="I165" s="240"/>
      <c r="J165" s="235"/>
      <c r="K165" s="235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158</v>
      </c>
      <c r="AU165" s="245" t="s">
        <v>156</v>
      </c>
      <c r="AV165" s="13" t="s">
        <v>156</v>
      </c>
      <c r="AW165" s="13" t="s">
        <v>31</v>
      </c>
      <c r="AX165" s="13" t="s">
        <v>76</v>
      </c>
      <c r="AY165" s="245" t="s">
        <v>149</v>
      </c>
    </row>
    <row r="166" s="14" customFormat="1">
      <c r="A166" s="14"/>
      <c r="B166" s="262"/>
      <c r="C166" s="263"/>
      <c r="D166" s="236" t="s">
        <v>158</v>
      </c>
      <c r="E166" s="264" t="s">
        <v>1</v>
      </c>
      <c r="F166" s="265" t="s">
        <v>298</v>
      </c>
      <c r="G166" s="263"/>
      <c r="H166" s="266">
        <v>37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2" t="s">
        <v>158</v>
      </c>
      <c r="AU166" s="272" t="s">
        <v>156</v>
      </c>
      <c r="AV166" s="14" t="s">
        <v>155</v>
      </c>
      <c r="AW166" s="14" t="s">
        <v>31</v>
      </c>
      <c r="AX166" s="14" t="s">
        <v>84</v>
      </c>
      <c r="AY166" s="272" t="s">
        <v>149</v>
      </c>
    </row>
    <row r="167" s="2" customFormat="1" ht="33" customHeight="1">
      <c r="A167" s="39"/>
      <c r="B167" s="40"/>
      <c r="C167" s="220" t="s">
        <v>8</v>
      </c>
      <c r="D167" s="220" t="s">
        <v>151</v>
      </c>
      <c r="E167" s="221" t="s">
        <v>307</v>
      </c>
      <c r="F167" s="222" t="s">
        <v>308</v>
      </c>
      <c r="G167" s="223" t="s">
        <v>309</v>
      </c>
      <c r="H167" s="224">
        <v>878.03399999999999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0.1167798</v>
      </c>
      <c r="R167" s="230">
        <f>Q167*H167</f>
        <v>102.5366349132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156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310</v>
      </c>
    </row>
    <row r="168" s="15" customFormat="1">
      <c r="A168" s="15"/>
      <c r="B168" s="273"/>
      <c r="C168" s="274"/>
      <c r="D168" s="236" t="s">
        <v>158</v>
      </c>
      <c r="E168" s="275" t="s">
        <v>1</v>
      </c>
      <c r="F168" s="276" t="s">
        <v>311</v>
      </c>
      <c r="G168" s="274"/>
      <c r="H168" s="275" t="s">
        <v>1</v>
      </c>
      <c r="I168" s="277"/>
      <c r="J168" s="274"/>
      <c r="K168" s="274"/>
      <c r="L168" s="278"/>
      <c r="M168" s="279"/>
      <c r="N168" s="280"/>
      <c r="O168" s="280"/>
      <c r="P168" s="280"/>
      <c r="Q168" s="280"/>
      <c r="R168" s="280"/>
      <c r="S168" s="280"/>
      <c r="T168" s="28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2" t="s">
        <v>158</v>
      </c>
      <c r="AU168" s="282" t="s">
        <v>156</v>
      </c>
      <c r="AV168" s="15" t="s">
        <v>84</v>
      </c>
      <c r="AW168" s="15" t="s">
        <v>31</v>
      </c>
      <c r="AX168" s="15" t="s">
        <v>76</v>
      </c>
      <c r="AY168" s="282" t="s">
        <v>149</v>
      </c>
    </row>
    <row r="169" s="13" customFormat="1">
      <c r="A169" s="13"/>
      <c r="B169" s="234"/>
      <c r="C169" s="235"/>
      <c r="D169" s="236" t="s">
        <v>158</v>
      </c>
      <c r="E169" s="237" t="s">
        <v>1</v>
      </c>
      <c r="F169" s="238" t="s">
        <v>312</v>
      </c>
      <c r="G169" s="235"/>
      <c r="H169" s="239">
        <v>15.851000000000001</v>
      </c>
      <c r="I169" s="240"/>
      <c r="J169" s="235"/>
      <c r="K169" s="235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158</v>
      </c>
      <c r="AU169" s="245" t="s">
        <v>156</v>
      </c>
      <c r="AV169" s="13" t="s">
        <v>156</v>
      </c>
      <c r="AW169" s="13" t="s">
        <v>31</v>
      </c>
      <c r="AX169" s="13" t="s">
        <v>76</v>
      </c>
      <c r="AY169" s="245" t="s">
        <v>149</v>
      </c>
    </row>
    <row r="170" s="13" customFormat="1">
      <c r="A170" s="13"/>
      <c r="B170" s="234"/>
      <c r="C170" s="235"/>
      <c r="D170" s="236" t="s">
        <v>158</v>
      </c>
      <c r="E170" s="237" t="s">
        <v>1</v>
      </c>
      <c r="F170" s="238" t="s">
        <v>313</v>
      </c>
      <c r="G170" s="235"/>
      <c r="H170" s="239">
        <v>7.6849999999999996</v>
      </c>
      <c r="I170" s="240"/>
      <c r="J170" s="235"/>
      <c r="K170" s="235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158</v>
      </c>
      <c r="AU170" s="245" t="s">
        <v>156</v>
      </c>
      <c r="AV170" s="13" t="s">
        <v>156</v>
      </c>
      <c r="AW170" s="13" t="s">
        <v>31</v>
      </c>
      <c r="AX170" s="13" t="s">
        <v>76</v>
      </c>
      <c r="AY170" s="245" t="s">
        <v>149</v>
      </c>
    </row>
    <row r="171" s="13" customFormat="1">
      <c r="A171" s="13"/>
      <c r="B171" s="234"/>
      <c r="C171" s="235"/>
      <c r="D171" s="236" t="s">
        <v>158</v>
      </c>
      <c r="E171" s="237" t="s">
        <v>1</v>
      </c>
      <c r="F171" s="238" t="s">
        <v>314</v>
      </c>
      <c r="G171" s="235"/>
      <c r="H171" s="239">
        <v>7.6849999999999996</v>
      </c>
      <c r="I171" s="240"/>
      <c r="J171" s="235"/>
      <c r="K171" s="235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158</v>
      </c>
      <c r="AU171" s="245" t="s">
        <v>156</v>
      </c>
      <c r="AV171" s="13" t="s">
        <v>156</v>
      </c>
      <c r="AW171" s="13" t="s">
        <v>31</v>
      </c>
      <c r="AX171" s="13" t="s">
        <v>76</v>
      </c>
      <c r="AY171" s="245" t="s">
        <v>149</v>
      </c>
    </row>
    <row r="172" s="13" customFormat="1">
      <c r="A172" s="13"/>
      <c r="B172" s="234"/>
      <c r="C172" s="235"/>
      <c r="D172" s="236" t="s">
        <v>158</v>
      </c>
      <c r="E172" s="237" t="s">
        <v>1</v>
      </c>
      <c r="F172" s="238" t="s">
        <v>315</v>
      </c>
      <c r="G172" s="235"/>
      <c r="H172" s="239">
        <v>7.6849999999999996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158</v>
      </c>
      <c r="AU172" s="245" t="s">
        <v>156</v>
      </c>
      <c r="AV172" s="13" t="s">
        <v>156</v>
      </c>
      <c r="AW172" s="13" t="s">
        <v>31</v>
      </c>
      <c r="AX172" s="13" t="s">
        <v>76</v>
      </c>
      <c r="AY172" s="245" t="s">
        <v>149</v>
      </c>
    </row>
    <row r="173" s="13" customFormat="1">
      <c r="A173" s="13"/>
      <c r="B173" s="234"/>
      <c r="C173" s="235"/>
      <c r="D173" s="236" t="s">
        <v>158</v>
      </c>
      <c r="E173" s="237" t="s">
        <v>1</v>
      </c>
      <c r="F173" s="238" t="s">
        <v>316</v>
      </c>
      <c r="G173" s="235"/>
      <c r="H173" s="239">
        <v>7.6849999999999996</v>
      </c>
      <c r="I173" s="240"/>
      <c r="J173" s="235"/>
      <c r="K173" s="235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158</v>
      </c>
      <c r="AU173" s="245" t="s">
        <v>156</v>
      </c>
      <c r="AV173" s="13" t="s">
        <v>156</v>
      </c>
      <c r="AW173" s="13" t="s">
        <v>31</v>
      </c>
      <c r="AX173" s="13" t="s">
        <v>76</v>
      </c>
      <c r="AY173" s="245" t="s">
        <v>149</v>
      </c>
    </row>
    <row r="174" s="13" customFormat="1">
      <c r="A174" s="13"/>
      <c r="B174" s="234"/>
      <c r="C174" s="235"/>
      <c r="D174" s="236" t="s">
        <v>158</v>
      </c>
      <c r="E174" s="237" t="s">
        <v>1</v>
      </c>
      <c r="F174" s="238" t="s">
        <v>317</v>
      </c>
      <c r="G174" s="235"/>
      <c r="H174" s="239">
        <v>3.54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158</v>
      </c>
      <c r="AU174" s="245" t="s">
        <v>156</v>
      </c>
      <c r="AV174" s="13" t="s">
        <v>156</v>
      </c>
      <c r="AW174" s="13" t="s">
        <v>31</v>
      </c>
      <c r="AX174" s="13" t="s">
        <v>76</v>
      </c>
      <c r="AY174" s="245" t="s">
        <v>149</v>
      </c>
    </row>
    <row r="175" s="13" customFormat="1">
      <c r="A175" s="13"/>
      <c r="B175" s="234"/>
      <c r="C175" s="235"/>
      <c r="D175" s="236" t="s">
        <v>158</v>
      </c>
      <c r="E175" s="237" t="s">
        <v>1</v>
      </c>
      <c r="F175" s="238" t="s">
        <v>318</v>
      </c>
      <c r="G175" s="235"/>
      <c r="H175" s="239">
        <v>79.721000000000004</v>
      </c>
      <c r="I175" s="240"/>
      <c r="J175" s="235"/>
      <c r="K175" s="235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158</v>
      </c>
      <c r="AU175" s="245" t="s">
        <v>156</v>
      </c>
      <c r="AV175" s="13" t="s">
        <v>156</v>
      </c>
      <c r="AW175" s="13" t="s">
        <v>31</v>
      </c>
      <c r="AX175" s="13" t="s">
        <v>76</v>
      </c>
      <c r="AY175" s="245" t="s">
        <v>149</v>
      </c>
    </row>
    <row r="176" s="13" customFormat="1">
      <c r="A176" s="13"/>
      <c r="B176" s="234"/>
      <c r="C176" s="235"/>
      <c r="D176" s="236" t="s">
        <v>158</v>
      </c>
      <c r="E176" s="237" t="s">
        <v>1</v>
      </c>
      <c r="F176" s="238" t="s">
        <v>319</v>
      </c>
      <c r="G176" s="235"/>
      <c r="H176" s="239">
        <v>28.306000000000001</v>
      </c>
      <c r="I176" s="240"/>
      <c r="J176" s="235"/>
      <c r="K176" s="235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158</v>
      </c>
      <c r="AU176" s="245" t="s">
        <v>156</v>
      </c>
      <c r="AV176" s="13" t="s">
        <v>156</v>
      </c>
      <c r="AW176" s="13" t="s">
        <v>31</v>
      </c>
      <c r="AX176" s="13" t="s">
        <v>76</v>
      </c>
      <c r="AY176" s="245" t="s">
        <v>149</v>
      </c>
    </row>
    <row r="177" s="13" customFormat="1">
      <c r="A177" s="13"/>
      <c r="B177" s="234"/>
      <c r="C177" s="235"/>
      <c r="D177" s="236" t="s">
        <v>158</v>
      </c>
      <c r="E177" s="237" t="s">
        <v>1</v>
      </c>
      <c r="F177" s="238" t="s">
        <v>320</v>
      </c>
      <c r="G177" s="235"/>
      <c r="H177" s="239">
        <v>29.385000000000002</v>
      </c>
      <c r="I177" s="240"/>
      <c r="J177" s="235"/>
      <c r="K177" s="235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158</v>
      </c>
      <c r="AU177" s="245" t="s">
        <v>156</v>
      </c>
      <c r="AV177" s="13" t="s">
        <v>156</v>
      </c>
      <c r="AW177" s="13" t="s">
        <v>31</v>
      </c>
      <c r="AX177" s="13" t="s">
        <v>76</v>
      </c>
      <c r="AY177" s="245" t="s">
        <v>149</v>
      </c>
    </row>
    <row r="178" s="13" customFormat="1">
      <c r="A178" s="13"/>
      <c r="B178" s="234"/>
      <c r="C178" s="235"/>
      <c r="D178" s="236" t="s">
        <v>158</v>
      </c>
      <c r="E178" s="237" t="s">
        <v>1</v>
      </c>
      <c r="F178" s="238" t="s">
        <v>321</v>
      </c>
      <c r="G178" s="235"/>
      <c r="H178" s="239">
        <v>6.8019999999999996</v>
      </c>
      <c r="I178" s="240"/>
      <c r="J178" s="235"/>
      <c r="K178" s="235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158</v>
      </c>
      <c r="AU178" s="245" t="s">
        <v>156</v>
      </c>
      <c r="AV178" s="13" t="s">
        <v>156</v>
      </c>
      <c r="AW178" s="13" t="s">
        <v>31</v>
      </c>
      <c r="AX178" s="13" t="s">
        <v>76</v>
      </c>
      <c r="AY178" s="245" t="s">
        <v>149</v>
      </c>
    </row>
    <row r="179" s="13" customFormat="1">
      <c r="A179" s="13"/>
      <c r="B179" s="234"/>
      <c r="C179" s="235"/>
      <c r="D179" s="236" t="s">
        <v>158</v>
      </c>
      <c r="E179" s="237" t="s">
        <v>1</v>
      </c>
      <c r="F179" s="238" t="s">
        <v>322</v>
      </c>
      <c r="G179" s="235"/>
      <c r="H179" s="239">
        <v>10.006</v>
      </c>
      <c r="I179" s="240"/>
      <c r="J179" s="235"/>
      <c r="K179" s="235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158</v>
      </c>
      <c r="AU179" s="245" t="s">
        <v>156</v>
      </c>
      <c r="AV179" s="13" t="s">
        <v>156</v>
      </c>
      <c r="AW179" s="13" t="s">
        <v>31</v>
      </c>
      <c r="AX179" s="13" t="s">
        <v>76</v>
      </c>
      <c r="AY179" s="245" t="s">
        <v>149</v>
      </c>
    </row>
    <row r="180" s="16" customFormat="1">
      <c r="A180" s="16"/>
      <c r="B180" s="283"/>
      <c r="C180" s="284"/>
      <c r="D180" s="236" t="s">
        <v>158</v>
      </c>
      <c r="E180" s="285" t="s">
        <v>1</v>
      </c>
      <c r="F180" s="286" t="s">
        <v>323</v>
      </c>
      <c r="G180" s="284"/>
      <c r="H180" s="287">
        <v>204.351</v>
      </c>
      <c r="I180" s="288"/>
      <c r="J180" s="284"/>
      <c r="K180" s="284"/>
      <c r="L180" s="289"/>
      <c r="M180" s="290"/>
      <c r="N180" s="291"/>
      <c r="O180" s="291"/>
      <c r="P180" s="291"/>
      <c r="Q180" s="291"/>
      <c r="R180" s="291"/>
      <c r="S180" s="291"/>
      <c r="T180" s="292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93" t="s">
        <v>158</v>
      </c>
      <c r="AU180" s="293" t="s">
        <v>156</v>
      </c>
      <c r="AV180" s="16" t="s">
        <v>163</v>
      </c>
      <c r="AW180" s="16" t="s">
        <v>31</v>
      </c>
      <c r="AX180" s="16" t="s">
        <v>76</v>
      </c>
      <c r="AY180" s="293" t="s">
        <v>149</v>
      </c>
    </row>
    <row r="181" s="15" customFormat="1">
      <c r="A181" s="15"/>
      <c r="B181" s="273"/>
      <c r="C181" s="274"/>
      <c r="D181" s="236" t="s">
        <v>158</v>
      </c>
      <c r="E181" s="275" t="s">
        <v>1</v>
      </c>
      <c r="F181" s="276" t="s">
        <v>324</v>
      </c>
      <c r="G181" s="274"/>
      <c r="H181" s="275" t="s">
        <v>1</v>
      </c>
      <c r="I181" s="277"/>
      <c r="J181" s="274"/>
      <c r="K181" s="274"/>
      <c r="L181" s="278"/>
      <c r="M181" s="279"/>
      <c r="N181" s="280"/>
      <c r="O181" s="280"/>
      <c r="P181" s="280"/>
      <c r="Q181" s="280"/>
      <c r="R181" s="280"/>
      <c r="S181" s="280"/>
      <c r="T181" s="28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2" t="s">
        <v>158</v>
      </c>
      <c r="AU181" s="282" t="s">
        <v>156</v>
      </c>
      <c r="AV181" s="15" t="s">
        <v>84</v>
      </c>
      <c r="AW181" s="15" t="s">
        <v>31</v>
      </c>
      <c r="AX181" s="15" t="s">
        <v>76</v>
      </c>
      <c r="AY181" s="282" t="s">
        <v>149</v>
      </c>
    </row>
    <row r="182" s="13" customFormat="1">
      <c r="A182" s="13"/>
      <c r="B182" s="234"/>
      <c r="C182" s="235"/>
      <c r="D182" s="236" t="s">
        <v>158</v>
      </c>
      <c r="E182" s="237" t="s">
        <v>1</v>
      </c>
      <c r="F182" s="238" t="s">
        <v>325</v>
      </c>
      <c r="G182" s="235"/>
      <c r="H182" s="239">
        <v>28.765000000000001</v>
      </c>
      <c r="I182" s="240"/>
      <c r="J182" s="235"/>
      <c r="K182" s="235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158</v>
      </c>
      <c r="AU182" s="245" t="s">
        <v>156</v>
      </c>
      <c r="AV182" s="13" t="s">
        <v>156</v>
      </c>
      <c r="AW182" s="13" t="s">
        <v>31</v>
      </c>
      <c r="AX182" s="13" t="s">
        <v>76</v>
      </c>
      <c r="AY182" s="245" t="s">
        <v>149</v>
      </c>
    </row>
    <row r="183" s="13" customFormat="1">
      <c r="A183" s="13"/>
      <c r="B183" s="234"/>
      <c r="C183" s="235"/>
      <c r="D183" s="236" t="s">
        <v>158</v>
      </c>
      <c r="E183" s="237" t="s">
        <v>1</v>
      </c>
      <c r="F183" s="238" t="s">
        <v>326</v>
      </c>
      <c r="G183" s="235"/>
      <c r="H183" s="239">
        <v>21.259</v>
      </c>
      <c r="I183" s="240"/>
      <c r="J183" s="235"/>
      <c r="K183" s="235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158</v>
      </c>
      <c r="AU183" s="245" t="s">
        <v>156</v>
      </c>
      <c r="AV183" s="13" t="s">
        <v>156</v>
      </c>
      <c r="AW183" s="13" t="s">
        <v>31</v>
      </c>
      <c r="AX183" s="13" t="s">
        <v>76</v>
      </c>
      <c r="AY183" s="245" t="s">
        <v>149</v>
      </c>
    </row>
    <row r="184" s="13" customFormat="1">
      <c r="A184" s="13"/>
      <c r="B184" s="234"/>
      <c r="C184" s="235"/>
      <c r="D184" s="236" t="s">
        <v>158</v>
      </c>
      <c r="E184" s="237" t="s">
        <v>1</v>
      </c>
      <c r="F184" s="238" t="s">
        <v>327</v>
      </c>
      <c r="G184" s="235"/>
      <c r="H184" s="239">
        <v>21.259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158</v>
      </c>
      <c r="AU184" s="245" t="s">
        <v>156</v>
      </c>
      <c r="AV184" s="13" t="s">
        <v>156</v>
      </c>
      <c r="AW184" s="13" t="s">
        <v>31</v>
      </c>
      <c r="AX184" s="13" t="s">
        <v>76</v>
      </c>
      <c r="AY184" s="245" t="s">
        <v>149</v>
      </c>
    </row>
    <row r="185" s="13" customFormat="1">
      <c r="A185" s="13"/>
      <c r="B185" s="234"/>
      <c r="C185" s="235"/>
      <c r="D185" s="236" t="s">
        <v>158</v>
      </c>
      <c r="E185" s="237" t="s">
        <v>1</v>
      </c>
      <c r="F185" s="238" t="s">
        <v>328</v>
      </c>
      <c r="G185" s="235"/>
      <c r="H185" s="239">
        <v>21.259</v>
      </c>
      <c r="I185" s="240"/>
      <c r="J185" s="235"/>
      <c r="K185" s="235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158</v>
      </c>
      <c r="AU185" s="245" t="s">
        <v>156</v>
      </c>
      <c r="AV185" s="13" t="s">
        <v>156</v>
      </c>
      <c r="AW185" s="13" t="s">
        <v>31</v>
      </c>
      <c r="AX185" s="13" t="s">
        <v>76</v>
      </c>
      <c r="AY185" s="245" t="s">
        <v>149</v>
      </c>
    </row>
    <row r="186" s="13" customFormat="1">
      <c r="A186" s="13"/>
      <c r="B186" s="234"/>
      <c r="C186" s="235"/>
      <c r="D186" s="236" t="s">
        <v>158</v>
      </c>
      <c r="E186" s="237" t="s">
        <v>1</v>
      </c>
      <c r="F186" s="238" t="s">
        <v>329</v>
      </c>
      <c r="G186" s="235"/>
      <c r="H186" s="239">
        <v>26.951000000000001</v>
      </c>
      <c r="I186" s="240"/>
      <c r="J186" s="235"/>
      <c r="K186" s="235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158</v>
      </c>
      <c r="AU186" s="245" t="s">
        <v>156</v>
      </c>
      <c r="AV186" s="13" t="s">
        <v>156</v>
      </c>
      <c r="AW186" s="13" t="s">
        <v>31</v>
      </c>
      <c r="AX186" s="13" t="s">
        <v>76</v>
      </c>
      <c r="AY186" s="245" t="s">
        <v>149</v>
      </c>
    </row>
    <row r="187" s="13" customFormat="1">
      <c r="A187" s="13"/>
      <c r="B187" s="234"/>
      <c r="C187" s="235"/>
      <c r="D187" s="236" t="s">
        <v>158</v>
      </c>
      <c r="E187" s="237" t="s">
        <v>1</v>
      </c>
      <c r="F187" s="238" t="s">
        <v>330</v>
      </c>
      <c r="G187" s="235"/>
      <c r="H187" s="239">
        <v>21.016999999999999</v>
      </c>
      <c r="I187" s="240"/>
      <c r="J187" s="235"/>
      <c r="K187" s="235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158</v>
      </c>
      <c r="AU187" s="245" t="s">
        <v>156</v>
      </c>
      <c r="AV187" s="13" t="s">
        <v>156</v>
      </c>
      <c r="AW187" s="13" t="s">
        <v>31</v>
      </c>
      <c r="AX187" s="13" t="s">
        <v>76</v>
      </c>
      <c r="AY187" s="245" t="s">
        <v>149</v>
      </c>
    </row>
    <row r="188" s="13" customFormat="1">
      <c r="A188" s="13"/>
      <c r="B188" s="234"/>
      <c r="C188" s="235"/>
      <c r="D188" s="236" t="s">
        <v>158</v>
      </c>
      <c r="E188" s="237" t="s">
        <v>1</v>
      </c>
      <c r="F188" s="238" t="s">
        <v>331</v>
      </c>
      <c r="G188" s="235"/>
      <c r="H188" s="239">
        <v>21.303999999999998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158</v>
      </c>
      <c r="AU188" s="245" t="s">
        <v>156</v>
      </c>
      <c r="AV188" s="13" t="s">
        <v>156</v>
      </c>
      <c r="AW188" s="13" t="s">
        <v>31</v>
      </c>
      <c r="AX188" s="13" t="s">
        <v>76</v>
      </c>
      <c r="AY188" s="245" t="s">
        <v>149</v>
      </c>
    </row>
    <row r="189" s="13" customFormat="1">
      <c r="A189" s="13"/>
      <c r="B189" s="234"/>
      <c r="C189" s="235"/>
      <c r="D189" s="236" t="s">
        <v>158</v>
      </c>
      <c r="E189" s="237" t="s">
        <v>1</v>
      </c>
      <c r="F189" s="238" t="s">
        <v>332</v>
      </c>
      <c r="G189" s="235"/>
      <c r="H189" s="239">
        <v>21.303999999999998</v>
      </c>
      <c r="I189" s="240"/>
      <c r="J189" s="235"/>
      <c r="K189" s="235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158</v>
      </c>
      <c r="AU189" s="245" t="s">
        <v>156</v>
      </c>
      <c r="AV189" s="13" t="s">
        <v>156</v>
      </c>
      <c r="AW189" s="13" t="s">
        <v>31</v>
      </c>
      <c r="AX189" s="13" t="s">
        <v>76</v>
      </c>
      <c r="AY189" s="245" t="s">
        <v>149</v>
      </c>
    </row>
    <row r="190" s="13" customFormat="1">
      <c r="A190" s="13"/>
      <c r="B190" s="234"/>
      <c r="C190" s="235"/>
      <c r="D190" s="236" t="s">
        <v>158</v>
      </c>
      <c r="E190" s="237" t="s">
        <v>1</v>
      </c>
      <c r="F190" s="238" t="s">
        <v>333</v>
      </c>
      <c r="G190" s="235"/>
      <c r="H190" s="239">
        <v>21.088999999999999</v>
      </c>
      <c r="I190" s="240"/>
      <c r="J190" s="235"/>
      <c r="K190" s="235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158</v>
      </c>
      <c r="AU190" s="245" t="s">
        <v>156</v>
      </c>
      <c r="AV190" s="13" t="s">
        <v>156</v>
      </c>
      <c r="AW190" s="13" t="s">
        <v>31</v>
      </c>
      <c r="AX190" s="13" t="s">
        <v>76</v>
      </c>
      <c r="AY190" s="245" t="s">
        <v>149</v>
      </c>
    </row>
    <row r="191" s="13" customFormat="1">
      <c r="A191" s="13"/>
      <c r="B191" s="234"/>
      <c r="C191" s="235"/>
      <c r="D191" s="236" t="s">
        <v>158</v>
      </c>
      <c r="E191" s="237" t="s">
        <v>1</v>
      </c>
      <c r="F191" s="238" t="s">
        <v>334</v>
      </c>
      <c r="G191" s="235"/>
      <c r="H191" s="239">
        <v>21.786999999999999</v>
      </c>
      <c r="I191" s="240"/>
      <c r="J191" s="235"/>
      <c r="K191" s="235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158</v>
      </c>
      <c r="AU191" s="245" t="s">
        <v>156</v>
      </c>
      <c r="AV191" s="13" t="s">
        <v>156</v>
      </c>
      <c r="AW191" s="13" t="s">
        <v>31</v>
      </c>
      <c r="AX191" s="13" t="s">
        <v>76</v>
      </c>
      <c r="AY191" s="245" t="s">
        <v>149</v>
      </c>
    </row>
    <row r="192" s="16" customFormat="1">
      <c r="A192" s="16"/>
      <c r="B192" s="283"/>
      <c r="C192" s="284"/>
      <c r="D192" s="236" t="s">
        <v>158</v>
      </c>
      <c r="E192" s="285" t="s">
        <v>1</v>
      </c>
      <c r="F192" s="286" t="s">
        <v>323</v>
      </c>
      <c r="G192" s="284"/>
      <c r="H192" s="287">
        <v>225.994</v>
      </c>
      <c r="I192" s="288"/>
      <c r="J192" s="284"/>
      <c r="K192" s="284"/>
      <c r="L192" s="289"/>
      <c r="M192" s="290"/>
      <c r="N192" s="291"/>
      <c r="O192" s="291"/>
      <c r="P192" s="291"/>
      <c r="Q192" s="291"/>
      <c r="R192" s="291"/>
      <c r="S192" s="291"/>
      <c r="T192" s="292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93" t="s">
        <v>158</v>
      </c>
      <c r="AU192" s="293" t="s">
        <v>156</v>
      </c>
      <c r="AV192" s="16" t="s">
        <v>163</v>
      </c>
      <c r="AW192" s="16" t="s">
        <v>31</v>
      </c>
      <c r="AX192" s="16" t="s">
        <v>76</v>
      </c>
      <c r="AY192" s="293" t="s">
        <v>149</v>
      </c>
    </row>
    <row r="193" s="15" customFormat="1">
      <c r="A193" s="15"/>
      <c r="B193" s="273"/>
      <c r="C193" s="274"/>
      <c r="D193" s="236" t="s">
        <v>158</v>
      </c>
      <c r="E193" s="275" t="s">
        <v>1</v>
      </c>
      <c r="F193" s="276" t="s">
        <v>335</v>
      </c>
      <c r="G193" s="274"/>
      <c r="H193" s="275" t="s">
        <v>1</v>
      </c>
      <c r="I193" s="277"/>
      <c r="J193" s="274"/>
      <c r="K193" s="274"/>
      <c r="L193" s="278"/>
      <c r="M193" s="279"/>
      <c r="N193" s="280"/>
      <c r="O193" s="280"/>
      <c r="P193" s="280"/>
      <c r="Q193" s="280"/>
      <c r="R193" s="280"/>
      <c r="S193" s="280"/>
      <c r="T193" s="28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82" t="s">
        <v>158</v>
      </c>
      <c r="AU193" s="282" t="s">
        <v>156</v>
      </c>
      <c r="AV193" s="15" t="s">
        <v>84</v>
      </c>
      <c r="AW193" s="15" t="s">
        <v>31</v>
      </c>
      <c r="AX193" s="15" t="s">
        <v>76</v>
      </c>
      <c r="AY193" s="282" t="s">
        <v>149</v>
      </c>
    </row>
    <row r="194" s="13" customFormat="1">
      <c r="A194" s="13"/>
      <c r="B194" s="234"/>
      <c r="C194" s="235"/>
      <c r="D194" s="236" t="s">
        <v>158</v>
      </c>
      <c r="E194" s="237" t="s">
        <v>1</v>
      </c>
      <c r="F194" s="238" t="s">
        <v>336</v>
      </c>
      <c r="G194" s="235"/>
      <c r="H194" s="239">
        <v>28.372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158</v>
      </c>
      <c r="AU194" s="245" t="s">
        <v>156</v>
      </c>
      <c r="AV194" s="13" t="s">
        <v>156</v>
      </c>
      <c r="AW194" s="13" t="s">
        <v>31</v>
      </c>
      <c r="AX194" s="13" t="s">
        <v>76</v>
      </c>
      <c r="AY194" s="245" t="s">
        <v>149</v>
      </c>
    </row>
    <row r="195" s="13" customFormat="1">
      <c r="A195" s="13"/>
      <c r="B195" s="234"/>
      <c r="C195" s="235"/>
      <c r="D195" s="236" t="s">
        <v>158</v>
      </c>
      <c r="E195" s="237" t="s">
        <v>1</v>
      </c>
      <c r="F195" s="238" t="s">
        <v>337</v>
      </c>
      <c r="G195" s="235"/>
      <c r="H195" s="239">
        <v>21.259</v>
      </c>
      <c r="I195" s="240"/>
      <c r="J195" s="235"/>
      <c r="K195" s="235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158</v>
      </c>
      <c r="AU195" s="245" t="s">
        <v>156</v>
      </c>
      <c r="AV195" s="13" t="s">
        <v>156</v>
      </c>
      <c r="AW195" s="13" t="s">
        <v>31</v>
      </c>
      <c r="AX195" s="13" t="s">
        <v>76</v>
      </c>
      <c r="AY195" s="245" t="s">
        <v>149</v>
      </c>
    </row>
    <row r="196" s="13" customFormat="1">
      <c r="A196" s="13"/>
      <c r="B196" s="234"/>
      <c r="C196" s="235"/>
      <c r="D196" s="236" t="s">
        <v>158</v>
      </c>
      <c r="E196" s="237" t="s">
        <v>1</v>
      </c>
      <c r="F196" s="238" t="s">
        <v>338</v>
      </c>
      <c r="G196" s="235"/>
      <c r="H196" s="239">
        <v>21.259</v>
      </c>
      <c r="I196" s="240"/>
      <c r="J196" s="235"/>
      <c r="K196" s="235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158</v>
      </c>
      <c r="AU196" s="245" t="s">
        <v>156</v>
      </c>
      <c r="AV196" s="13" t="s">
        <v>156</v>
      </c>
      <c r="AW196" s="13" t="s">
        <v>31</v>
      </c>
      <c r="AX196" s="13" t="s">
        <v>76</v>
      </c>
      <c r="AY196" s="245" t="s">
        <v>149</v>
      </c>
    </row>
    <row r="197" s="13" customFormat="1">
      <c r="A197" s="13"/>
      <c r="B197" s="234"/>
      <c r="C197" s="235"/>
      <c r="D197" s="236" t="s">
        <v>158</v>
      </c>
      <c r="E197" s="237" t="s">
        <v>1</v>
      </c>
      <c r="F197" s="238" t="s">
        <v>339</v>
      </c>
      <c r="G197" s="235"/>
      <c r="H197" s="239">
        <v>21.259</v>
      </c>
      <c r="I197" s="240"/>
      <c r="J197" s="235"/>
      <c r="K197" s="235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158</v>
      </c>
      <c r="AU197" s="245" t="s">
        <v>156</v>
      </c>
      <c r="AV197" s="13" t="s">
        <v>156</v>
      </c>
      <c r="AW197" s="13" t="s">
        <v>31</v>
      </c>
      <c r="AX197" s="13" t="s">
        <v>76</v>
      </c>
      <c r="AY197" s="245" t="s">
        <v>149</v>
      </c>
    </row>
    <row r="198" s="13" customFormat="1">
      <c r="A198" s="13"/>
      <c r="B198" s="234"/>
      <c r="C198" s="235"/>
      <c r="D198" s="236" t="s">
        <v>158</v>
      </c>
      <c r="E198" s="237" t="s">
        <v>1</v>
      </c>
      <c r="F198" s="238" t="s">
        <v>340</v>
      </c>
      <c r="G198" s="235"/>
      <c r="H198" s="239">
        <v>26.951000000000001</v>
      </c>
      <c r="I198" s="240"/>
      <c r="J198" s="235"/>
      <c r="K198" s="235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158</v>
      </c>
      <c r="AU198" s="245" t="s">
        <v>156</v>
      </c>
      <c r="AV198" s="13" t="s">
        <v>156</v>
      </c>
      <c r="AW198" s="13" t="s">
        <v>31</v>
      </c>
      <c r="AX198" s="13" t="s">
        <v>76</v>
      </c>
      <c r="AY198" s="245" t="s">
        <v>149</v>
      </c>
    </row>
    <row r="199" s="13" customFormat="1">
      <c r="A199" s="13"/>
      <c r="B199" s="234"/>
      <c r="C199" s="235"/>
      <c r="D199" s="236" t="s">
        <v>158</v>
      </c>
      <c r="E199" s="237" t="s">
        <v>1</v>
      </c>
      <c r="F199" s="238" t="s">
        <v>341</v>
      </c>
      <c r="G199" s="235"/>
      <c r="H199" s="239">
        <v>21.016999999999999</v>
      </c>
      <c r="I199" s="240"/>
      <c r="J199" s="235"/>
      <c r="K199" s="235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158</v>
      </c>
      <c r="AU199" s="245" t="s">
        <v>156</v>
      </c>
      <c r="AV199" s="13" t="s">
        <v>156</v>
      </c>
      <c r="AW199" s="13" t="s">
        <v>31</v>
      </c>
      <c r="AX199" s="13" t="s">
        <v>76</v>
      </c>
      <c r="AY199" s="245" t="s">
        <v>149</v>
      </c>
    </row>
    <row r="200" s="13" customFormat="1">
      <c r="A200" s="13"/>
      <c r="B200" s="234"/>
      <c r="C200" s="235"/>
      <c r="D200" s="236" t="s">
        <v>158</v>
      </c>
      <c r="E200" s="237" t="s">
        <v>1</v>
      </c>
      <c r="F200" s="238" t="s">
        <v>342</v>
      </c>
      <c r="G200" s="235"/>
      <c r="H200" s="239">
        <v>21.303999999999998</v>
      </c>
      <c r="I200" s="240"/>
      <c r="J200" s="235"/>
      <c r="K200" s="235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158</v>
      </c>
      <c r="AU200" s="245" t="s">
        <v>156</v>
      </c>
      <c r="AV200" s="13" t="s">
        <v>156</v>
      </c>
      <c r="AW200" s="13" t="s">
        <v>31</v>
      </c>
      <c r="AX200" s="13" t="s">
        <v>76</v>
      </c>
      <c r="AY200" s="245" t="s">
        <v>149</v>
      </c>
    </row>
    <row r="201" s="13" customFormat="1">
      <c r="A201" s="13"/>
      <c r="B201" s="234"/>
      <c r="C201" s="235"/>
      <c r="D201" s="236" t="s">
        <v>158</v>
      </c>
      <c r="E201" s="237" t="s">
        <v>1</v>
      </c>
      <c r="F201" s="238" t="s">
        <v>343</v>
      </c>
      <c r="G201" s="235"/>
      <c r="H201" s="239">
        <v>21.303999999999998</v>
      </c>
      <c r="I201" s="240"/>
      <c r="J201" s="235"/>
      <c r="K201" s="235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158</v>
      </c>
      <c r="AU201" s="245" t="s">
        <v>156</v>
      </c>
      <c r="AV201" s="13" t="s">
        <v>156</v>
      </c>
      <c r="AW201" s="13" t="s">
        <v>31</v>
      </c>
      <c r="AX201" s="13" t="s">
        <v>76</v>
      </c>
      <c r="AY201" s="245" t="s">
        <v>149</v>
      </c>
    </row>
    <row r="202" s="13" customFormat="1">
      <c r="A202" s="13"/>
      <c r="B202" s="234"/>
      <c r="C202" s="235"/>
      <c r="D202" s="236" t="s">
        <v>158</v>
      </c>
      <c r="E202" s="237" t="s">
        <v>1</v>
      </c>
      <c r="F202" s="238" t="s">
        <v>344</v>
      </c>
      <c r="G202" s="235"/>
      <c r="H202" s="239">
        <v>21.088999999999999</v>
      </c>
      <c r="I202" s="240"/>
      <c r="J202" s="235"/>
      <c r="K202" s="235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158</v>
      </c>
      <c r="AU202" s="245" t="s">
        <v>156</v>
      </c>
      <c r="AV202" s="13" t="s">
        <v>156</v>
      </c>
      <c r="AW202" s="13" t="s">
        <v>31</v>
      </c>
      <c r="AX202" s="13" t="s">
        <v>76</v>
      </c>
      <c r="AY202" s="245" t="s">
        <v>149</v>
      </c>
    </row>
    <row r="203" s="13" customFormat="1">
      <c r="A203" s="13"/>
      <c r="B203" s="234"/>
      <c r="C203" s="235"/>
      <c r="D203" s="236" t="s">
        <v>158</v>
      </c>
      <c r="E203" s="237" t="s">
        <v>1</v>
      </c>
      <c r="F203" s="238" t="s">
        <v>345</v>
      </c>
      <c r="G203" s="235"/>
      <c r="H203" s="239">
        <v>21.606000000000002</v>
      </c>
      <c r="I203" s="240"/>
      <c r="J203" s="235"/>
      <c r="K203" s="235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158</v>
      </c>
      <c r="AU203" s="245" t="s">
        <v>156</v>
      </c>
      <c r="AV203" s="13" t="s">
        <v>156</v>
      </c>
      <c r="AW203" s="13" t="s">
        <v>31</v>
      </c>
      <c r="AX203" s="13" t="s">
        <v>76</v>
      </c>
      <c r="AY203" s="245" t="s">
        <v>149</v>
      </c>
    </row>
    <row r="204" s="16" customFormat="1">
      <c r="A204" s="16"/>
      <c r="B204" s="283"/>
      <c r="C204" s="284"/>
      <c r="D204" s="236" t="s">
        <v>158</v>
      </c>
      <c r="E204" s="285" t="s">
        <v>1</v>
      </c>
      <c r="F204" s="286" t="s">
        <v>323</v>
      </c>
      <c r="G204" s="284"/>
      <c r="H204" s="287">
        <v>225.41999999999999</v>
      </c>
      <c r="I204" s="288"/>
      <c r="J204" s="284"/>
      <c r="K204" s="284"/>
      <c r="L204" s="289"/>
      <c r="M204" s="290"/>
      <c r="N204" s="291"/>
      <c r="O204" s="291"/>
      <c r="P204" s="291"/>
      <c r="Q204" s="291"/>
      <c r="R204" s="291"/>
      <c r="S204" s="291"/>
      <c r="T204" s="292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93" t="s">
        <v>158</v>
      </c>
      <c r="AU204" s="293" t="s">
        <v>156</v>
      </c>
      <c r="AV204" s="16" t="s">
        <v>163</v>
      </c>
      <c r="AW204" s="16" t="s">
        <v>31</v>
      </c>
      <c r="AX204" s="16" t="s">
        <v>76</v>
      </c>
      <c r="AY204" s="293" t="s">
        <v>149</v>
      </c>
    </row>
    <row r="205" s="15" customFormat="1">
      <c r="A205" s="15"/>
      <c r="B205" s="273"/>
      <c r="C205" s="274"/>
      <c r="D205" s="236" t="s">
        <v>158</v>
      </c>
      <c r="E205" s="275" t="s">
        <v>1</v>
      </c>
      <c r="F205" s="276" t="s">
        <v>346</v>
      </c>
      <c r="G205" s="274"/>
      <c r="H205" s="275" t="s">
        <v>1</v>
      </c>
      <c r="I205" s="277"/>
      <c r="J205" s="274"/>
      <c r="K205" s="274"/>
      <c r="L205" s="278"/>
      <c r="M205" s="279"/>
      <c r="N205" s="280"/>
      <c r="O205" s="280"/>
      <c r="P205" s="280"/>
      <c r="Q205" s="280"/>
      <c r="R205" s="280"/>
      <c r="S205" s="280"/>
      <c r="T205" s="28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82" t="s">
        <v>158</v>
      </c>
      <c r="AU205" s="282" t="s">
        <v>156</v>
      </c>
      <c r="AV205" s="15" t="s">
        <v>84</v>
      </c>
      <c r="AW205" s="15" t="s">
        <v>31</v>
      </c>
      <c r="AX205" s="15" t="s">
        <v>76</v>
      </c>
      <c r="AY205" s="282" t="s">
        <v>149</v>
      </c>
    </row>
    <row r="206" s="13" customFormat="1">
      <c r="A206" s="13"/>
      <c r="B206" s="234"/>
      <c r="C206" s="235"/>
      <c r="D206" s="236" t="s">
        <v>158</v>
      </c>
      <c r="E206" s="237" t="s">
        <v>1</v>
      </c>
      <c r="F206" s="238" t="s">
        <v>347</v>
      </c>
      <c r="G206" s="235"/>
      <c r="H206" s="239">
        <v>31.390999999999998</v>
      </c>
      <c r="I206" s="240"/>
      <c r="J206" s="235"/>
      <c r="K206" s="235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158</v>
      </c>
      <c r="AU206" s="245" t="s">
        <v>156</v>
      </c>
      <c r="AV206" s="13" t="s">
        <v>156</v>
      </c>
      <c r="AW206" s="13" t="s">
        <v>31</v>
      </c>
      <c r="AX206" s="13" t="s">
        <v>76</v>
      </c>
      <c r="AY206" s="245" t="s">
        <v>149</v>
      </c>
    </row>
    <row r="207" s="13" customFormat="1">
      <c r="A207" s="13"/>
      <c r="B207" s="234"/>
      <c r="C207" s="235"/>
      <c r="D207" s="236" t="s">
        <v>158</v>
      </c>
      <c r="E207" s="237" t="s">
        <v>1</v>
      </c>
      <c r="F207" s="238" t="s">
        <v>348</v>
      </c>
      <c r="G207" s="235"/>
      <c r="H207" s="239">
        <v>30.183</v>
      </c>
      <c r="I207" s="240"/>
      <c r="J207" s="235"/>
      <c r="K207" s="235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158</v>
      </c>
      <c r="AU207" s="245" t="s">
        <v>156</v>
      </c>
      <c r="AV207" s="13" t="s">
        <v>156</v>
      </c>
      <c r="AW207" s="13" t="s">
        <v>31</v>
      </c>
      <c r="AX207" s="13" t="s">
        <v>76</v>
      </c>
      <c r="AY207" s="245" t="s">
        <v>149</v>
      </c>
    </row>
    <row r="208" s="13" customFormat="1">
      <c r="A208" s="13"/>
      <c r="B208" s="234"/>
      <c r="C208" s="235"/>
      <c r="D208" s="236" t="s">
        <v>158</v>
      </c>
      <c r="E208" s="237" t="s">
        <v>1</v>
      </c>
      <c r="F208" s="238" t="s">
        <v>349</v>
      </c>
      <c r="G208" s="235"/>
      <c r="H208" s="239">
        <v>26.920999999999999</v>
      </c>
      <c r="I208" s="240"/>
      <c r="J208" s="235"/>
      <c r="K208" s="235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158</v>
      </c>
      <c r="AU208" s="245" t="s">
        <v>156</v>
      </c>
      <c r="AV208" s="13" t="s">
        <v>156</v>
      </c>
      <c r="AW208" s="13" t="s">
        <v>31</v>
      </c>
      <c r="AX208" s="13" t="s">
        <v>76</v>
      </c>
      <c r="AY208" s="245" t="s">
        <v>149</v>
      </c>
    </row>
    <row r="209" s="13" customFormat="1">
      <c r="A209" s="13"/>
      <c r="B209" s="234"/>
      <c r="C209" s="235"/>
      <c r="D209" s="236" t="s">
        <v>158</v>
      </c>
      <c r="E209" s="237" t="s">
        <v>1</v>
      </c>
      <c r="F209" s="238" t="s">
        <v>350</v>
      </c>
      <c r="G209" s="235"/>
      <c r="H209" s="239">
        <v>21.016999999999999</v>
      </c>
      <c r="I209" s="240"/>
      <c r="J209" s="235"/>
      <c r="K209" s="235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158</v>
      </c>
      <c r="AU209" s="245" t="s">
        <v>156</v>
      </c>
      <c r="AV209" s="13" t="s">
        <v>156</v>
      </c>
      <c r="AW209" s="13" t="s">
        <v>31</v>
      </c>
      <c r="AX209" s="13" t="s">
        <v>76</v>
      </c>
      <c r="AY209" s="245" t="s">
        <v>149</v>
      </c>
    </row>
    <row r="210" s="13" customFormat="1">
      <c r="A210" s="13"/>
      <c r="B210" s="234"/>
      <c r="C210" s="235"/>
      <c r="D210" s="236" t="s">
        <v>158</v>
      </c>
      <c r="E210" s="237" t="s">
        <v>1</v>
      </c>
      <c r="F210" s="238" t="s">
        <v>351</v>
      </c>
      <c r="G210" s="235"/>
      <c r="H210" s="239">
        <v>21.259</v>
      </c>
      <c r="I210" s="240"/>
      <c r="J210" s="235"/>
      <c r="K210" s="235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158</v>
      </c>
      <c r="AU210" s="245" t="s">
        <v>156</v>
      </c>
      <c r="AV210" s="13" t="s">
        <v>156</v>
      </c>
      <c r="AW210" s="13" t="s">
        <v>31</v>
      </c>
      <c r="AX210" s="13" t="s">
        <v>76</v>
      </c>
      <c r="AY210" s="245" t="s">
        <v>149</v>
      </c>
    </row>
    <row r="211" s="13" customFormat="1">
      <c r="A211" s="13"/>
      <c r="B211" s="234"/>
      <c r="C211" s="235"/>
      <c r="D211" s="236" t="s">
        <v>158</v>
      </c>
      <c r="E211" s="237" t="s">
        <v>1</v>
      </c>
      <c r="F211" s="238" t="s">
        <v>352</v>
      </c>
      <c r="G211" s="235"/>
      <c r="H211" s="239">
        <v>21.303999999999998</v>
      </c>
      <c r="I211" s="240"/>
      <c r="J211" s="235"/>
      <c r="K211" s="235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158</v>
      </c>
      <c r="AU211" s="245" t="s">
        <v>156</v>
      </c>
      <c r="AV211" s="13" t="s">
        <v>156</v>
      </c>
      <c r="AW211" s="13" t="s">
        <v>31</v>
      </c>
      <c r="AX211" s="13" t="s">
        <v>76</v>
      </c>
      <c r="AY211" s="245" t="s">
        <v>149</v>
      </c>
    </row>
    <row r="212" s="13" customFormat="1">
      <c r="A212" s="13"/>
      <c r="B212" s="234"/>
      <c r="C212" s="235"/>
      <c r="D212" s="236" t="s">
        <v>158</v>
      </c>
      <c r="E212" s="237" t="s">
        <v>1</v>
      </c>
      <c r="F212" s="238" t="s">
        <v>353</v>
      </c>
      <c r="G212" s="235"/>
      <c r="H212" s="239">
        <v>21.303999999999998</v>
      </c>
      <c r="I212" s="240"/>
      <c r="J212" s="235"/>
      <c r="K212" s="235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158</v>
      </c>
      <c r="AU212" s="245" t="s">
        <v>156</v>
      </c>
      <c r="AV212" s="13" t="s">
        <v>156</v>
      </c>
      <c r="AW212" s="13" t="s">
        <v>31</v>
      </c>
      <c r="AX212" s="13" t="s">
        <v>76</v>
      </c>
      <c r="AY212" s="245" t="s">
        <v>149</v>
      </c>
    </row>
    <row r="213" s="13" customFormat="1">
      <c r="A213" s="13"/>
      <c r="B213" s="234"/>
      <c r="C213" s="235"/>
      <c r="D213" s="236" t="s">
        <v>158</v>
      </c>
      <c r="E213" s="237" t="s">
        <v>1</v>
      </c>
      <c r="F213" s="238" t="s">
        <v>354</v>
      </c>
      <c r="G213" s="235"/>
      <c r="H213" s="239">
        <v>21.606000000000002</v>
      </c>
      <c r="I213" s="240"/>
      <c r="J213" s="235"/>
      <c r="K213" s="235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158</v>
      </c>
      <c r="AU213" s="245" t="s">
        <v>156</v>
      </c>
      <c r="AV213" s="13" t="s">
        <v>156</v>
      </c>
      <c r="AW213" s="13" t="s">
        <v>31</v>
      </c>
      <c r="AX213" s="13" t="s">
        <v>76</v>
      </c>
      <c r="AY213" s="245" t="s">
        <v>149</v>
      </c>
    </row>
    <row r="214" s="16" customFormat="1">
      <c r="A214" s="16"/>
      <c r="B214" s="283"/>
      <c r="C214" s="284"/>
      <c r="D214" s="236" t="s">
        <v>158</v>
      </c>
      <c r="E214" s="285" t="s">
        <v>1</v>
      </c>
      <c r="F214" s="286" t="s">
        <v>323</v>
      </c>
      <c r="G214" s="284"/>
      <c r="H214" s="287">
        <v>194.98500000000001</v>
      </c>
      <c r="I214" s="288"/>
      <c r="J214" s="284"/>
      <c r="K214" s="284"/>
      <c r="L214" s="289"/>
      <c r="M214" s="290"/>
      <c r="N214" s="291"/>
      <c r="O214" s="291"/>
      <c r="P214" s="291"/>
      <c r="Q214" s="291"/>
      <c r="R214" s="291"/>
      <c r="S214" s="291"/>
      <c r="T214" s="292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93" t="s">
        <v>158</v>
      </c>
      <c r="AU214" s="293" t="s">
        <v>156</v>
      </c>
      <c r="AV214" s="16" t="s">
        <v>163</v>
      </c>
      <c r="AW214" s="16" t="s">
        <v>31</v>
      </c>
      <c r="AX214" s="16" t="s">
        <v>76</v>
      </c>
      <c r="AY214" s="293" t="s">
        <v>149</v>
      </c>
    </row>
    <row r="215" s="15" customFormat="1">
      <c r="A215" s="15"/>
      <c r="B215" s="273"/>
      <c r="C215" s="274"/>
      <c r="D215" s="236" t="s">
        <v>158</v>
      </c>
      <c r="E215" s="275" t="s">
        <v>1</v>
      </c>
      <c r="F215" s="276" t="s">
        <v>355</v>
      </c>
      <c r="G215" s="274"/>
      <c r="H215" s="275" t="s">
        <v>1</v>
      </c>
      <c r="I215" s="277"/>
      <c r="J215" s="274"/>
      <c r="K215" s="274"/>
      <c r="L215" s="278"/>
      <c r="M215" s="279"/>
      <c r="N215" s="280"/>
      <c r="O215" s="280"/>
      <c r="P215" s="280"/>
      <c r="Q215" s="280"/>
      <c r="R215" s="280"/>
      <c r="S215" s="280"/>
      <c r="T215" s="28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82" t="s">
        <v>158</v>
      </c>
      <c r="AU215" s="282" t="s">
        <v>156</v>
      </c>
      <c r="AV215" s="15" t="s">
        <v>84</v>
      </c>
      <c r="AW215" s="15" t="s">
        <v>31</v>
      </c>
      <c r="AX215" s="15" t="s">
        <v>76</v>
      </c>
      <c r="AY215" s="282" t="s">
        <v>149</v>
      </c>
    </row>
    <row r="216" s="13" customFormat="1">
      <c r="A216" s="13"/>
      <c r="B216" s="234"/>
      <c r="C216" s="235"/>
      <c r="D216" s="236" t="s">
        <v>158</v>
      </c>
      <c r="E216" s="237" t="s">
        <v>1</v>
      </c>
      <c r="F216" s="238" t="s">
        <v>356</v>
      </c>
      <c r="G216" s="235"/>
      <c r="H216" s="239">
        <v>27.283999999999999</v>
      </c>
      <c r="I216" s="240"/>
      <c r="J216" s="235"/>
      <c r="K216" s="235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158</v>
      </c>
      <c r="AU216" s="245" t="s">
        <v>156</v>
      </c>
      <c r="AV216" s="13" t="s">
        <v>156</v>
      </c>
      <c r="AW216" s="13" t="s">
        <v>31</v>
      </c>
      <c r="AX216" s="13" t="s">
        <v>76</v>
      </c>
      <c r="AY216" s="245" t="s">
        <v>149</v>
      </c>
    </row>
    <row r="217" s="16" customFormat="1">
      <c r="A217" s="16"/>
      <c r="B217" s="283"/>
      <c r="C217" s="284"/>
      <c r="D217" s="236" t="s">
        <v>158</v>
      </c>
      <c r="E217" s="285" t="s">
        <v>1</v>
      </c>
      <c r="F217" s="286" t="s">
        <v>323</v>
      </c>
      <c r="G217" s="284"/>
      <c r="H217" s="287">
        <v>27.283999999999999</v>
      </c>
      <c r="I217" s="288"/>
      <c r="J217" s="284"/>
      <c r="K217" s="284"/>
      <c r="L217" s="289"/>
      <c r="M217" s="290"/>
      <c r="N217" s="291"/>
      <c r="O217" s="291"/>
      <c r="P217" s="291"/>
      <c r="Q217" s="291"/>
      <c r="R217" s="291"/>
      <c r="S217" s="291"/>
      <c r="T217" s="292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93" t="s">
        <v>158</v>
      </c>
      <c r="AU217" s="293" t="s">
        <v>156</v>
      </c>
      <c r="AV217" s="16" t="s">
        <v>163</v>
      </c>
      <c r="AW217" s="16" t="s">
        <v>31</v>
      </c>
      <c r="AX217" s="16" t="s">
        <v>76</v>
      </c>
      <c r="AY217" s="293" t="s">
        <v>149</v>
      </c>
    </row>
    <row r="218" s="14" customFormat="1">
      <c r="A218" s="14"/>
      <c r="B218" s="262"/>
      <c r="C218" s="263"/>
      <c r="D218" s="236" t="s">
        <v>158</v>
      </c>
      <c r="E218" s="264" t="s">
        <v>1</v>
      </c>
      <c r="F218" s="265" t="s">
        <v>298</v>
      </c>
      <c r="G218" s="263"/>
      <c r="H218" s="266">
        <v>878.03399999999999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2" t="s">
        <v>158</v>
      </c>
      <c r="AU218" s="272" t="s">
        <v>156</v>
      </c>
      <c r="AV218" s="14" t="s">
        <v>155</v>
      </c>
      <c r="AW218" s="14" t="s">
        <v>31</v>
      </c>
      <c r="AX218" s="14" t="s">
        <v>84</v>
      </c>
      <c r="AY218" s="272" t="s">
        <v>149</v>
      </c>
    </row>
    <row r="219" s="2" customFormat="1" ht="24.15" customHeight="1">
      <c r="A219" s="39"/>
      <c r="B219" s="40"/>
      <c r="C219" s="220" t="s">
        <v>213</v>
      </c>
      <c r="D219" s="220" t="s">
        <v>151</v>
      </c>
      <c r="E219" s="221" t="s">
        <v>357</v>
      </c>
      <c r="F219" s="222" t="s">
        <v>358</v>
      </c>
      <c r="G219" s="223" t="s">
        <v>197</v>
      </c>
      <c r="H219" s="224">
        <v>284.13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42</v>
      </c>
      <c r="O219" s="92"/>
      <c r="P219" s="230">
        <f>O219*H219</f>
        <v>0</v>
      </c>
      <c r="Q219" s="230">
        <v>0.000136</v>
      </c>
      <c r="R219" s="230">
        <f>Q219*H219</f>
        <v>0.038641679999999998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155</v>
      </c>
      <c r="AT219" s="232" t="s">
        <v>151</v>
      </c>
      <c r="AU219" s="232" t="s">
        <v>156</v>
      </c>
      <c r="AY219" s="18" t="s">
        <v>149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156</v>
      </c>
      <c r="BK219" s="233">
        <f>ROUND(I219*H219,2)</f>
        <v>0</v>
      </c>
      <c r="BL219" s="18" t="s">
        <v>155</v>
      </c>
      <c r="BM219" s="232" t="s">
        <v>359</v>
      </c>
    </row>
    <row r="220" s="13" customFormat="1">
      <c r="A220" s="13"/>
      <c r="B220" s="234"/>
      <c r="C220" s="235"/>
      <c r="D220" s="236" t="s">
        <v>158</v>
      </c>
      <c r="E220" s="237" t="s">
        <v>1</v>
      </c>
      <c r="F220" s="238" t="s">
        <v>360</v>
      </c>
      <c r="G220" s="235"/>
      <c r="H220" s="239">
        <v>12.08</v>
      </c>
      <c r="I220" s="240"/>
      <c r="J220" s="235"/>
      <c r="K220" s="235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158</v>
      </c>
      <c r="AU220" s="245" t="s">
        <v>156</v>
      </c>
      <c r="AV220" s="13" t="s">
        <v>156</v>
      </c>
      <c r="AW220" s="13" t="s">
        <v>31</v>
      </c>
      <c r="AX220" s="13" t="s">
        <v>76</v>
      </c>
      <c r="AY220" s="245" t="s">
        <v>149</v>
      </c>
    </row>
    <row r="221" s="13" customFormat="1">
      <c r="A221" s="13"/>
      <c r="B221" s="234"/>
      <c r="C221" s="235"/>
      <c r="D221" s="236" t="s">
        <v>158</v>
      </c>
      <c r="E221" s="237" t="s">
        <v>1</v>
      </c>
      <c r="F221" s="238" t="s">
        <v>361</v>
      </c>
      <c r="G221" s="235"/>
      <c r="H221" s="239">
        <v>84.560000000000002</v>
      </c>
      <c r="I221" s="240"/>
      <c r="J221" s="235"/>
      <c r="K221" s="235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158</v>
      </c>
      <c r="AU221" s="245" t="s">
        <v>156</v>
      </c>
      <c r="AV221" s="13" t="s">
        <v>156</v>
      </c>
      <c r="AW221" s="13" t="s">
        <v>31</v>
      </c>
      <c r="AX221" s="13" t="s">
        <v>76</v>
      </c>
      <c r="AY221" s="245" t="s">
        <v>149</v>
      </c>
    </row>
    <row r="222" s="13" customFormat="1">
      <c r="A222" s="13"/>
      <c r="B222" s="234"/>
      <c r="C222" s="235"/>
      <c r="D222" s="236" t="s">
        <v>158</v>
      </c>
      <c r="E222" s="237" t="s">
        <v>1</v>
      </c>
      <c r="F222" s="238" t="s">
        <v>362</v>
      </c>
      <c r="G222" s="235"/>
      <c r="H222" s="239">
        <v>93.620000000000005</v>
      </c>
      <c r="I222" s="240"/>
      <c r="J222" s="235"/>
      <c r="K222" s="235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158</v>
      </c>
      <c r="AU222" s="245" t="s">
        <v>156</v>
      </c>
      <c r="AV222" s="13" t="s">
        <v>156</v>
      </c>
      <c r="AW222" s="13" t="s">
        <v>31</v>
      </c>
      <c r="AX222" s="13" t="s">
        <v>76</v>
      </c>
      <c r="AY222" s="245" t="s">
        <v>149</v>
      </c>
    </row>
    <row r="223" s="13" customFormat="1">
      <c r="A223" s="13"/>
      <c r="B223" s="234"/>
      <c r="C223" s="235"/>
      <c r="D223" s="236" t="s">
        <v>158</v>
      </c>
      <c r="E223" s="237" t="s">
        <v>1</v>
      </c>
      <c r="F223" s="238" t="s">
        <v>363</v>
      </c>
      <c r="G223" s="235"/>
      <c r="H223" s="239">
        <v>78.519999999999996</v>
      </c>
      <c r="I223" s="240"/>
      <c r="J223" s="235"/>
      <c r="K223" s="235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158</v>
      </c>
      <c r="AU223" s="245" t="s">
        <v>156</v>
      </c>
      <c r="AV223" s="13" t="s">
        <v>156</v>
      </c>
      <c r="AW223" s="13" t="s">
        <v>31</v>
      </c>
      <c r="AX223" s="13" t="s">
        <v>76</v>
      </c>
      <c r="AY223" s="245" t="s">
        <v>149</v>
      </c>
    </row>
    <row r="224" s="13" customFormat="1">
      <c r="A224" s="13"/>
      <c r="B224" s="234"/>
      <c r="C224" s="235"/>
      <c r="D224" s="236" t="s">
        <v>158</v>
      </c>
      <c r="E224" s="237" t="s">
        <v>1</v>
      </c>
      <c r="F224" s="238" t="s">
        <v>364</v>
      </c>
      <c r="G224" s="235"/>
      <c r="H224" s="239">
        <v>15.35</v>
      </c>
      <c r="I224" s="240"/>
      <c r="J224" s="235"/>
      <c r="K224" s="235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158</v>
      </c>
      <c r="AU224" s="245" t="s">
        <v>156</v>
      </c>
      <c r="AV224" s="13" t="s">
        <v>156</v>
      </c>
      <c r="AW224" s="13" t="s">
        <v>31</v>
      </c>
      <c r="AX224" s="13" t="s">
        <v>76</v>
      </c>
      <c r="AY224" s="245" t="s">
        <v>149</v>
      </c>
    </row>
    <row r="225" s="14" customFormat="1">
      <c r="A225" s="14"/>
      <c r="B225" s="262"/>
      <c r="C225" s="263"/>
      <c r="D225" s="236" t="s">
        <v>158</v>
      </c>
      <c r="E225" s="264" t="s">
        <v>1</v>
      </c>
      <c r="F225" s="265" t="s">
        <v>298</v>
      </c>
      <c r="G225" s="263"/>
      <c r="H225" s="266">
        <v>284.13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2" t="s">
        <v>158</v>
      </c>
      <c r="AU225" s="272" t="s">
        <v>156</v>
      </c>
      <c r="AV225" s="14" t="s">
        <v>155</v>
      </c>
      <c r="AW225" s="14" t="s">
        <v>31</v>
      </c>
      <c r="AX225" s="14" t="s">
        <v>84</v>
      </c>
      <c r="AY225" s="272" t="s">
        <v>149</v>
      </c>
    </row>
    <row r="226" s="2" customFormat="1" ht="24.15" customHeight="1">
      <c r="A226" s="39"/>
      <c r="B226" s="40"/>
      <c r="C226" s="220" t="s">
        <v>218</v>
      </c>
      <c r="D226" s="220" t="s">
        <v>151</v>
      </c>
      <c r="E226" s="221" t="s">
        <v>365</v>
      </c>
      <c r="F226" s="222" t="s">
        <v>366</v>
      </c>
      <c r="G226" s="223" t="s">
        <v>197</v>
      </c>
      <c r="H226" s="224">
        <v>128.80000000000001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42</v>
      </c>
      <c r="O226" s="92"/>
      <c r="P226" s="230">
        <f>O226*H226</f>
        <v>0</v>
      </c>
      <c r="Q226" s="230">
        <v>0.00019599999999999999</v>
      </c>
      <c r="R226" s="230">
        <f>Q226*H226</f>
        <v>0.025244800000000001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155</v>
      </c>
      <c r="AT226" s="232" t="s">
        <v>151</v>
      </c>
      <c r="AU226" s="232" t="s">
        <v>156</v>
      </c>
      <c r="AY226" s="18" t="s">
        <v>149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156</v>
      </c>
      <c r="BK226" s="233">
        <f>ROUND(I226*H226,2)</f>
        <v>0</v>
      </c>
      <c r="BL226" s="18" t="s">
        <v>155</v>
      </c>
      <c r="BM226" s="232" t="s">
        <v>367</v>
      </c>
    </row>
    <row r="227" s="13" customFormat="1">
      <c r="A227" s="13"/>
      <c r="B227" s="234"/>
      <c r="C227" s="235"/>
      <c r="D227" s="236" t="s">
        <v>158</v>
      </c>
      <c r="E227" s="237" t="s">
        <v>1</v>
      </c>
      <c r="F227" s="238" t="s">
        <v>368</v>
      </c>
      <c r="G227" s="235"/>
      <c r="H227" s="239">
        <v>3.02</v>
      </c>
      <c r="I227" s="240"/>
      <c r="J227" s="235"/>
      <c r="K227" s="235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158</v>
      </c>
      <c r="AU227" s="245" t="s">
        <v>156</v>
      </c>
      <c r="AV227" s="13" t="s">
        <v>156</v>
      </c>
      <c r="AW227" s="13" t="s">
        <v>31</v>
      </c>
      <c r="AX227" s="13" t="s">
        <v>76</v>
      </c>
      <c r="AY227" s="245" t="s">
        <v>149</v>
      </c>
    </row>
    <row r="228" s="13" customFormat="1">
      <c r="A228" s="13"/>
      <c r="B228" s="234"/>
      <c r="C228" s="235"/>
      <c r="D228" s="236" t="s">
        <v>158</v>
      </c>
      <c r="E228" s="237" t="s">
        <v>1</v>
      </c>
      <c r="F228" s="238" t="s">
        <v>369</v>
      </c>
      <c r="G228" s="235"/>
      <c r="H228" s="239">
        <v>3.02</v>
      </c>
      <c r="I228" s="240"/>
      <c r="J228" s="235"/>
      <c r="K228" s="235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158</v>
      </c>
      <c r="AU228" s="245" t="s">
        <v>156</v>
      </c>
      <c r="AV228" s="13" t="s">
        <v>156</v>
      </c>
      <c r="AW228" s="13" t="s">
        <v>31</v>
      </c>
      <c r="AX228" s="13" t="s">
        <v>76</v>
      </c>
      <c r="AY228" s="245" t="s">
        <v>149</v>
      </c>
    </row>
    <row r="229" s="13" customFormat="1">
      <c r="A229" s="13"/>
      <c r="B229" s="234"/>
      <c r="C229" s="235"/>
      <c r="D229" s="236" t="s">
        <v>158</v>
      </c>
      <c r="E229" s="237" t="s">
        <v>1</v>
      </c>
      <c r="F229" s="238" t="s">
        <v>370</v>
      </c>
      <c r="G229" s="235"/>
      <c r="H229" s="239">
        <v>3.02</v>
      </c>
      <c r="I229" s="240"/>
      <c r="J229" s="235"/>
      <c r="K229" s="235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158</v>
      </c>
      <c r="AU229" s="245" t="s">
        <v>156</v>
      </c>
      <c r="AV229" s="13" t="s">
        <v>156</v>
      </c>
      <c r="AW229" s="13" t="s">
        <v>31</v>
      </c>
      <c r="AX229" s="13" t="s">
        <v>76</v>
      </c>
      <c r="AY229" s="245" t="s">
        <v>149</v>
      </c>
    </row>
    <row r="230" s="13" customFormat="1">
      <c r="A230" s="13"/>
      <c r="B230" s="234"/>
      <c r="C230" s="235"/>
      <c r="D230" s="236" t="s">
        <v>158</v>
      </c>
      <c r="E230" s="237" t="s">
        <v>1</v>
      </c>
      <c r="F230" s="238" t="s">
        <v>371</v>
      </c>
      <c r="G230" s="235"/>
      <c r="H230" s="239">
        <v>15.1</v>
      </c>
      <c r="I230" s="240"/>
      <c r="J230" s="235"/>
      <c r="K230" s="235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158</v>
      </c>
      <c r="AU230" s="245" t="s">
        <v>156</v>
      </c>
      <c r="AV230" s="13" t="s">
        <v>156</v>
      </c>
      <c r="AW230" s="13" t="s">
        <v>31</v>
      </c>
      <c r="AX230" s="13" t="s">
        <v>76</v>
      </c>
      <c r="AY230" s="245" t="s">
        <v>149</v>
      </c>
    </row>
    <row r="231" s="13" customFormat="1">
      <c r="A231" s="13"/>
      <c r="B231" s="234"/>
      <c r="C231" s="235"/>
      <c r="D231" s="236" t="s">
        <v>158</v>
      </c>
      <c r="E231" s="237" t="s">
        <v>1</v>
      </c>
      <c r="F231" s="238" t="s">
        <v>372</v>
      </c>
      <c r="G231" s="235"/>
      <c r="H231" s="239">
        <v>104.64</v>
      </c>
      <c r="I231" s="240"/>
      <c r="J231" s="235"/>
      <c r="K231" s="235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158</v>
      </c>
      <c r="AU231" s="245" t="s">
        <v>156</v>
      </c>
      <c r="AV231" s="13" t="s">
        <v>156</v>
      </c>
      <c r="AW231" s="13" t="s">
        <v>31</v>
      </c>
      <c r="AX231" s="13" t="s">
        <v>76</v>
      </c>
      <c r="AY231" s="245" t="s">
        <v>149</v>
      </c>
    </row>
    <row r="232" s="14" customFormat="1">
      <c r="A232" s="14"/>
      <c r="B232" s="262"/>
      <c r="C232" s="263"/>
      <c r="D232" s="236" t="s">
        <v>158</v>
      </c>
      <c r="E232" s="264" t="s">
        <v>1</v>
      </c>
      <c r="F232" s="265" t="s">
        <v>298</v>
      </c>
      <c r="G232" s="263"/>
      <c r="H232" s="266">
        <v>128.80000000000001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2" t="s">
        <v>158</v>
      </c>
      <c r="AU232" s="272" t="s">
        <v>156</v>
      </c>
      <c r="AV232" s="14" t="s">
        <v>155</v>
      </c>
      <c r="AW232" s="14" t="s">
        <v>31</v>
      </c>
      <c r="AX232" s="14" t="s">
        <v>84</v>
      </c>
      <c r="AY232" s="272" t="s">
        <v>149</v>
      </c>
    </row>
    <row r="233" s="12" customFormat="1" ht="22.8" customHeight="1">
      <c r="A233" s="12"/>
      <c r="B233" s="204"/>
      <c r="C233" s="205"/>
      <c r="D233" s="206" t="s">
        <v>75</v>
      </c>
      <c r="E233" s="218" t="s">
        <v>177</v>
      </c>
      <c r="F233" s="218" t="s">
        <v>373</v>
      </c>
      <c r="G233" s="205"/>
      <c r="H233" s="205"/>
      <c r="I233" s="208"/>
      <c r="J233" s="219">
        <f>BK233</f>
        <v>0</v>
      </c>
      <c r="K233" s="205"/>
      <c r="L233" s="210"/>
      <c r="M233" s="211"/>
      <c r="N233" s="212"/>
      <c r="O233" s="212"/>
      <c r="P233" s="213">
        <f>SUM(P234:P533)</f>
        <v>0</v>
      </c>
      <c r="Q233" s="212"/>
      <c r="R233" s="213">
        <f>SUM(R234:R533)</f>
        <v>435.61325486871993</v>
      </c>
      <c r="S233" s="212"/>
      <c r="T233" s="214">
        <f>SUM(T234:T533)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5" t="s">
        <v>84</v>
      </c>
      <c r="AT233" s="216" t="s">
        <v>75</v>
      </c>
      <c r="AU233" s="216" t="s">
        <v>84</v>
      </c>
      <c r="AY233" s="215" t="s">
        <v>149</v>
      </c>
      <c r="BK233" s="217">
        <f>SUM(BK234:BK533)</f>
        <v>0</v>
      </c>
    </row>
    <row r="234" s="2" customFormat="1" ht="24.15" customHeight="1">
      <c r="A234" s="39"/>
      <c r="B234" s="40"/>
      <c r="C234" s="220" t="s">
        <v>223</v>
      </c>
      <c r="D234" s="220" t="s">
        <v>151</v>
      </c>
      <c r="E234" s="221" t="s">
        <v>374</v>
      </c>
      <c r="F234" s="222" t="s">
        <v>375</v>
      </c>
      <c r="G234" s="223" t="s">
        <v>309</v>
      </c>
      <c r="H234" s="224">
        <v>4986.7380000000003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42</v>
      </c>
      <c r="O234" s="92"/>
      <c r="P234" s="230">
        <f>O234*H234</f>
        <v>0</v>
      </c>
      <c r="Q234" s="230">
        <v>0.000263</v>
      </c>
      <c r="R234" s="230">
        <f>Q234*H234</f>
        <v>1.311512094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155</v>
      </c>
      <c r="AT234" s="232" t="s">
        <v>151</v>
      </c>
      <c r="AU234" s="232" t="s">
        <v>156</v>
      </c>
      <c r="AY234" s="18" t="s">
        <v>149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156</v>
      </c>
      <c r="BK234" s="233">
        <f>ROUND(I234*H234,2)</f>
        <v>0</v>
      </c>
      <c r="BL234" s="18" t="s">
        <v>155</v>
      </c>
      <c r="BM234" s="232" t="s">
        <v>376</v>
      </c>
    </row>
    <row r="235" s="13" customFormat="1">
      <c r="A235" s="13"/>
      <c r="B235" s="234"/>
      <c r="C235" s="235"/>
      <c r="D235" s="236" t="s">
        <v>158</v>
      </c>
      <c r="E235" s="237" t="s">
        <v>1</v>
      </c>
      <c r="F235" s="238" t="s">
        <v>377</v>
      </c>
      <c r="G235" s="235"/>
      <c r="H235" s="239">
        <v>1195.6369999999999</v>
      </c>
      <c r="I235" s="240"/>
      <c r="J235" s="235"/>
      <c r="K235" s="235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158</v>
      </c>
      <c r="AU235" s="245" t="s">
        <v>156</v>
      </c>
      <c r="AV235" s="13" t="s">
        <v>156</v>
      </c>
      <c r="AW235" s="13" t="s">
        <v>31</v>
      </c>
      <c r="AX235" s="13" t="s">
        <v>76</v>
      </c>
      <c r="AY235" s="245" t="s">
        <v>149</v>
      </c>
    </row>
    <row r="236" s="13" customFormat="1">
      <c r="A236" s="13"/>
      <c r="B236" s="234"/>
      <c r="C236" s="235"/>
      <c r="D236" s="236" t="s">
        <v>158</v>
      </c>
      <c r="E236" s="237" t="s">
        <v>1</v>
      </c>
      <c r="F236" s="238" t="s">
        <v>378</v>
      </c>
      <c r="G236" s="235"/>
      <c r="H236" s="239">
        <v>3791.1010000000001</v>
      </c>
      <c r="I236" s="240"/>
      <c r="J236" s="235"/>
      <c r="K236" s="235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158</v>
      </c>
      <c r="AU236" s="245" t="s">
        <v>156</v>
      </c>
      <c r="AV236" s="13" t="s">
        <v>156</v>
      </c>
      <c r="AW236" s="13" t="s">
        <v>31</v>
      </c>
      <c r="AX236" s="13" t="s">
        <v>76</v>
      </c>
      <c r="AY236" s="245" t="s">
        <v>149</v>
      </c>
    </row>
    <row r="237" s="14" customFormat="1">
      <c r="A237" s="14"/>
      <c r="B237" s="262"/>
      <c r="C237" s="263"/>
      <c r="D237" s="236" t="s">
        <v>158</v>
      </c>
      <c r="E237" s="264" t="s">
        <v>1</v>
      </c>
      <c r="F237" s="265" t="s">
        <v>298</v>
      </c>
      <c r="G237" s="263"/>
      <c r="H237" s="266">
        <v>4986.7380000000003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2" t="s">
        <v>158</v>
      </c>
      <c r="AU237" s="272" t="s">
        <v>156</v>
      </c>
      <c r="AV237" s="14" t="s">
        <v>155</v>
      </c>
      <c r="AW237" s="14" t="s">
        <v>31</v>
      </c>
      <c r="AX237" s="14" t="s">
        <v>84</v>
      </c>
      <c r="AY237" s="272" t="s">
        <v>149</v>
      </c>
    </row>
    <row r="238" s="2" customFormat="1" ht="21.75" customHeight="1">
      <c r="A238" s="39"/>
      <c r="B238" s="40"/>
      <c r="C238" s="220" t="s">
        <v>228</v>
      </c>
      <c r="D238" s="220" t="s">
        <v>151</v>
      </c>
      <c r="E238" s="221" t="s">
        <v>379</v>
      </c>
      <c r="F238" s="222" t="s">
        <v>380</v>
      </c>
      <c r="G238" s="223" t="s">
        <v>309</v>
      </c>
      <c r="H238" s="224">
        <v>1195.6369999999999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42</v>
      </c>
      <c r="O238" s="92"/>
      <c r="P238" s="230">
        <f>O238*H238</f>
        <v>0</v>
      </c>
      <c r="Q238" s="230">
        <v>0.0030000000000000001</v>
      </c>
      <c r="R238" s="230">
        <f>Q238*H238</f>
        <v>3.5869109999999997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155</v>
      </c>
      <c r="AT238" s="232" t="s">
        <v>151</v>
      </c>
      <c r="AU238" s="232" t="s">
        <v>156</v>
      </c>
      <c r="AY238" s="18" t="s">
        <v>149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8" t="s">
        <v>156</v>
      </c>
      <c r="BK238" s="233">
        <f>ROUND(I238*H238,2)</f>
        <v>0</v>
      </c>
      <c r="BL238" s="18" t="s">
        <v>155</v>
      </c>
      <c r="BM238" s="232" t="s">
        <v>381</v>
      </c>
    </row>
    <row r="239" s="13" customFormat="1">
      <c r="A239" s="13"/>
      <c r="B239" s="234"/>
      <c r="C239" s="235"/>
      <c r="D239" s="236" t="s">
        <v>158</v>
      </c>
      <c r="E239" s="237" t="s">
        <v>1</v>
      </c>
      <c r="F239" s="238" t="s">
        <v>382</v>
      </c>
      <c r="G239" s="235"/>
      <c r="H239" s="239">
        <v>610.5</v>
      </c>
      <c r="I239" s="240"/>
      <c r="J239" s="235"/>
      <c r="K239" s="235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158</v>
      </c>
      <c r="AU239" s="245" t="s">
        <v>156</v>
      </c>
      <c r="AV239" s="13" t="s">
        <v>156</v>
      </c>
      <c r="AW239" s="13" t="s">
        <v>31</v>
      </c>
      <c r="AX239" s="13" t="s">
        <v>76</v>
      </c>
      <c r="AY239" s="245" t="s">
        <v>149</v>
      </c>
    </row>
    <row r="240" s="13" customFormat="1">
      <c r="A240" s="13"/>
      <c r="B240" s="234"/>
      <c r="C240" s="235"/>
      <c r="D240" s="236" t="s">
        <v>158</v>
      </c>
      <c r="E240" s="237" t="s">
        <v>1</v>
      </c>
      <c r="F240" s="238" t="s">
        <v>383</v>
      </c>
      <c r="G240" s="235"/>
      <c r="H240" s="239">
        <v>258.95299999999997</v>
      </c>
      <c r="I240" s="240"/>
      <c r="J240" s="235"/>
      <c r="K240" s="235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158</v>
      </c>
      <c r="AU240" s="245" t="s">
        <v>156</v>
      </c>
      <c r="AV240" s="13" t="s">
        <v>156</v>
      </c>
      <c r="AW240" s="13" t="s">
        <v>31</v>
      </c>
      <c r="AX240" s="13" t="s">
        <v>76</v>
      </c>
      <c r="AY240" s="245" t="s">
        <v>149</v>
      </c>
    </row>
    <row r="241" s="13" customFormat="1">
      <c r="A241" s="13"/>
      <c r="B241" s="234"/>
      <c r="C241" s="235"/>
      <c r="D241" s="236" t="s">
        <v>158</v>
      </c>
      <c r="E241" s="237" t="s">
        <v>1</v>
      </c>
      <c r="F241" s="238" t="s">
        <v>384</v>
      </c>
      <c r="G241" s="235"/>
      <c r="H241" s="239">
        <v>99.727999999999994</v>
      </c>
      <c r="I241" s="240"/>
      <c r="J241" s="235"/>
      <c r="K241" s="235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158</v>
      </c>
      <c r="AU241" s="245" t="s">
        <v>156</v>
      </c>
      <c r="AV241" s="13" t="s">
        <v>156</v>
      </c>
      <c r="AW241" s="13" t="s">
        <v>31</v>
      </c>
      <c r="AX241" s="13" t="s">
        <v>76</v>
      </c>
      <c r="AY241" s="245" t="s">
        <v>149</v>
      </c>
    </row>
    <row r="242" s="13" customFormat="1">
      <c r="A242" s="13"/>
      <c r="B242" s="234"/>
      <c r="C242" s="235"/>
      <c r="D242" s="236" t="s">
        <v>158</v>
      </c>
      <c r="E242" s="237" t="s">
        <v>1</v>
      </c>
      <c r="F242" s="238" t="s">
        <v>385</v>
      </c>
      <c r="G242" s="235"/>
      <c r="H242" s="239">
        <v>99.727999999999994</v>
      </c>
      <c r="I242" s="240"/>
      <c r="J242" s="235"/>
      <c r="K242" s="235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158</v>
      </c>
      <c r="AU242" s="245" t="s">
        <v>156</v>
      </c>
      <c r="AV242" s="13" t="s">
        <v>156</v>
      </c>
      <c r="AW242" s="13" t="s">
        <v>31</v>
      </c>
      <c r="AX242" s="13" t="s">
        <v>76</v>
      </c>
      <c r="AY242" s="245" t="s">
        <v>149</v>
      </c>
    </row>
    <row r="243" s="13" customFormat="1">
      <c r="A243" s="13"/>
      <c r="B243" s="234"/>
      <c r="C243" s="235"/>
      <c r="D243" s="236" t="s">
        <v>158</v>
      </c>
      <c r="E243" s="237" t="s">
        <v>1</v>
      </c>
      <c r="F243" s="238" t="s">
        <v>386</v>
      </c>
      <c r="G243" s="235"/>
      <c r="H243" s="239">
        <v>126.72799999999999</v>
      </c>
      <c r="I243" s="240"/>
      <c r="J243" s="235"/>
      <c r="K243" s="235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158</v>
      </c>
      <c r="AU243" s="245" t="s">
        <v>156</v>
      </c>
      <c r="AV243" s="13" t="s">
        <v>156</v>
      </c>
      <c r="AW243" s="13" t="s">
        <v>31</v>
      </c>
      <c r="AX243" s="13" t="s">
        <v>76</v>
      </c>
      <c r="AY243" s="245" t="s">
        <v>149</v>
      </c>
    </row>
    <row r="244" s="14" customFormat="1">
      <c r="A244" s="14"/>
      <c r="B244" s="262"/>
      <c r="C244" s="263"/>
      <c r="D244" s="236" t="s">
        <v>158</v>
      </c>
      <c r="E244" s="264" t="s">
        <v>1</v>
      </c>
      <c r="F244" s="265" t="s">
        <v>298</v>
      </c>
      <c r="G244" s="263"/>
      <c r="H244" s="266">
        <v>1195.6369999999999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2" t="s">
        <v>158</v>
      </c>
      <c r="AU244" s="272" t="s">
        <v>156</v>
      </c>
      <c r="AV244" s="14" t="s">
        <v>155</v>
      </c>
      <c r="AW244" s="14" t="s">
        <v>31</v>
      </c>
      <c r="AX244" s="14" t="s">
        <v>84</v>
      </c>
      <c r="AY244" s="272" t="s">
        <v>149</v>
      </c>
    </row>
    <row r="245" s="2" customFormat="1" ht="24.15" customHeight="1">
      <c r="A245" s="39"/>
      <c r="B245" s="40"/>
      <c r="C245" s="220" t="s">
        <v>235</v>
      </c>
      <c r="D245" s="220" t="s">
        <v>151</v>
      </c>
      <c r="E245" s="221" t="s">
        <v>387</v>
      </c>
      <c r="F245" s="222" t="s">
        <v>388</v>
      </c>
      <c r="G245" s="223" t="s">
        <v>309</v>
      </c>
      <c r="H245" s="224">
        <v>3791.1010000000001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42</v>
      </c>
      <c r="O245" s="92"/>
      <c r="P245" s="230">
        <f>O245*H245</f>
        <v>0</v>
      </c>
      <c r="Q245" s="230">
        <v>0.013129999999999999</v>
      </c>
      <c r="R245" s="230">
        <f>Q245*H245</f>
        <v>49.777156130000002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155</v>
      </c>
      <c r="AT245" s="232" t="s">
        <v>151</v>
      </c>
      <c r="AU245" s="232" t="s">
        <v>156</v>
      </c>
      <c r="AY245" s="18" t="s">
        <v>149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156</v>
      </c>
      <c r="BK245" s="233">
        <f>ROUND(I245*H245,2)</f>
        <v>0</v>
      </c>
      <c r="BL245" s="18" t="s">
        <v>155</v>
      </c>
      <c r="BM245" s="232" t="s">
        <v>389</v>
      </c>
    </row>
    <row r="246" s="13" customFormat="1">
      <c r="A246" s="13"/>
      <c r="B246" s="234"/>
      <c r="C246" s="235"/>
      <c r="D246" s="236" t="s">
        <v>158</v>
      </c>
      <c r="E246" s="237" t="s">
        <v>1</v>
      </c>
      <c r="F246" s="238" t="s">
        <v>390</v>
      </c>
      <c r="G246" s="235"/>
      <c r="H246" s="239">
        <v>513.37199999999996</v>
      </c>
      <c r="I246" s="240"/>
      <c r="J246" s="235"/>
      <c r="K246" s="235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158</v>
      </c>
      <c r="AU246" s="245" t="s">
        <v>156</v>
      </c>
      <c r="AV246" s="13" t="s">
        <v>156</v>
      </c>
      <c r="AW246" s="13" t="s">
        <v>31</v>
      </c>
      <c r="AX246" s="13" t="s">
        <v>76</v>
      </c>
      <c r="AY246" s="245" t="s">
        <v>149</v>
      </c>
    </row>
    <row r="247" s="13" customFormat="1">
      <c r="A247" s="13"/>
      <c r="B247" s="234"/>
      <c r="C247" s="235"/>
      <c r="D247" s="236" t="s">
        <v>158</v>
      </c>
      <c r="E247" s="237" t="s">
        <v>1</v>
      </c>
      <c r="F247" s="238" t="s">
        <v>391</v>
      </c>
      <c r="G247" s="235"/>
      <c r="H247" s="239">
        <v>973.31700000000001</v>
      </c>
      <c r="I247" s="240"/>
      <c r="J247" s="235"/>
      <c r="K247" s="235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158</v>
      </c>
      <c r="AU247" s="245" t="s">
        <v>156</v>
      </c>
      <c r="AV247" s="13" t="s">
        <v>156</v>
      </c>
      <c r="AW247" s="13" t="s">
        <v>31</v>
      </c>
      <c r="AX247" s="13" t="s">
        <v>76</v>
      </c>
      <c r="AY247" s="245" t="s">
        <v>149</v>
      </c>
    </row>
    <row r="248" s="13" customFormat="1">
      <c r="A248" s="13"/>
      <c r="B248" s="234"/>
      <c r="C248" s="235"/>
      <c r="D248" s="236" t="s">
        <v>158</v>
      </c>
      <c r="E248" s="237" t="s">
        <v>1</v>
      </c>
      <c r="F248" s="238" t="s">
        <v>392</v>
      </c>
      <c r="G248" s="235"/>
      <c r="H248" s="239">
        <v>1105.5419999999999</v>
      </c>
      <c r="I248" s="240"/>
      <c r="J248" s="235"/>
      <c r="K248" s="235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158</v>
      </c>
      <c r="AU248" s="245" t="s">
        <v>156</v>
      </c>
      <c r="AV248" s="13" t="s">
        <v>156</v>
      </c>
      <c r="AW248" s="13" t="s">
        <v>31</v>
      </c>
      <c r="AX248" s="13" t="s">
        <v>76</v>
      </c>
      <c r="AY248" s="245" t="s">
        <v>149</v>
      </c>
    </row>
    <row r="249" s="13" customFormat="1">
      <c r="A249" s="13"/>
      <c r="B249" s="234"/>
      <c r="C249" s="235"/>
      <c r="D249" s="236" t="s">
        <v>158</v>
      </c>
      <c r="E249" s="237" t="s">
        <v>1</v>
      </c>
      <c r="F249" s="238" t="s">
        <v>393</v>
      </c>
      <c r="G249" s="235"/>
      <c r="H249" s="239">
        <v>1069.402</v>
      </c>
      <c r="I249" s="240"/>
      <c r="J249" s="235"/>
      <c r="K249" s="235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158</v>
      </c>
      <c r="AU249" s="245" t="s">
        <v>156</v>
      </c>
      <c r="AV249" s="13" t="s">
        <v>156</v>
      </c>
      <c r="AW249" s="13" t="s">
        <v>31</v>
      </c>
      <c r="AX249" s="13" t="s">
        <v>76</v>
      </c>
      <c r="AY249" s="245" t="s">
        <v>149</v>
      </c>
    </row>
    <row r="250" s="13" customFormat="1">
      <c r="A250" s="13"/>
      <c r="B250" s="234"/>
      <c r="C250" s="235"/>
      <c r="D250" s="236" t="s">
        <v>158</v>
      </c>
      <c r="E250" s="237" t="s">
        <v>1</v>
      </c>
      <c r="F250" s="238" t="s">
        <v>394</v>
      </c>
      <c r="G250" s="235"/>
      <c r="H250" s="239">
        <v>129.46799999999999</v>
      </c>
      <c r="I250" s="240"/>
      <c r="J250" s="235"/>
      <c r="K250" s="235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158</v>
      </c>
      <c r="AU250" s="245" t="s">
        <v>156</v>
      </c>
      <c r="AV250" s="13" t="s">
        <v>156</v>
      </c>
      <c r="AW250" s="13" t="s">
        <v>31</v>
      </c>
      <c r="AX250" s="13" t="s">
        <v>76</v>
      </c>
      <c r="AY250" s="245" t="s">
        <v>149</v>
      </c>
    </row>
    <row r="251" s="14" customFormat="1">
      <c r="A251" s="14"/>
      <c r="B251" s="262"/>
      <c r="C251" s="263"/>
      <c r="D251" s="236" t="s">
        <v>158</v>
      </c>
      <c r="E251" s="264" t="s">
        <v>1</v>
      </c>
      <c r="F251" s="265" t="s">
        <v>298</v>
      </c>
      <c r="G251" s="263"/>
      <c r="H251" s="266">
        <v>3791.1010000000001</v>
      </c>
      <c r="I251" s="267"/>
      <c r="J251" s="263"/>
      <c r="K251" s="263"/>
      <c r="L251" s="268"/>
      <c r="M251" s="269"/>
      <c r="N251" s="270"/>
      <c r="O251" s="270"/>
      <c r="P251" s="270"/>
      <c r="Q251" s="270"/>
      <c r="R251" s="270"/>
      <c r="S251" s="270"/>
      <c r="T251" s="27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72" t="s">
        <v>158</v>
      </c>
      <c r="AU251" s="272" t="s">
        <v>156</v>
      </c>
      <c r="AV251" s="14" t="s">
        <v>155</v>
      </c>
      <c r="AW251" s="14" t="s">
        <v>31</v>
      </c>
      <c r="AX251" s="14" t="s">
        <v>84</v>
      </c>
      <c r="AY251" s="272" t="s">
        <v>149</v>
      </c>
    </row>
    <row r="252" s="2" customFormat="1" ht="24.15" customHeight="1">
      <c r="A252" s="39"/>
      <c r="B252" s="40"/>
      <c r="C252" s="220" t="s">
        <v>239</v>
      </c>
      <c r="D252" s="220" t="s">
        <v>151</v>
      </c>
      <c r="E252" s="221" t="s">
        <v>395</v>
      </c>
      <c r="F252" s="222" t="s">
        <v>396</v>
      </c>
      <c r="G252" s="223" t="s">
        <v>309</v>
      </c>
      <c r="H252" s="224">
        <v>247.82499999999999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42</v>
      </c>
      <c r="O252" s="92"/>
      <c r="P252" s="230">
        <f>O252*H252</f>
        <v>0</v>
      </c>
      <c r="Q252" s="230">
        <v>0.0073499999999999998</v>
      </c>
      <c r="R252" s="230">
        <f>Q252*H252</f>
        <v>1.8215137499999998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155</v>
      </c>
      <c r="AT252" s="232" t="s">
        <v>151</v>
      </c>
      <c r="AU252" s="232" t="s">
        <v>156</v>
      </c>
      <c r="AY252" s="18" t="s">
        <v>149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156</v>
      </c>
      <c r="BK252" s="233">
        <f>ROUND(I252*H252,2)</f>
        <v>0</v>
      </c>
      <c r="BL252" s="18" t="s">
        <v>155</v>
      </c>
      <c r="BM252" s="232" t="s">
        <v>397</v>
      </c>
    </row>
    <row r="253" s="13" customFormat="1">
      <c r="A253" s="13"/>
      <c r="B253" s="234"/>
      <c r="C253" s="235"/>
      <c r="D253" s="236" t="s">
        <v>158</v>
      </c>
      <c r="E253" s="237" t="s">
        <v>1</v>
      </c>
      <c r="F253" s="238" t="s">
        <v>398</v>
      </c>
      <c r="G253" s="235"/>
      <c r="H253" s="239">
        <v>247.82499999999999</v>
      </c>
      <c r="I253" s="240"/>
      <c r="J253" s="235"/>
      <c r="K253" s="235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158</v>
      </c>
      <c r="AU253" s="245" t="s">
        <v>156</v>
      </c>
      <c r="AV253" s="13" t="s">
        <v>156</v>
      </c>
      <c r="AW253" s="13" t="s">
        <v>31</v>
      </c>
      <c r="AX253" s="13" t="s">
        <v>84</v>
      </c>
      <c r="AY253" s="245" t="s">
        <v>149</v>
      </c>
    </row>
    <row r="254" s="2" customFormat="1" ht="24.15" customHeight="1">
      <c r="A254" s="39"/>
      <c r="B254" s="40"/>
      <c r="C254" s="220" t="s">
        <v>244</v>
      </c>
      <c r="D254" s="220" t="s">
        <v>151</v>
      </c>
      <c r="E254" s="221" t="s">
        <v>399</v>
      </c>
      <c r="F254" s="222" t="s">
        <v>400</v>
      </c>
      <c r="G254" s="223" t="s">
        <v>309</v>
      </c>
      <c r="H254" s="224">
        <v>247.82499999999999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42</v>
      </c>
      <c r="O254" s="92"/>
      <c r="P254" s="230">
        <f>O254*H254</f>
        <v>0</v>
      </c>
      <c r="Q254" s="230">
        <v>0.00013999999999999999</v>
      </c>
      <c r="R254" s="230">
        <f>Q254*H254</f>
        <v>0.034695499999999997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155</v>
      </c>
      <c r="AT254" s="232" t="s">
        <v>151</v>
      </c>
      <c r="AU254" s="232" t="s">
        <v>156</v>
      </c>
      <c r="AY254" s="18" t="s">
        <v>149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156</v>
      </c>
      <c r="BK254" s="233">
        <f>ROUND(I254*H254,2)</f>
        <v>0</v>
      </c>
      <c r="BL254" s="18" t="s">
        <v>155</v>
      </c>
      <c r="BM254" s="232" t="s">
        <v>401</v>
      </c>
    </row>
    <row r="255" s="13" customFormat="1">
      <c r="A255" s="13"/>
      <c r="B255" s="234"/>
      <c r="C255" s="235"/>
      <c r="D255" s="236" t="s">
        <v>158</v>
      </c>
      <c r="E255" s="237" t="s">
        <v>1</v>
      </c>
      <c r="F255" s="238" t="s">
        <v>398</v>
      </c>
      <c r="G255" s="235"/>
      <c r="H255" s="239">
        <v>247.82499999999999</v>
      </c>
      <c r="I255" s="240"/>
      <c r="J255" s="235"/>
      <c r="K255" s="235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158</v>
      </c>
      <c r="AU255" s="245" t="s">
        <v>156</v>
      </c>
      <c r="AV255" s="13" t="s">
        <v>156</v>
      </c>
      <c r="AW255" s="13" t="s">
        <v>31</v>
      </c>
      <c r="AX255" s="13" t="s">
        <v>84</v>
      </c>
      <c r="AY255" s="245" t="s">
        <v>149</v>
      </c>
    </row>
    <row r="256" s="2" customFormat="1" ht="49.05" customHeight="1">
      <c r="A256" s="39"/>
      <c r="B256" s="40"/>
      <c r="C256" s="220" t="s">
        <v>402</v>
      </c>
      <c r="D256" s="220" t="s">
        <v>151</v>
      </c>
      <c r="E256" s="221" t="s">
        <v>403</v>
      </c>
      <c r="F256" s="222" t="s">
        <v>404</v>
      </c>
      <c r="G256" s="223" t="s">
        <v>309</v>
      </c>
      <c r="H256" s="224">
        <v>247.82499999999999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42</v>
      </c>
      <c r="O256" s="92"/>
      <c r="P256" s="230">
        <f>O256*H256</f>
        <v>0</v>
      </c>
      <c r="Q256" s="230">
        <v>0.01189744</v>
      </c>
      <c r="R256" s="230">
        <f>Q256*H256</f>
        <v>2.9484830679999998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155</v>
      </c>
      <c r="AT256" s="232" t="s">
        <v>151</v>
      </c>
      <c r="AU256" s="232" t="s">
        <v>156</v>
      </c>
      <c r="AY256" s="18" t="s">
        <v>149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156</v>
      </c>
      <c r="BK256" s="233">
        <f>ROUND(I256*H256,2)</f>
        <v>0</v>
      </c>
      <c r="BL256" s="18" t="s">
        <v>155</v>
      </c>
      <c r="BM256" s="232" t="s">
        <v>405</v>
      </c>
    </row>
    <row r="257" s="13" customFormat="1">
      <c r="A257" s="13"/>
      <c r="B257" s="234"/>
      <c r="C257" s="235"/>
      <c r="D257" s="236" t="s">
        <v>158</v>
      </c>
      <c r="E257" s="237" t="s">
        <v>1</v>
      </c>
      <c r="F257" s="238" t="s">
        <v>398</v>
      </c>
      <c r="G257" s="235"/>
      <c r="H257" s="239">
        <v>247.82499999999999</v>
      </c>
      <c r="I257" s="240"/>
      <c r="J257" s="235"/>
      <c r="K257" s="235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158</v>
      </c>
      <c r="AU257" s="245" t="s">
        <v>156</v>
      </c>
      <c r="AV257" s="13" t="s">
        <v>156</v>
      </c>
      <c r="AW257" s="13" t="s">
        <v>31</v>
      </c>
      <c r="AX257" s="13" t="s">
        <v>84</v>
      </c>
      <c r="AY257" s="245" t="s">
        <v>149</v>
      </c>
    </row>
    <row r="258" s="2" customFormat="1" ht="24.15" customHeight="1">
      <c r="A258" s="39"/>
      <c r="B258" s="40"/>
      <c r="C258" s="246" t="s">
        <v>7</v>
      </c>
      <c r="D258" s="246" t="s">
        <v>178</v>
      </c>
      <c r="E258" s="247" t="s">
        <v>406</v>
      </c>
      <c r="F258" s="248" t="s">
        <v>407</v>
      </c>
      <c r="G258" s="249" t="s">
        <v>309</v>
      </c>
      <c r="H258" s="250">
        <v>260.21600000000001</v>
      </c>
      <c r="I258" s="251"/>
      <c r="J258" s="252">
        <f>ROUND(I258*H258,2)</f>
        <v>0</v>
      </c>
      <c r="K258" s="253"/>
      <c r="L258" s="254"/>
      <c r="M258" s="255" t="s">
        <v>1</v>
      </c>
      <c r="N258" s="256" t="s">
        <v>42</v>
      </c>
      <c r="O258" s="92"/>
      <c r="P258" s="230">
        <f>O258*H258</f>
        <v>0</v>
      </c>
      <c r="Q258" s="230">
        <v>0.036999999999999998</v>
      </c>
      <c r="R258" s="230">
        <f>Q258*H258</f>
        <v>9.627991999999999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181</v>
      </c>
      <c r="AT258" s="232" t="s">
        <v>178</v>
      </c>
      <c r="AU258" s="232" t="s">
        <v>156</v>
      </c>
      <c r="AY258" s="18" t="s">
        <v>149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156</v>
      </c>
      <c r="BK258" s="233">
        <f>ROUND(I258*H258,2)</f>
        <v>0</v>
      </c>
      <c r="BL258" s="18" t="s">
        <v>155</v>
      </c>
      <c r="BM258" s="232" t="s">
        <v>408</v>
      </c>
    </row>
    <row r="259" s="2" customFormat="1">
      <c r="A259" s="39"/>
      <c r="B259" s="40"/>
      <c r="C259" s="41"/>
      <c r="D259" s="236" t="s">
        <v>409</v>
      </c>
      <c r="E259" s="41"/>
      <c r="F259" s="294" t="s">
        <v>410</v>
      </c>
      <c r="G259" s="41"/>
      <c r="H259" s="41"/>
      <c r="I259" s="295"/>
      <c r="J259" s="41"/>
      <c r="K259" s="41"/>
      <c r="L259" s="45"/>
      <c r="M259" s="296"/>
      <c r="N259" s="297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409</v>
      </c>
      <c r="AU259" s="18" t="s">
        <v>156</v>
      </c>
    </row>
    <row r="260" s="13" customFormat="1">
      <c r="A260" s="13"/>
      <c r="B260" s="234"/>
      <c r="C260" s="235"/>
      <c r="D260" s="236" t="s">
        <v>158</v>
      </c>
      <c r="E260" s="235"/>
      <c r="F260" s="238" t="s">
        <v>411</v>
      </c>
      <c r="G260" s="235"/>
      <c r="H260" s="239">
        <v>260.21600000000001</v>
      </c>
      <c r="I260" s="240"/>
      <c r="J260" s="235"/>
      <c r="K260" s="235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158</v>
      </c>
      <c r="AU260" s="245" t="s">
        <v>156</v>
      </c>
      <c r="AV260" s="13" t="s">
        <v>156</v>
      </c>
      <c r="AW260" s="13" t="s">
        <v>4</v>
      </c>
      <c r="AX260" s="13" t="s">
        <v>84</v>
      </c>
      <c r="AY260" s="245" t="s">
        <v>149</v>
      </c>
    </row>
    <row r="261" s="2" customFormat="1" ht="33" customHeight="1">
      <c r="A261" s="39"/>
      <c r="B261" s="40"/>
      <c r="C261" s="220" t="s">
        <v>412</v>
      </c>
      <c r="D261" s="220" t="s">
        <v>151</v>
      </c>
      <c r="E261" s="221" t="s">
        <v>413</v>
      </c>
      <c r="F261" s="222" t="s">
        <v>414</v>
      </c>
      <c r="G261" s="223" t="s">
        <v>309</v>
      </c>
      <c r="H261" s="224">
        <v>247.82499999999999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42</v>
      </c>
      <c r="O261" s="92"/>
      <c r="P261" s="230">
        <f>O261*H261</f>
        <v>0</v>
      </c>
      <c r="Q261" s="230">
        <v>0.01575</v>
      </c>
      <c r="R261" s="230">
        <f>Q261*H261</f>
        <v>3.9032437499999997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155</v>
      </c>
      <c r="AT261" s="232" t="s">
        <v>151</v>
      </c>
      <c r="AU261" s="232" t="s">
        <v>156</v>
      </c>
      <c r="AY261" s="18" t="s">
        <v>149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156</v>
      </c>
      <c r="BK261" s="233">
        <f>ROUND(I261*H261,2)</f>
        <v>0</v>
      </c>
      <c r="BL261" s="18" t="s">
        <v>155</v>
      </c>
      <c r="BM261" s="232" t="s">
        <v>415</v>
      </c>
    </row>
    <row r="262" s="13" customFormat="1">
      <c r="A262" s="13"/>
      <c r="B262" s="234"/>
      <c r="C262" s="235"/>
      <c r="D262" s="236" t="s">
        <v>158</v>
      </c>
      <c r="E262" s="237" t="s">
        <v>1</v>
      </c>
      <c r="F262" s="238" t="s">
        <v>398</v>
      </c>
      <c r="G262" s="235"/>
      <c r="H262" s="239">
        <v>247.82499999999999</v>
      </c>
      <c r="I262" s="240"/>
      <c r="J262" s="235"/>
      <c r="K262" s="235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158</v>
      </c>
      <c r="AU262" s="245" t="s">
        <v>156</v>
      </c>
      <c r="AV262" s="13" t="s">
        <v>156</v>
      </c>
      <c r="AW262" s="13" t="s">
        <v>31</v>
      </c>
      <c r="AX262" s="13" t="s">
        <v>84</v>
      </c>
      <c r="AY262" s="245" t="s">
        <v>149</v>
      </c>
    </row>
    <row r="263" s="2" customFormat="1" ht="33" customHeight="1">
      <c r="A263" s="39"/>
      <c r="B263" s="40"/>
      <c r="C263" s="220" t="s">
        <v>416</v>
      </c>
      <c r="D263" s="220" t="s">
        <v>151</v>
      </c>
      <c r="E263" s="221" t="s">
        <v>417</v>
      </c>
      <c r="F263" s="222" t="s">
        <v>418</v>
      </c>
      <c r="G263" s="223" t="s">
        <v>309</v>
      </c>
      <c r="H263" s="224">
        <v>247.82499999999999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42</v>
      </c>
      <c r="O263" s="92"/>
      <c r="P263" s="230">
        <f>O263*H263</f>
        <v>0</v>
      </c>
      <c r="Q263" s="230">
        <v>0.0052500000000000003</v>
      </c>
      <c r="R263" s="230">
        <f>Q263*H263</f>
        <v>1.30108125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155</v>
      </c>
      <c r="AT263" s="232" t="s">
        <v>151</v>
      </c>
      <c r="AU263" s="232" t="s">
        <v>156</v>
      </c>
      <c r="AY263" s="18" t="s">
        <v>149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156</v>
      </c>
      <c r="BK263" s="233">
        <f>ROUND(I263*H263,2)</f>
        <v>0</v>
      </c>
      <c r="BL263" s="18" t="s">
        <v>155</v>
      </c>
      <c r="BM263" s="232" t="s">
        <v>419</v>
      </c>
    </row>
    <row r="264" s="2" customFormat="1" ht="24.15" customHeight="1">
      <c r="A264" s="39"/>
      <c r="B264" s="40"/>
      <c r="C264" s="220" t="s">
        <v>420</v>
      </c>
      <c r="D264" s="220" t="s">
        <v>151</v>
      </c>
      <c r="E264" s="221" t="s">
        <v>421</v>
      </c>
      <c r="F264" s="222" t="s">
        <v>422</v>
      </c>
      <c r="G264" s="223" t="s">
        <v>309</v>
      </c>
      <c r="H264" s="224">
        <v>247.82499999999999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42</v>
      </c>
      <c r="O264" s="92"/>
      <c r="P264" s="230">
        <f>O264*H264</f>
        <v>0</v>
      </c>
      <c r="Q264" s="230">
        <v>0.0028500000000000001</v>
      </c>
      <c r="R264" s="230">
        <f>Q264*H264</f>
        <v>0.70630124999999999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155</v>
      </c>
      <c r="AT264" s="232" t="s">
        <v>151</v>
      </c>
      <c r="AU264" s="232" t="s">
        <v>156</v>
      </c>
      <c r="AY264" s="18" t="s">
        <v>149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156</v>
      </c>
      <c r="BK264" s="233">
        <f>ROUND(I264*H264,2)</f>
        <v>0</v>
      </c>
      <c r="BL264" s="18" t="s">
        <v>155</v>
      </c>
      <c r="BM264" s="232" t="s">
        <v>423</v>
      </c>
    </row>
    <row r="265" s="13" customFormat="1">
      <c r="A265" s="13"/>
      <c r="B265" s="234"/>
      <c r="C265" s="235"/>
      <c r="D265" s="236" t="s">
        <v>158</v>
      </c>
      <c r="E265" s="237" t="s">
        <v>1</v>
      </c>
      <c r="F265" s="238" t="s">
        <v>398</v>
      </c>
      <c r="G265" s="235"/>
      <c r="H265" s="239">
        <v>247.82499999999999</v>
      </c>
      <c r="I265" s="240"/>
      <c r="J265" s="235"/>
      <c r="K265" s="235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158</v>
      </c>
      <c r="AU265" s="245" t="s">
        <v>156</v>
      </c>
      <c r="AV265" s="13" t="s">
        <v>156</v>
      </c>
      <c r="AW265" s="13" t="s">
        <v>31</v>
      </c>
      <c r="AX265" s="13" t="s">
        <v>84</v>
      </c>
      <c r="AY265" s="245" t="s">
        <v>149</v>
      </c>
    </row>
    <row r="266" s="2" customFormat="1" ht="24.15" customHeight="1">
      <c r="A266" s="39"/>
      <c r="B266" s="40"/>
      <c r="C266" s="220" t="s">
        <v>424</v>
      </c>
      <c r="D266" s="220" t="s">
        <v>151</v>
      </c>
      <c r="E266" s="221" t="s">
        <v>425</v>
      </c>
      <c r="F266" s="222" t="s">
        <v>426</v>
      </c>
      <c r="G266" s="223" t="s">
        <v>309</v>
      </c>
      <c r="H266" s="224">
        <v>56.840000000000003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42</v>
      </c>
      <c r="O266" s="92"/>
      <c r="P266" s="230">
        <f>O266*H266</f>
        <v>0</v>
      </c>
      <c r="Q266" s="230">
        <v>0.0089999999999999993</v>
      </c>
      <c r="R266" s="230">
        <f>Q266*H266</f>
        <v>0.51156000000000001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155</v>
      </c>
      <c r="AT266" s="232" t="s">
        <v>151</v>
      </c>
      <c r="AU266" s="232" t="s">
        <v>156</v>
      </c>
      <c r="AY266" s="18" t="s">
        <v>149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156</v>
      </c>
      <c r="BK266" s="233">
        <f>ROUND(I266*H266,2)</f>
        <v>0</v>
      </c>
      <c r="BL266" s="18" t="s">
        <v>155</v>
      </c>
      <c r="BM266" s="232" t="s">
        <v>427</v>
      </c>
    </row>
    <row r="267" s="13" customFormat="1">
      <c r="A267" s="13"/>
      <c r="B267" s="234"/>
      <c r="C267" s="235"/>
      <c r="D267" s="236" t="s">
        <v>158</v>
      </c>
      <c r="E267" s="237" t="s">
        <v>1</v>
      </c>
      <c r="F267" s="238" t="s">
        <v>428</v>
      </c>
      <c r="G267" s="235"/>
      <c r="H267" s="239">
        <v>56.840000000000003</v>
      </c>
      <c r="I267" s="240"/>
      <c r="J267" s="235"/>
      <c r="K267" s="235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158</v>
      </c>
      <c r="AU267" s="245" t="s">
        <v>156</v>
      </c>
      <c r="AV267" s="13" t="s">
        <v>156</v>
      </c>
      <c r="AW267" s="13" t="s">
        <v>31</v>
      </c>
      <c r="AX267" s="13" t="s">
        <v>84</v>
      </c>
      <c r="AY267" s="245" t="s">
        <v>149</v>
      </c>
    </row>
    <row r="268" s="2" customFormat="1" ht="24.15" customHeight="1">
      <c r="A268" s="39"/>
      <c r="B268" s="40"/>
      <c r="C268" s="220" t="s">
        <v>429</v>
      </c>
      <c r="D268" s="220" t="s">
        <v>151</v>
      </c>
      <c r="E268" s="221" t="s">
        <v>430</v>
      </c>
      <c r="F268" s="222" t="s">
        <v>431</v>
      </c>
      <c r="G268" s="223" t="s">
        <v>309</v>
      </c>
      <c r="H268" s="224">
        <v>1331.942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42</v>
      </c>
      <c r="O268" s="92"/>
      <c r="P268" s="230">
        <f>O268*H268</f>
        <v>0</v>
      </c>
      <c r="Q268" s="230">
        <v>0.0073499999999999998</v>
      </c>
      <c r="R268" s="230">
        <f>Q268*H268</f>
        <v>9.7897736999999996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155</v>
      </c>
      <c r="AT268" s="232" t="s">
        <v>151</v>
      </c>
      <c r="AU268" s="232" t="s">
        <v>156</v>
      </c>
      <c r="AY268" s="18" t="s">
        <v>149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156</v>
      </c>
      <c r="BK268" s="233">
        <f>ROUND(I268*H268,2)</f>
        <v>0</v>
      </c>
      <c r="BL268" s="18" t="s">
        <v>155</v>
      </c>
      <c r="BM268" s="232" t="s">
        <v>432</v>
      </c>
    </row>
    <row r="269" s="13" customFormat="1">
      <c r="A269" s="13"/>
      <c r="B269" s="234"/>
      <c r="C269" s="235"/>
      <c r="D269" s="236" t="s">
        <v>158</v>
      </c>
      <c r="E269" s="237" t="s">
        <v>1</v>
      </c>
      <c r="F269" s="238" t="s">
        <v>433</v>
      </c>
      <c r="G269" s="235"/>
      <c r="H269" s="239">
        <v>31.030000000000001</v>
      </c>
      <c r="I269" s="240"/>
      <c r="J269" s="235"/>
      <c r="K269" s="235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158</v>
      </c>
      <c r="AU269" s="245" t="s">
        <v>156</v>
      </c>
      <c r="AV269" s="13" t="s">
        <v>156</v>
      </c>
      <c r="AW269" s="13" t="s">
        <v>31</v>
      </c>
      <c r="AX269" s="13" t="s">
        <v>76</v>
      </c>
      <c r="AY269" s="245" t="s">
        <v>149</v>
      </c>
    </row>
    <row r="270" s="13" customFormat="1">
      <c r="A270" s="13"/>
      <c r="B270" s="234"/>
      <c r="C270" s="235"/>
      <c r="D270" s="236" t="s">
        <v>158</v>
      </c>
      <c r="E270" s="237" t="s">
        <v>1</v>
      </c>
      <c r="F270" s="238" t="s">
        <v>434</v>
      </c>
      <c r="G270" s="235"/>
      <c r="H270" s="239">
        <v>15.029999999999999</v>
      </c>
      <c r="I270" s="240"/>
      <c r="J270" s="235"/>
      <c r="K270" s="235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158</v>
      </c>
      <c r="AU270" s="245" t="s">
        <v>156</v>
      </c>
      <c r="AV270" s="13" t="s">
        <v>156</v>
      </c>
      <c r="AW270" s="13" t="s">
        <v>31</v>
      </c>
      <c r="AX270" s="13" t="s">
        <v>76</v>
      </c>
      <c r="AY270" s="245" t="s">
        <v>149</v>
      </c>
    </row>
    <row r="271" s="13" customFormat="1">
      <c r="A271" s="13"/>
      <c r="B271" s="234"/>
      <c r="C271" s="235"/>
      <c r="D271" s="236" t="s">
        <v>158</v>
      </c>
      <c r="E271" s="237" t="s">
        <v>1</v>
      </c>
      <c r="F271" s="238" t="s">
        <v>435</v>
      </c>
      <c r="G271" s="235"/>
      <c r="H271" s="239">
        <v>126.92</v>
      </c>
      <c r="I271" s="240"/>
      <c r="J271" s="235"/>
      <c r="K271" s="235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158</v>
      </c>
      <c r="AU271" s="245" t="s">
        <v>156</v>
      </c>
      <c r="AV271" s="13" t="s">
        <v>156</v>
      </c>
      <c r="AW271" s="13" t="s">
        <v>31</v>
      </c>
      <c r="AX271" s="13" t="s">
        <v>76</v>
      </c>
      <c r="AY271" s="245" t="s">
        <v>149</v>
      </c>
    </row>
    <row r="272" s="13" customFormat="1">
      <c r="A272" s="13"/>
      <c r="B272" s="234"/>
      <c r="C272" s="235"/>
      <c r="D272" s="236" t="s">
        <v>158</v>
      </c>
      <c r="E272" s="237" t="s">
        <v>1</v>
      </c>
      <c r="F272" s="238" t="s">
        <v>436</v>
      </c>
      <c r="G272" s="235"/>
      <c r="H272" s="239">
        <v>14.362</v>
      </c>
      <c r="I272" s="240"/>
      <c r="J272" s="235"/>
      <c r="K272" s="235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158</v>
      </c>
      <c r="AU272" s="245" t="s">
        <v>156</v>
      </c>
      <c r="AV272" s="13" t="s">
        <v>156</v>
      </c>
      <c r="AW272" s="13" t="s">
        <v>31</v>
      </c>
      <c r="AX272" s="13" t="s">
        <v>76</v>
      </c>
      <c r="AY272" s="245" t="s">
        <v>149</v>
      </c>
    </row>
    <row r="273" s="13" customFormat="1">
      <c r="A273" s="13"/>
      <c r="B273" s="234"/>
      <c r="C273" s="235"/>
      <c r="D273" s="236" t="s">
        <v>158</v>
      </c>
      <c r="E273" s="237" t="s">
        <v>1</v>
      </c>
      <c r="F273" s="238" t="s">
        <v>437</v>
      </c>
      <c r="G273" s="235"/>
      <c r="H273" s="239">
        <v>158.64599999999999</v>
      </c>
      <c r="I273" s="240"/>
      <c r="J273" s="235"/>
      <c r="K273" s="235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158</v>
      </c>
      <c r="AU273" s="245" t="s">
        <v>156</v>
      </c>
      <c r="AV273" s="13" t="s">
        <v>156</v>
      </c>
      <c r="AW273" s="13" t="s">
        <v>31</v>
      </c>
      <c r="AX273" s="13" t="s">
        <v>76</v>
      </c>
      <c r="AY273" s="245" t="s">
        <v>149</v>
      </c>
    </row>
    <row r="274" s="13" customFormat="1">
      <c r="A274" s="13"/>
      <c r="B274" s="234"/>
      <c r="C274" s="235"/>
      <c r="D274" s="236" t="s">
        <v>158</v>
      </c>
      <c r="E274" s="237" t="s">
        <v>1</v>
      </c>
      <c r="F274" s="238" t="s">
        <v>438</v>
      </c>
      <c r="G274" s="235"/>
      <c r="H274" s="239">
        <v>49.034999999999997</v>
      </c>
      <c r="I274" s="240"/>
      <c r="J274" s="235"/>
      <c r="K274" s="235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158</v>
      </c>
      <c r="AU274" s="245" t="s">
        <v>156</v>
      </c>
      <c r="AV274" s="13" t="s">
        <v>156</v>
      </c>
      <c r="AW274" s="13" t="s">
        <v>31</v>
      </c>
      <c r="AX274" s="13" t="s">
        <v>76</v>
      </c>
      <c r="AY274" s="245" t="s">
        <v>149</v>
      </c>
    </row>
    <row r="275" s="13" customFormat="1">
      <c r="A275" s="13"/>
      <c r="B275" s="234"/>
      <c r="C275" s="235"/>
      <c r="D275" s="236" t="s">
        <v>158</v>
      </c>
      <c r="E275" s="237" t="s">
        <v>1</v>
      </c>
      <c r="F275" s="238" t="s">
        <v>439</v>
      </c>
      <c r="G275" s="235"/>
      <c r="H275" s="239">
        <v>147.27600000000001</v>
      </c>
      <c r="I275" s="240"/>
      <c r="J275" s="235"/>
      <c r="K275" s="235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158</v>
      </c>
      <c r="AU275" s="245" t="s">
        <v>156</v>
      </c>
      <c r="AV275" s="13" t="s">
        <v>156</v>
      </c>
      <c r="AW275" s="13" t="s">
        <v>31</v>
      </c>
      <c r="AX275" s="13" t="s">
        <v>76</v>
      </c>
      <c r="AY275" s="245" t="s">
        <v>149</v>
      </c>
    </row>
    <row r="276" s="13" customFormat="1">
      <c r="A276" s="13"/>
      <c r="B276" s="234"/>
      <c r="C276" s="235"/>
      <c r="D276" s="236" t="s">
        <v>158</v>
      </c>
      <c r="E276" s="237" t="s">
        <v>1</v>
      </c>
      <c r="F276" s="238" t="s">
        <v>440</v>
      </c>
      <c r="G276" s="235"/>
      <c r="H276" s="239">
        <v>14.138</v>
      </c>
      <c r="I276" s="240"/>
      <c r="J276" s="235"/>
      <c r="K276" s="235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158</v>
      </c>
      <c r="AU276" s="245" t="s">
        <v>156</v>
      </c>
      <c r="AV276" s="13" t="s">
        <v>156</v>
      </c>
      <c r="AW276" s="13" t="s">
        <v>31</v>
      </c>
      <c r="AX276" s="13" t="s">
        <v>76</v>
      </c>
      <c r="AY276" s="245" t="s">
        <v>149</v>
      </c>
    </row>
    <row r="277" s="13" customFormat="1">
      <c r="A277" s="13"/>
      <c r="B277" s="234"/>
      <c r="C277" s="235"/>
      <c r="D277" s="236" t="s">
        <v>158</v>
      </c>
      <c r="E277" s="237" t="s">
        <v>1</v>
      </c>
      <c r="F277" s="238" t="s">
        <v>441</v>
      </c>
      <c r="G277" s="235"/>
      <c r="H277" s="239">
        <v>30.274999999999999</v>
      </c>
      <c r="I277" s="240"/>
      <c r="J277" s="235"/>
      <c r="K277" s="235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158</v>
      </c>
      <c r="AU277" s="245" t="s">
        <v>156</v>
      </c>
      <c r="AV277" s="13" t="s">
        <v>156</v>
      </c>
      <c r="AW277" s="13" t="s">
        <v>31</v>
      </c>
      <c r="AX277" s="13" t="s">
        <v>76</v>
      </c>
      <c r="AY277" s="245" t="s">
        <v>149</v>
      </c>
    </row>
    <row r="278" s="13" customFormat="1">
      <c r="A278" s="13"/>
      <c r="B278" s="234"/>
      <c r="C278" s="235"/>
      <c r="D278" s="236" t="s">
        <v>158</v>
      </c>
      <c r="E278" s="237" t="s">
        <v>1</v>
      </c>
      <c r="F278" s="238" t="s">
        <v>442</v>
      </c>
      <c r="G278" s="235"/>
      <c r="H278" s="239">
        <v>228.35499999999999</v>
      </c>
      <c r="I278" s="240"/>
      <c r="J278" s="235"/>
      <c r="K278" s="235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158</v>
      </c>
      <c r="AU278" s="245" t="s">
        <v>156</v>
      </c>
      <c r="AV278" s="13" t="s">
        <v>156</v>
      </c>
      <c r="AW278" s="13" t="s">
        <v>31</v>
      </c>
      <c r="AX278" s="13" t="s">
        <v>76</v>
      </c>
      <c r="AY278" s="245" t="s">
        <v>149</v>
      </c>
    </row>
    <row r="279" s="13" customFormat="1">
      <c r="A279" s="13"/>
      <c r="B279" s="234"/>
      <c r="C279" s="235"/>
      <c r="D279" s="236" t="s">
        <v>158</v>
      </c>
      <c r="E279" s="237" t="s">
        <v>1</v>
      </c>
      <c r="F279" s="238" t="s">
        <v>443</v>
      </c>
      <c r="G279" s="235"/>
      <c r="H279" s="239">
        <v>292.90499999999997</v>
      </c>
      <c r="I279" s="240"/>
      <c r="J279" s="235"/>
      <c r="K279" s="235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158</v>
      </c>
      <c r="AU279" s="245" t="s">
        <v>156</v>
      </c>
      <c r="AV279" s="13" t="s">
        <v>156</v>
      </c>
      <c r="AW279" s="13" t="s">
        <v>31</v>
      </c>
      <c r="AX279" s="13" t="s">
        <v>76</v>
      </c>
      <c r="AY279" s="245" t="s">
        <v>149</v>
      </c>
    </row>
    <row r="280" s="13" customFormat="1">
      <c r="A280" s="13"/>
      <c r="B280" s="234"/>
      <c r="C280" s="235"/>
      <c r="D280" s="236" t="s">
        <v>158</v>
      </c>
      <c r="E280" s="237" t="s">
        <v>1</v>
      </c>
      <c r="F280" s="238" t="s">
        <v>444</v>
      </c>
      <c r="G280" s="235"/>
      <c r="H280" s="239">
        <v>72</v>
      </c>
      <c r="I280" s="240"/>
      <c r="J280" s="235"/>
      <c r="K280" s="235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158</v>
      </c>
      <c r="AU280" s="245" t="s">
        <v>156</v>
      </c>
      <c r="AV280" s="13" t="s">
        <v>156</v>
      </c>
      <c r="AW280" s="13" t="s">
        <v>31</v>
      </c>
      <c r="AX280" s="13" t="s">
        <v>76</v>
      </c>
      <c r="AY280" s="245" t="s">
        <v>149</v>
      </c>
    </row>
    <row r="281" s="13" customFormat="1">
      <c r="A281" s="13"/>
      <c r="B281" s="234"/>
      <c r="C281" s="235"/>
      <c r="D281" s="236" t="s">
        <v>158</v>
      </c>
      <c r="E281" s="237" t="s">
        <v>1</v>
      </c>
      <c r="F281" s="238" t="s">
        <v>445</v>
      </c>
      <c r="G281" s="235"/>
      <c r="H281" s="239">
        <v>29.969999999999999</v>
      </c>
      <c r="I281" s="240"/>
      <c r="J281" s="235"/>
      <c r="K281" s="235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158</v>
      </c>
      <c r="AU281" s="245" t="s">
        <v>156</v>
      </c>
      <c r="AV281" s="13" t="s">
        <v>156</v>
      </c>
      <c r="AW281" s="13" t="s">
        <v>31</v>
      </c>
      <c r="AX281" s="13" t="s">
        <v>76</v>
      </c>
      <c r="AY281" s="245" t="s">
        <v>149</v>
      </c>
    </row>
    <row r="282" s="13" customFormat="1">
      <c r="A282" s="13"/>
      <c r="B282" s="234"/>
      <c r="C282" s="235"/>
      <c r="D282" s="236" t="s">
        <v>158</v>
      </c>
      <c r="E282" s="237" t="s">
        <v>1</v>
      </c>
      <c r="F282" s="238" t="s">
        <v>446</v>
      </c>
      <c r="G282" s="235"/>
      <c r="H282" s="239">
        <v>122</v>
      </c>
      <c r="I282" s="240"/>
      <c r="J282" s="235"/>
      <c r="K282" s="235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158</v>
      </c>
      <c r="AU282" s="245" t="s">
        <v>156</v>
      </c>
      <c r="AV282" s="13" t="s">
        <v>156</v>
      </c>
      <c r="AW282" s="13" t="s">
        <v>31</v>
      </c>
      <c r="AX282" s="13" t="s">
        <v>76</v>
      </c>
      <c r="AY282" s="245" t="s">
        <v>149</v>
      </c>
    </row>
    <row r="283" s="14" customFormat="1">
      <c r="A283" s="14"/>
      <c r="B283" s="262"/>
      <c r="C283" s="263"/>
      <c r="D283" s="236" t="s">
        <v>158</v>
      </c>
      <c r="E283" s="264" t="s">
        <v>1</v>
      </c>
      <c r="F283" s="265" t="s">
        <v>298</v>
      </c>
      <c r="G283" s="263"/>
      <c r="H283" s="266">
        <v>1331.942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72" t="s">
        <v>158</v>
      </c>
      <c r="AU283" s="272" t="s">
        <v>156</v>
      </c>
      <c r="AV283" s="14" t="s">
        <v>155</v>
      </c>
      <c r="AW283" s="14" t="s">
        <v>31</v>
      </c>
      <c r="AX283" s="14" t="s">
        <v>84</v>
      </c>
      <c r="AY283" s="272" t="s">
        <v>149</v>
      </c>
    </row>
    <row r="284" s="2" customFormat="1" ht="21.75" customHeight="1">
      <c r="A284" s="39"/>
      <c r="B284" s="40"/>
      <c r="C284" s="220" t="s">
        <v>447</v>
      </c>
      <c r="D284" s="220" t="s">
        <v>151</v>
      </c>
      <c r="E284" s="221" t="s">
        <v>448</v>
      </c>
      <c r="F284" s="222" t="s">
        <v>449</v>
      </c>
      <c r="G284" s="223" t="s">
        <v>309</v>
      </c>
      <c r="H284" s="224">
        <v>56.840000000000003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0.0043839999999999999</v>
      </c>
      <c r="R284" s="230">
        <f>Q284*H284</f>
        <v>0.24918656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156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450</v>
      </c>
    </row>
    <row r="285" s="13" customFormat="1">
      <c r="A285" s="13"/>
      <c r="B285" s="234"/>
      <c r="C285" s="235"/>
      <c r="D285" s="236" t="s">
        <v>158</v>
      </c>
      <c r="E285" s="237" t="s">
        <v>1</v>
      </c>
      <c r="F285" s="238" t="s">
        <v>428</v>
      </c>
      <c r="G285" s="235"/>
      <c r="H285" s="239">
        <v>56.840000000000003</v>
      </c>
      <c r="I285" s="240"/>
      <c r="J285" s="235"/>
      <c r="K285" s="235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158</v>
      </c>
      <c r="AU285" s="245" t="s">
        <v>156</v>
      </c>
      <c r="AV285" s="13" t="s">
        <v>156</v>
      </c>
      <c r="AW285" s="13" t="s">
        <v>31</v>
      </c>
      <c r="AX285" s="13" t="s">
        <v>84</v>
      </c>
      <c r="AY285" s="245" t="s">
        <v>149</v>
      </c>
    </row>
    <row r="286" s="2" customFormat="1" ht="24.15" customHeight="1">
      <c r="A286" s="39"/>
      <c r="B286" s="40"/>
      <c r="C286" s="220" t="s">
        <v>451</v>
      </c>
      <c r="D286" s="220" t="s">
        <v>151</v>
      </c>
      <c r="E286" s="221" t="s">
        <v>452</v>
      </c>
      <c r="F286" s="222" t="s">
        <v>453</v>
      </c>
      <c r="G286" s="223" t="s">
        <v>309</v>
      </c>
      <c r="H286" s="224">
        <v>1331.942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42</v>
      </c>
      <c r="O286" s="92"/>
      <c r="P286" s="230">
        <f>O286*H286</f>
        <v>0</v>
      </c>
      <c r="Q286" s="230">
        <v>0.00013999999999999999</v>
      </c>
      <c r="R286" s="230">
        <f>Q286*H286</f>
        <v>0.18647187999999998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155</v>
      </c>
      <c r="AT286" s="232" t="s">
        <v>151</v>
      </c>
      <c r="AU286" s="232" t="s">
        <v>156</v>
      </c>
      <c r="AY286" s="18" t="s">
        <v>149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156</v>
      </c>
      <c r="BK286" s="233">
        <f>ROUND(I286*H286,2)</f>
        <v>0</v>
      </c>
      <c r="BL286" s="18" t="s">
        <v>155</v>
      </c>
      <c r="BM286" s="232" t="s">
        <v>454</v>
      </c>
    </row>
    <row r="287" s="13" customFormat="1">
      <c r="A287" s="13"/>
      <c r="B287" s="234"/>
      <c r="C287" s="235"/>
      <c r="D287" s="236" t="s">
        <v>158</v>
      </c>
      <c r="E287" s="237" t="s">
        <v>1</v>
      </c>
      <c r="F287" s="238" t="s">
        <v>433</v>
      </c>
      <c r="G287" s="235"/>
      <c r="H287" s="239">
        <v>31.030000000000001</v>
      </c>
      <c r="I287" s="240"/>
      <c r="J287" s="235"/>
      <c r="K287" s="235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158</v>
      </c>
      <c r="AU287" s="245" t="s">
        <v>156</v>
      </c>
      <c r="AV287" s="13" t="s">
        <v>156</v>
      </c>
      <c r="AW287" s="13" t="s">
        <v>31</v>
      </c>
      <c r="AX287" s="13" t="s">
        <v>76</v>
      </c>
      <c r="AY287" s="245" t="s">
        <v>149</v>
      </c>
    </row>
    <row r="288" s="13" customFormat="1">
      <c r="A288" s="13"/>
      <c r="B288" s="234"/>
      <c r="C288" s="235"/>
      <c r="D288" s="236" t="s">
        <v>158</v>
      </c>
      <c r="E288" s="237" t="s">
        <v>1</v>
      </c>
      <c r="F288" s="238" t="s">
        <v>434</v>
      </c>
      <c r="G288" s="235"/>
      <c r="H288" s="239">
        <v>15.029999999999999</v>
      </c>
      <c r="I288" s="240"/>
      <c r="J288" s="235"/>
      <c r="K288" s="235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158</v>
      </c>
      <c r="AU288" s="245" t="s">
        <v>156</v>
      </c>
      <c r="AV288" s="13" t="s">
        <v>156</v>
      </c>
      <c r="AW288" s="13" t="s">
        <v>31</v>
      </c>
      <c r="AX288" s="13" t="s">
        <v>76</v>
      </c>
      <c r="AY288" s="245" t="s">
        <v>149</v>
      </c>
    </row>
    <row r="289" s="13" customFormat="1">
      <c r="A289" s="13"/>
      <c r="B289" s="234"/>
      <c r="C289" s="235"/>
      <c r="D289" s="236" t="s">
        <v>158</v>
      </c>
      <c r="E289" s="237" t="s">
        <v>1</v>
      </c>
      <c r="F289" s="238" t="s">
        <v>435</v>
      </c>
      <c r="G289" s="235"/>
      <c r="H289" s="239">
        <v>126.92</v>
      </c>
      <c r="I289" s="240"/>
      <c r="J289" s="235"/>
      <c r="K289" s="235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158</v>
      </c>
      <c r="AU289" s="245" t="s">
        <v>156</v>
      </c>
      <c r="AV289" s="13" t="s">
        <v>156</v>
      </c>
      <c r="AW289" s="13" t="s">
        <v>31</v>
      </c>
      <c r="AX289" s="13" t="s">
        <v>76</v>
      </c>
      <c r="AY289" s="245" t="s">
        <v>149</v>
      </c>
    </row>
    <row r="290" s="13" customFormat="1">
      <c r="A290" s="13"/>
      <c r="B290" s="234"/>
      <c r="C290" s="235"/>
      <c r="D290" s="236" t="s">
        <v>158</v>
      </c>
      <c r="E290" s="237" t="s">
        <v>1</v>
      </c>
      <c r="F290" s="238" t="s">
        <v>436</v>
      </c>
      <c r="G290" s="235"/>
      <c r="H290" s="239">
        <v>14.362</v>
      </c>
      <c r="I290" s="240"/>
      <c r="J290" s="235"/>
      <c r="K290" s="235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158</v>
      </c>
      <c r="AU290" s="245" t="s">
        <v>156</v>
      </c>
      <c r="AV290" s="13" t="s">
        <v>156</v>
      </c>
      <c r="AW290" s="13" t="s">
        <v>31</v>
      </c>
      <c r="AX290" s="13" t="s">
        <v>76</v>
      </c>
      <c r="AY290" s="245" t="s">
        <v>149</v>
      </c>
    </row>
    <row r="291" s="13" customFormat="1">
      <c r="A291" s="13"/>
      <c r="B291" s="234"/>
      <c r="C291" s="235"/>
      <c r="D291" s="236" t="s">
        <v>158</v>
      </c>
      <c r="E291" s="237" t="s">
        <v>1</v>
      </c>
      <c r="F291" s="238" t="s">
        <v>437</v>
      </c>
      <c r="G291" s="235"/>
      <c r="H291" s="239">
        <v>158.64599999999999</v>
      </c>
      <c r="I291" s="240"/>
      <c r="J291" s="235"/>
      <c r="K291" s="235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158</v>
      </c>
      <c r="AU291" s="245" t="s">
        <v>156</v>
      </c>
      <c r="AV291" s="13" t="s">
        <v>156</v>
      </c>
      <c r="AW291" s="13" t="s">
        <v>31</v>
      </c>
      <c r="AX291" s="13" t="s">
        <v>76</v>
      </c>
      <c r="AY291" s="245" t="s">
        <v>149</v>
      </c>
    </row>
    <row r="292" s="13" customFormat="1">
      <c r="A292" s="13"/>
      <c r="B292" s="234"/>
      <c r="C292" s="235"/>
      <c r="D292" s="236" t="s">
        <v>158</v>
      </c>
      <c r="E292" s="237" t="s">
        <v>1</v>
      </c>
      <c r="F292" s="238" t="s">
        <v>438</v>
      </c>
      <c r="G292" s="235"/>
      <c r="H292" s="239">
        <v>49.034999999999997</v>
      </c>
      <c r="I292" s="240"/>
      <c r="J292" s="235"/>
      <c r="K292" s="235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158</v>
      </c>
      <c r="AU292" s="245" t="s">
        <v>156</v>
      </c>
      <c r="AV292" s="13" t="s">
        <v>156</v>
      </c>
      <c r="AW292" s="13" t="s">
        <v>31</v>
      </c>
      <c r="AX292" s="13" t="s">
        <v>76</v>
      </c>
      <c r="AY292" s="245" t="s">
        <v>149</v>
      </c>
    </row>
    <row r="293" s="13" customFormat="1">
      <c r="A293" s="13"/>
      <c r="B293" s="234"/>
      <c r="C293" s="235"/>
      <c r="D293" s="236" t="s">
        <v>158</v>
      </c>
      <c r="E293" s="237" t="s">
        <v>1</v>
      </c>
      <c r="F293" s="238" t="s">
        <v>439</v>
      </c>
      <c r="G293" s="235"/>
      <c r="H293" s="239">
        <v>147.27600000000001</v>
      </c>
      <c r="I293" s="240"/>
      <c r="J293" s="235"/>
      <c r="K293" s="235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158</v>
      </c>
      <c r="AU293" s="245" t="s">
        <v>156</v>
      </c>
      <c r="AV293" s="13" t="s">
        <v>156</v>
      </c>
      <c r="AW293" s="13" t="s">
        <v>31</v>
      </c>
      <c r="AX293" s="13" t="s">
        <v>76</v>
      </c>
      <c r="AY293" s="245" t="s">
        <v>149</v>
      </c>
    </row>
    <row r="294" s="13" customFormat="1">
      <c r="A294" s="13"/>
      <c r="B294" s="234"/>
      <c r="C294" s="235"/>
      <c r="D294" s="236" t="s">
        <v>158</v>
      </c>
      <c r="E294" s="237" t="s">
        <v>1</v>
      </c>
      <c r="F294" s="238" t="s">
        <v>440</v>
      </c>
      <c r="G294" s="235"/>
      <c r="H294" s="239">
        <v>14.138</v>
      </c>
      <c r="I294" s="240"/>
      <c r="J294" s="235"/>
      <c r="K294" s="235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158</v>
      </c>
      <c r="AU294" s="245" t="s">
        <v>156</v>
      </c>
      <c r="AV294" s="13" t="s">
        <v>156</v>
      </c>
      <c r="AW294" s="13" t="s">
        <v>31</v>
      </c>
      <c r="AX294" s="13" t="s">
        <v>76</v>
      </c>
      <c r="AY294" s="245" t="s">
        <v>149</v>
      </c>
    </row>
    <row r="295" s="13" customFormat="1">
      <c r="A295" s="13"/>
      <c r="B295" s="234"/>
      <c r="C295" s="235"/>
      <c r="D295" s="236" t="s">
        <v>158</v>
      </c>
      <c r="E295" s="237" t="s">
        <v>1</v>
      </c>
      <c r="F295" s="238" t="s">
        <v>441</v>
      </c>
      <c r="G295" s="235"/>
      <c r="H295" s="239">
        <v>30.274999999999999</v>
      </c>
      <c r="I295" s="240"/>
      <c r="J295" s="235"/>
      <c r="K295" s="235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158</v>
      </c>
      <c r="AU295" s="245" t="s">
        <v>156</v>
      </c>
      <c r="AV295" s="13" t="s">
        <v>156</v>
      </c>
      <c r="AW295" s="13" t="s">
        <v>31</v>
      </c>
      <c r="AX295" s="13" t="s">
        <v>76</v>
      </c>
      <c r="AY295" s="245" t="s">
        <v>149</v>
      </c>
    </row>
    <row r="296" s="13" customFormat="1">
      <c r="A296" s="13"/>
      <c r="B296" s="234"/>
      <c r="C296" s="235"/>
      <c r="D296" s="236" t="s">
        <v>158</v>
      </c>
      <c r="E296" s="237" t="s">
        <v>1</v>
      </c>
      <c r="F296" s="238" t="s">
        <v>442</v>
      </c>
      <c r="G296" s="235"/>
      <c r="H296" s="239">
        <v>228.35499999999999</v>
      </c>
      <c r="I296" s="240"/>
      <c r="J296" s="235"/>
      <c r="K296" s="235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158</v>
      </c>
      <c r="AU296" s="245" t="s">
        <v>156</v>
      </c>
      <c r="AV296" s="13" t="s">
        <v>156</v>
      </c>
      <c r="AW296" s="13" t="s">
        <v>31</v>
      </c>
      <c r="AX296" s="13" t="s">
        <v>76</v>
      </c>
      <c r="AY296" s="245" t="s">
        <v>149</v>
      </c>
    </row>
    <row r="297" s="13" customFormat="1">
      <c r="A297" s="13"/>
      <c r="B297" s="234"/>
      <c r="C297" s="235"/>
      <c r="D297" s="236" t="s">
        <v>158</v>
      </c>
      <c r="E297" s="237" t="s">
        <v>1</v>
      </c>
      <c r="F297" s="238" t="s">
        <v>443</v>
      </c>
      <c r="G297" s="235"/>
      <c r="H297" s="239">
        <v>292.90499999999997</v>
      </c>
      <c r="I297" s="240"/>
      <c r="J297" s="235"/>
      <c r="K297" s="235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158</v>
      </c>
      <c r="AU297" s="245" t="s">
        <v>156</v>
      </c>
      <c r="AV297" s="13" t="s">
        <v>156</v>
      </c>
      <c r="AW297" s="13" t="s">
        <v>31</v>
      </c>
      <c r="AX297" s="13" t="s">
        <v>76</v>
      </c>
      <c r="AY297" s="245" t="s">
        <v>149</v>
      </c>
    </row>
    <row r="298" s="13" customFormat="1">
      <c r="A298" s="13"/>
      <c r="B298" s="234"/>
      <c r="C298" s="235"/>
      <c r="D298" s="236" t="s">
        <v>158</v>
      </c>
      <c r="E298" s="237" t="s">
        <v>1</v>
      </c>
      <c r="F298" s="238" t="s">
        <v>444</v>
      </c>
      <c r="G298" s="235"/>
      <c r="H298" s="239">
        <v>72</v>
      </c>
      <c r="I298" s="240"/>
      <c r="J298" s="235"/>
      <c r="K298" s="235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158</v>
      </c>
      <c r="AU298" s="245" t="s">
        <v>156</v>
      </c>
      <c r="AV298" s="13" t="s">
        <v>156</v>
      </c>
      <c r="AW298" s="13" t="s">
        <v>31</v>
      </c>
      <c r="AX298" s="13" t="s">
        <v>76</v>
      </c>
      <c r="AY298" s="245" t="s">
        <v>149</v>
      </c>
    </row>
    <row r="299" s="13" customFormat="1">
      <c r="A299" s="13"/>
      <c r="B299" s="234"/>
      <c r="C299" s="235"/>
      <c r="D299" s="236" t="s">
        <v>158</v>
      </c>
      <c r="E299" s="237" t="s">
        <v>1</v>
      </c>
      <c r="F299" s="238" t="s">
        <v>445</v>
      </c>
      <c r="G299" s="235"/>
      <c r="H299" s="239">
        <v>29.969999999999999</v>
      </c>
      <c r="I299" s="240"/>
      <c r="J299" s="235"/>
      <c r="K299" s="235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158</v>
      </c>
      <c r="AU299" s="245" t="s">
        <v>156</v>
      </c>
      <c r="AV299" s="13" t="s">
        <v>156</v>
      </c>
      <c r="AW299" s="13" t="s">
        <v>31</v>
      </c>
      <c r="AX299" s="13" t="s">
        <v>76</v>
      </c>
      <c r="AY299" s="245" t="s">
        <v>149</v>
      </c>
    </row>
    <row r="300" s="13" customFormat="1">
      <c r="A300" s="13"/>
      <c r="B300" s="234"/>
      <c r="C300" s="235"/>
      <c r="D300" s="236" t="s">
        <v>158</v>
      </c>
      <c r="E300" s="237" t="s">
        <v>1</v>
      </c>
      <c r="F300" s="238" t="s">
        <v>446</v>
      </c>
      <c r="G300" s="235"/>
      <c r="H300" s="239">
        <v>122</v>
      </c>
      <c r="I300" s="240"/>
      <c r="J300" s="235"/>
      <c r="K300" s="235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158</v>
      </c>
      <c r="AU300" s="245" t="s">
        <v>156</v>
      </c>
      <c r="AV300" s="13" t="s">
        <v>156</v>
      </c>
      <c r="AW300" s="13" t="s">
        <v>31</v>
      </c>
      <c r="AX300" s="13" t="s">
        <v>76</v>
      </c>
      <c r="AY300" s="245" t="s">
        <v>149</v>
      </c>
    </row>
    <row r="301" s="14" customFormat="1">
      <c r="A301" s="14"/>
      <c r="B301" s="262"/>
      <c r="C301" s="263"/>
      <c r="D301" s="236" t="s">
        <v>158</v>
      </c>
      <c r="E301" s="264" t="s">
        <v>1</v>
      </c>
      <c r="F301" s="265" t="s">
        <v>298</v>
      </c>
      <c r="G301" s="263"/>
      <c r="H301" s="266">
        <v>1331.942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2" t="s">
        <v>158</v>
      </c>
      <c r="AU301" s="272" t="s">
        <v>156</v>
      </c>
      <c r="AV301" s="14" t="s">
        <v>155</v>
      </c>
      <c r="AW301" s="14" t="s">
        <v>31</v>
      </c>
      <c r="AX301" s="14" t="s">
        <v>84</v>
      </c>
      <c r="AY301" s="272" t="s">
        <v>149</v>
      </c>
    </row>
    <row r="302" s="2" customFormat="1" ht="44.25" customHeight="1">
      <c r="A302" s="39"/>
      <c r="B302" s="40"/>
      <c r="C302" s="220" t="s">
        <v>455</v>
      </c>
      <c r="D302" s="220" t="s">
        <v>151</v>
      </c>
      <c r="E302" s="221" t="s">
        <v>456</v>
      </c>
      <c r="F302" s="222" t="s">
        <v>457</v>
      </c>
      <c r="G302" s="223" t="s">
        <v>309</v>
      </c>
      <c r="H302" s="224">
        <v>59.442999999999998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42</v>
      </c>
      <c r="O302" s="92"/>
      <c r="P302" s="230">
        <f>O302*H302</f>
        <v>0</v>
      </c>
      <c r="Q302" s="230">
        <v>0.01151696</v>
      </c>
      <c r="R302" s="230">
        <f>Q302*H302</f>
        <v>0.68460265327999992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155</v>
      </c>
      <c r="AT302" s="232" t="s">
        <v>151</v>
      </c>
      <c r="AU302" s="232" t="s">
        <v>156</v>
      </c>
      <c r="AY302" s="18" t="s">
        <v>149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156</v>
      </c>
      <c r="BK302" s="233">
        <f>ROUND(I302*H302,2)</f>
        <v>0</v>
      </c>
      <c r="BL302" s="18" t="s">
        <v>155</v>
      </c>
      <c r="BM302" s="232" t="s">
        <v>458</v>
      </c>
    </row>
    <row r="303" s="13" customFormat="1">
      <c r="A303" s="13"/>
      <c r="B303" s="234"/>
      <c r="C303" s="235"/>
      <c r="D303" s="236" t="s">
        <v>158</v>
      </c>
      <c r="E303" s="237" t="s">
        <v>1</v>
      </c>
      <c r="F303" s="238" t="s">
        <v>434</v>
      </c>
      <c r="G303" s="235"/>
      <c r="H303" s="239">
        <v>15.029999999999999</v>
      </c>
      <c r="I303" s="240"/>
      <c r="J303" s="235"/>
      <c r="K303" s="235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158</v>
      </c>
      <c r="AU303" s="245" t="s">
        <v>156</v>
      </c>
      <c r="AV303" s="13" t="s">
        <v>156</v>
      </c>
      <c r="AW303" s="13" t="s">
        <v>31</v>
      </c>
      <c r="AX303" s="13" t="s">
        <v>76</v>
      </c>
      <c r="AY303" s="245" t="s">
        <v>149</v>
      </c>
    </row>
    <row r="304" s="13" customFormat="1">
      <c r="A304" s="13"/>
      <c r="B304" s="234"/>
      <c r="C304" s="235"/>
      <c r="D304" s="236" t="s">
        <v>158</v>
      </c>
      <c r="E304" s="237" t="s">
        <v>1</v>
      </c>
      <c r="F304" s="238" t="s">
        <v>440</v>
      </c>
      <c r="G304" s="235"/>
      <c r="H304" s="239">
        <v>14.138</v>
      </c>
      <c r="I304" s="240"/>
      <c r="J304" s="235"/>
      <c r="K304" s="235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158</v>
      </c>
      <c r="AU304" s="245" t="s">
        <v>156</v>
      </c>
      <c r="AV304" s="13" t="s">
        <v>156</v>
      </c>
      <c r="AW304" s="13" t="s">
        <v>31</v>
      </c>
      <c r="AX304" s="13" t="s">
        <v>76</v>
      </c>
      <c r="AY304" s="245" t="s">
        <v>149</v>
      </c>
    </row>
    <row r="305" s="13" customFormat="1">
      <c r="A305" s="13"/>
      <c r="B305" s="234"/>
      <c r="C305" s="235"/>
      <c r="D305" s="236" t="s">
        <v>158</v>
      </c>
      <c r="E305" s="237" t="s">
        <v>1</v>
      </c>
      <c r="F305" s="238" t="s">
        <v>441</v>
      </c>
      <c r="G305" s="235"/>
      <c r="H305" s="239">
        <v>30.274999999999999</v>
      </c>
      <c r="I305" s="240"/>
      <c r="J305" s="235"/>
      <c r="K305" s="235"/>
      <c r="L305" s="241"/>
      <c r="M305" s="242"/>
      <c r="N305" s="243"/>
      <c r="O305" s="243"/>
      <c r="P305" s="243"/>
      <c r="Q305" s="243"/>
      <c r="R305" s="243"/>
      <c r="S305" s="243"/>
      <c r="T305" s="24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5" t="s">
        <v>158</v>
      </c>
      <c r="AU305" s="245" t="s">
        <v>156</v>
      </c>
      <c r="AV305" s="13" t="s">
        <v>156</v>
      </c>
      <c r="AW305" s="13" t="s">
        <v>31</v>
      </c>
      <c r="AX305" s="13" t="s">
        <v>76</v>
      </c>
      <c r="AY305" s="245" t="s">
        <v>149</v>
      </c>
    </row>
    <row r="306" s="14" customFormat="1">
      <c r="A306" s="14"/>
      <c r="B306" s="262"/>
      <c r="C306" s="263"/>
      <c r="D306" s="236" t="s">
        <v>158</v>
      </c>
      <c r="E306" s="264" t="s">
        <v>1</v>
      </c>
      <c r="F306" s="265" t="s">
        <v>298</v>
      </c>
      <c r="G306" s="263"/>
      <c r="H306" s="266">
        <v>59.442999999999998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72" t="s">
        <v>158</v>
      </c>
      <c r="AU306" s="272" t="s">
        <v>156</v>
      </c>
      <c r="AV306" s="14" t="s">
        <v>155</v>
      </c>
      <c r="AW306" s="14" t="s">
        <v>31</v>
      </c>
      <c r="AX306" s="14" t="s">
        <v>84</v>
      </c>
      <c r="AY306" s="272" t="s">
        <v>149</v>
      </c>
    </row>
    <row r="307" s="2" customFormat="1" ht="24.15" customHeight="1">
      <c r="A307" s="39"/>
      <c r="B307" s="40"/>
      <c r="C307" s="246" t="s">
        <v>459</v>
      </c>
      <c r="D307" s="246" t="s">
        <v>178</v>
      </c>
      <c r="E307" s="247" t="s">
        <v>460</v>
      </c>
      <c r="F307" s="248" t="s">
        <v>461</v>
      </c>
      <c r="G307" s="249" t="s">
        <v>309</v>
      </c>
      <c r="H307" s="250">
        <v>62.414999999999999</v>
      </c>
      <c r="I307" s="251"/>
      <c r="J307" s="252">
        <f>ROUND(I307*H307,2)</f>
        <v>0</v>
      </c>
      <c r="K307" s="253"/>
      <c r="L307" s="254"/>
      <c r="M307" s="255" t="s">
        <v>1</v>
      </c>
      <c r="N307" s="256" t="s">
        <v>42</v>
      </c>
      <c r="O307" s="92"/>
      <c r="P307" s="230">
        <f>O307*H307</f>
        <v>0</v>
      </c>
      <c r="Q307" s="230">
        <v>0.0155</v>
      </c>
      <c r="R307" s="230">
        <f>Q307*H307</f>
        <v>0.96743250000000003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181</v>
      </c>
      <c r="AT307" s="232" t="s">
        <v>178</v>
      </c>
      <c r="AU307" s="232" t="s">
        <v>156</v>
      </c>
      <c r="AY307" s="18" t="s">
        <v>149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156</v>
      </c>
      <c r="BK307" s="233">
        <f>ROUND(I307*H307,2)</f>
        <v>0</v>
      </c>
      <c r="BL307" s="18" t="s">
        <v>155</v>
      </c>
      <c r="BM307" s="232" t="s">
        <v>462</v>
      </c>
    </row>
    <row r="308" s="13" customFormat="1">
      <c r="A308" s="13"/>
      <c r="B308" s="234"/>
      <c r="C308" s="235"/>
      <c r="D308" s="236" t="s">
        <v>158</v>
      </c>
      <c r="E308" s="235"/>
      <c r="F308" s="238" t="s">
        <v>463</v>
      </c>
      <c r="G308" s="235"/>
      <c r="H308" s="239">
        <v>62.414999999999999</v>
      </c>
      <c r="I308" s="240"/>
      <c r="J308" s="235"/>
      <c r="K308" s="235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158</v>
      </c>
      <c r="AU308" s="245" t="s">
        <v>156</v>
      </c>
      <c r="AV308" s="13" t="s">
        <v>156</v>
      </c>
      <c r="AW308" s="13" t="s">
        <v>4</v>
      </c>
      <c r="AX308" s="13" t="s">
        <v>84</v>
      </c>
      <c r="AY308" s="245" t="s">
        <v>149</v>
      </c>
    </row>
    <row r="309" s="2" customFormat="1" ht="44.25" customHeight="1">
      <c r="A309" s="39"/>
      <c r="B309" s="40"/>
      <c r="C309" s="220" t="s">
        <v>464</v>
      </c>
      <c r="D309" s="220" t="s">
        <v>151</v>
      </c>
      <c r="E309" s="221" t="s">
        <v>465</v>
      </c>
      <c r="F309" s="222" t="s">
        <v>466</v>
      </c>
      <c r="G309" s="223" t="s">
        <v>309</v>
      </c>
      <c r="H309" s="224">
        <v>126.92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42</v>
      </c>
      <c r="O309" s="92"/>
      <c r="P309" s="230">
        <f>O309*H309</f>
        <v>0</v>
      </c>
      <c r="Q309" s="230">
        <v>0.01159696</v>
      </c>
      <c r="R309" s="230">
        <f>Q309*H309</f>
        <v>1.4718861632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155</v>
      </c>
      <c r="AT309" s="232" t="s">
        <v>151</v>
      </c>
      <c r="AU309" s="232" t="s">
        <v>156</v>
      </c>
      <c r="AY309" s="18" t="s">
        <v>149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156</v>
      </c>
      <c r="BK309" s="233">
        <f>ROUND(I309*H309,2)</f>
        <v>0</v>
      </c>
      <c r="BL309" s="18" t="s">
        <v>155</v>
      </c>
      <c r="BM309" s="232" t="s">
        <v>467</v>
      </c>
    </row>
    <row r="310" s="13" customFormat="1">
      <c r="A310" s="13"/>
      <c r="B310" s="234"/>
      <c r="C310" s="235"/>
      <c r="D310" s="236" t="s">
        <v>158</v>
      </c>
      <c r="E310" s="237" t="s">
        <v>1</v>
      </c>
      <c r="F310" s="238" t="s">
        <v>435</v>
      </c>
      <c r="G310" s="235"/>
      <c r="H310" s="239">
        <v>126.92</v>
      </c>
      <c r="I310" s="240"/>
      <c r="J310" s="235"/>
      <c r="K310" s="235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158</v>
      </c>
      <c r="AU310" s="245" t="s">
        <v>156</v>
      </c>
      <c r="AV310" s="13" t="s">
        <v>156</v>
      </c>
      <c r="AW310" s="13" t="s">
        <v>31</v>
      </c>
      <c r="AX310" s="13" t="s">
        <v>84</v>
      </c>
      <c r="AY310" s="245" t="s">
        <v>149</v>
      </c>
    </row>
    <row r="311" s="2" customFormat="1" ht="24.15" customHeight="1">
      <c r="A311" s="39"/>
      <c r="B311" s="40"/>
      <c r="C311" s="246" t="s">
        <v>468</v>
      </c>
      <c r="D311" s="246" t="s">
        <v>178</v>
      </c>
      <c r="E311" s="247" t="s">
        <v>469</v>
      </c>
      <c r="F311" s="248" t="s">
        <v>470</v>
      </c>
      <c r="G311" s="249" t="s">
        <v>309</v>
      </c>
      <c r="H311" s="250">
        <v>133.26599999999999</v>
      </c>
      <c r="I311" s="251"/>
      <c r="J311" s="252">
        <f>ROUND(I311*H311,2)</f>
        <v>0</v>
      </c>
      <c r="K311" s="253"/>
      <c r="L311" s="254"/>
      <c r="M311" s="255" t="s">
        <v>1</v>
      </c>
      <c r="N311" s="256" t="s">
        <v>42</v>
      </c>
      <c r="O311" s="92"/>
      <c r="P311" s="230">
        <f>O311*H311</f>
        <v>0</v>
      </c>
      <c r="Q311" s="230">
        <v>0.021999999999999999</v>
      </c>
      <c r="R311" s="230">
        <f>Q311*H311</f>
        <v>2.9318519999999997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181</v>
      </c>
      <c r="AT311" s="232" t="s">
        <v>178</v>
      </c>
      <c r="AU311" s="232" t="s">
        <v>156</v>
      </c>
      <c r="AY311" s="18" t="s">
        <v>149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156</v>
      </c>
      <c r="BK311" s="233">
        <f>ROUND(I311*H311,2)</f>
        <v>0</v>
      </c>
      <c r="BL311" s="18" t="s">
        <v>155</v>
      </c>
      <c r="BM311" s="232" t="s">
        <v>471</v>
      </c>
    </row>
    <row r="312" s="2" customFormat="1">
      <c r="A312" s="39"/>
      <c r="B312" s="40"/>
      <c r="C312" s="41"/>
      <c r="D312" s="236" t="s">
        <v>409</v>
      </c>
      <c r="E312" s="41"/>
      <c r="F312" s="294" t="s">
        <v>472</v>
      </c>
      <c r="G312" s="41"/>
      <c r="H312" s="41"/>
      <c r="I312" s="295"/>
      <c r="J312" s="41"/>
      <c r="K312" s="41"/>
      <c r="L312" s="45"/>
      <c r="M312" s="296"/>
      <c r="N312" s="297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409</v>
      </c>
      <c r="AU312" s="18" t="s">
        <v>156</v>
      </c>
    </row>
    <row r="313" s="13" customFormat="1">
      <c r="A313" s="13"/>
      <c r="B313" s="234"/>
      <c r="C313" s="235"/>
      <c r="D313" s="236" t="s">
        <v>158</v>
      </c>
      <c r="E313" s="235"/>
      <c r="F313" s="238" t="s">
        <v>473</v>
      </c>
      <c r="G313" s="235"/>
      <c r="H313" s="239">
        <v>133.26599999999999</v>
      </c>
      <c r="I313" s="240"/>
      <c r="J313" s="235"/>
      <c r="K313" s="235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158</v>
      </c>
      <c r="AU313" s="245" t="s">
        <v>156</v>
      </c>
      <c r="AV313" s="13" t="s">
        <v>156</v>
      </c>
      <c r="AW313" s="13" t="s">
        <v>4</v>
      </c>
      <c r="AX313" s="13" t="s">
        <v>84</v>
      </c>
      <c r="AY313" s="245" t="s">
        <v>149</v>
      </c>
    </row>
    <row r="314" s="2" customFormat="1" ht="44.25" customHeight="1">
      <c r="A314" s="39"/>
      <c r="B314" s="40"/>
      <c r="C314" s="220" t="s">
        <v>474</v>
      </c>
      <c r="D314" s="220" t="s">
        <v>151</v>
      </c>
      <c r="E314" s="221" t="s">
        <v>465</v>
      </c>
      <c r="F314" s="222" t="s">
        <v>466</v>
      </c>
      <c r="G314" s="223" t="s">
        <v>309</v>
      </c>
      <c r="H314" s="224">
        <v>14.362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42</v>
      </c>
      <c r="O314" s="92"/>
      <c r="P314" s="230">
        <f>O314*H314</f>
        <v>0</v>
      </c>
      <c r="Q314" s="230">
        <v>0.01159696</v>
      </c>
      <c r="R314" s="230">
        <f>Q314*H314</f>
        <v>0.16655553951999999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155</v>
      </c>
      <c r="AT314" s="232" t="s">
        <v>151</v>
      </c>
      <c r="AU314" s="232" t="s">
        <v>156</v>
      </c>
      <c r="AY314" s="18" t="s">
        <v>149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156</v>
      </c>
      <c r="BK314" s="233">
        <f>ROUND(I314*H314,2)</f>
        <v>0</v>
      </c>
      <c r="BL314" s="18" t="s">
        <v>155</v>
      </c>
      <c r="BM314" s="232" t="s">
        <v>475</v>
      </c>
    </row>
    <row r="315" s="13" customFormat="1">
      <c r="A315" s="13"/>
      <c r="B315" s="234"/>
      <c r="C315" s="235"/>
      <c r="D315" s="236" t="s">
        <v>158</v>
      </c>
      <c r="E315" s="237" t="s">
        <v>1</v>
      </c>
      <c r="F315" s="238" t="s">
        <v>436</v>
      </c>
      <c r="G315" s="235"/>
      <c r="H315" s="239">
        <v>14.362</v>
      </c>
      <c r="I315" s="240"/>
      <c r="J315" s="235"/>
      <c r="K315" s="235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158</v>
      </c>
      <c r="AU315" s="245" t="s">
        <v>156</v>
      </c>
      <c r="AV315" s="13" t="s">
        <v>156</v>
      </c>
      <c r="AW315" s="13" t="s">
        <v>31</v>
      </c>
      <c r="AX315" s="13" t="s">
        <v>84</v>
      </c>
      <c r="AY315" s="245" t="s">
        <v>149</v>
      </c>
    </row>
    <row r="316" s="2" customFormat="1" ht="24.15" customHeight="1">
      <c r="A316" s="39"/>
      <c r="B316" s="40"/>
      <c r="C316" s="246" t="s">
        <v>476</v>
      </c>
      <c r="D316" s="246" t="s">
        <v>178</v>
      </c>
      <c r="E316" s="247" t="s">
        <v>477</v>
      </c>
      <c r="F316" s="248" t="s">
        <v>478</v>
      </c>
      <c r="G316" s="249" t="s">
        <v>309</v>
      </c>
      <c r="H316" s="250">
        <v>15.08</v>
      </c>
      <c r="I316" s="251"/>
      <c r="J316" s="252">
        <f>ROUND(I316*H316,2)</f>
        <v>0</v>
      </c>
      <c r="K316" s="253"/>
      <c r="L316" s="254"/>
      <c r="M316" s="255" t="s">
        <v>1</v>
      </c>
      <c r="N316" s="256" t="s">
        <v>42</v>
      </c>
      <c r="O316" s="92"/>
      <c r="P316" s="230">
        <f>O316*H316</f>
        <v>0</v>
      </c>
      <c r="Q316" s="230">
        <v>0.022749999999999999</v>
      </c>
      <c r="R316" s="230">
        <f>Q316*H316</f>
        <v>0.34306999999999999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181</v>
      </c>
      <c r="AT316" s="232" t="s">
        <v>178</v>
      </c>
      <c r="AU316" s="232" t="s">
        <v>156</v>
      </c>
      <c r="AY316" s="18" t="s">
        <v>149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156</v>
      </c>
      <c r="BK316" s="233">
        <f>ROUND(I316*H316,2)</f>
        <v>0</v>
      </c>
      <c r="BL316" s="18" t="s">
        <v>155</v>
      </c>
      <c r="BM316" s="232" t="s">
        <v>479</v>
      </c>
    </row>
    <row r="317" s="13" customFormat="1">
      <c r="A317" s="13"/>
      <c r="B317" s="234"/>
      <c r="C317" s="235"/>
      <c r="D317" s="236" t="s">
        <v>158</v>
      </c>
      <c r="E317" s="235"/>
      <c r="F317" s="238" t="s">
        <v>480</v>
      </c>
      <c r="G317" s="235"/>
      <c r="H317" s="239">
        <v>15.08</v>
      </c>
      <c r="I317" s="240"/>
      <c r="J317" s="235"/>
      <c r="K317" s="235"/>
      <c r="L317" s="241"/>
      <c r="M317" s="242"/>
      <c r="N317" s="243"/>
      <c r="O317" s="243"/>
      <c r="P317" s="243"/>
      <c r="Q317" s="243"/>
      <c r="R317" s="243"/>
      <c r="S317" s="243"/>
      <c r="T317" s="24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5" t="s">
        <v>158</v>
      </c>
      <c r="AU317" s="245" t="s">
        <v>156</v>
      </c>
      <c r="AV317" s="13" t="s">
        <v>156</v>
      </c>
      <c r="AW317" s="13" t="s">
        <v>4</v>
      </c>
      <c r="AX317" s="13" t="s">
        <v>84</v>
      </c>
      <c r="AY317" s="245" t="s">
        <v>149</v>
      </c>
    </row>
    <row r="318" s="2" customFormat="1" ht="49.05" customHeight="1">
      <c r="A318" s="39"/>
      <c r="B318" s="40"/>
      <c r="C318" s="220" t="s">
        <v>481</v>
      </c>
      <c r="D318" s="220" t="s">
        <v>151</v>
      </c>
      <c r="E318" s="221" t="s">
        <v>482</v>
      </c>
      <c r="F318" s="222" t="s">
        <v>483</v>
      </c>
      <c r="G318" s="223" t="s">
        <v>309</v>
      </c>
      <c r="H318" s="224">
        <v>280.27600000000001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42</v>
      </c>
      <c r="O318" s="92"/>
      <c r="P318" s="230">
        <f>O318*H318</f>
        <v>0</v>
      </c>
      <c r="Q318" s="230">
        <v>0.01167696</v>
      </c>
      <c r="R318" s="230">
        <f>Q318*H318</f>
        <v>3.2727716409600003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155</v>
      </c>
      <c r="AT318" s="232" t="s">
        <v>151</v>
      </c>
      <c r="AU318" s="232" t="s">
        <v>156</v>
      </c>
      <c r="AY318" s="18" t="s">
        <v>149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156</v>
      </c>
      <c r="BK318" s="233">
        <f>ROUND(I318*H318,2)</f>
        <v>0</v>
      </c>
      <c r="BL318" s="18" t="s">
        <v>155</v>
      </c>
      <c r="BM318" s="232" t="s">
        <v>484</v>
      </c>
    </row>
    <row r="319" s="13" customFormat="1">
      <c r="A319" s="13"/>
      <c r="B319" s="234"/>
      <c r="C319" s="235"/>
      <c r="D319" s="236" t="s">
        <v>158</v>
      </c>
      <c r="E319" s="237" t="s">
        <v>1</v>
      </c>
      <c r="F319" s="238" t="s">
        <v>433</v>
      </c>
      <c r="G319" s="235"/>
      <c r="H319" s="239">
        <v>31.030000000000001</v>
      </c>
      <c r="I319" s="240"/>
      <c r="J319" s="235"/>
      <c r="K319" s="235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158</v>
      </c>
      <c r="AU319" s="245" t="s">
        <v>156</v>
      </c>
      <c r="AV319" s="13" t="s">
        <v>156</v>
      </c>
      <c r="AW319" s="13" t="s">
        <v>31</v>
      </c>
      <c r="AX319" s="13" t="s">
        <v>76</v>
      </c>
      <c r="AY319" s="245" t="s">
        <v>149</v>
      </c>
    </row>
    <row r="320" s="13" customFormat="1">
      <c r="A320" s="13"/>
      <c r="B320" s="234"/>
      <c r="C320" s="235"/>
      <c r="D320" s="236" t="s">
        <v>158</v>
      </c>
      <c r="E320" s="237" t="s">
        <v>1</v>
      </c>
      <c r="F320" s="238" t="s">
        <v>439</v>
      </c>
      <c r="G320" s="235"/>
      <c r="H320" s="239">
        <v>147.27600000000001</v>
      </c>
      <c r="I320" s="240"/>
      <c r="J320" s="235"/>
      <c r="K320" s="235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158</v>
      </c>
      <c r="AU320" s="245" t="s">
        <v>156</v>
      </c>
      <c r="AV320" s="13" t="s">
        <v>156</v>
      </c>
      <c r="AW320" s="13" t="s">
        <v>31</v>
      </c>
      <c r="AX320" s="13" t="s">
        <v>76</v>
      </c>
      <c r="AY320" s="245" t="s">
        <v>149</v>
      </c>
    </row>
    <row r="321" s="13" customFormat="1">
      <c r="A321" s="13"/>
      <c r="B321" s="234"/>
      <c r="C321" s="235"/>
      <c r="D321" s="236" t="s">
        <v>158</v>
      </c>
      <c r="E321" s="237" t="s">
        <v>1</v>
      </c>
      <c r="F321" s="238" t="s">
        <v>444</v>
      </c>
      <c r="G321" s="235"/>
      <c r="H321" s="239">
        <v>72</v>
      </c>
      <c r="I321" s="240"/>
      <c r="J321" s="235"/>
      <c r="K321" s="235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158</v>
      </c>
      <c r="AU321" s="245" t="s">
        <v>156</v>
      </c>
      <c r="AV321" s="13" t="s">
        <v>156</v>
      </c>
      <c r="AW321" s="13" t="s">
        <v>31</v>
      </c>
      <c r="AX321" s="13" t="s">
        <v>76</v>
      </c>
      <c r="AY321" s="245" t="s">
        <v>149</v>
      </c>
    </row>
    <row r="322" s="13" customFormat="1">
      <c r="A322" s="13"/>
      <c r="B322" s="234"/>
      <c r="C322" s="235"/>
      <c r="D322" s="236" t="s">
        <v>158</v>
      </c>
      <c r="E322" s="237" t="s">
        <v>1</v>
      </c>
      <c r="F322" s="238" t="s">
        <v>445</v>
      </c>
      <c r="G322" s="235"/>
      <c r="H322" s="239">
        <v>29.969999999999999</v>
      </c>
      <c r="I322" s="240"/>
      <c r="J322" s="235"/>
      <c r="K322" s="235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158</v>
      </c>
      <c r="AU322" s="245" t="s">
        <v>156</v>
      </c>
      <c r="AV322" s="13" t="s">
        <v>156</v>
      </c>
      <c r="AW322" s="13" t="s">
        <v>31</v>
      </c>
      <c r="AX322" s="13" t="s">
        <v>76</v>
      </c>
      <c r="AY322" s="245" t="s">
        <v>149</v>
      </c>
    </row>
    <row r="323" s="14" customFormat="1">
      <c r="A323" s="14"/>
      <c r="B323" s="262"/>
      <c r="C323" s="263"/>
      <c r="D323" s="236" t="s">
        <v>158</v>
      </c>
      <c r="E323" s="264" t="s">
        <v>1</v>
      </c>
      <c r="F323" s="265" t="s">
        <v>298</v>
      </c>
      <c r="G323" s="263"/>
      <c r="H323" s="266">
        <v>280.27600000000001</v>
      </c>
      <c r="I323" s="267"/>
      <c r="J323" s="263"/>
      <c r="K323" s="263"/>
      <c r="L323" s="268"/>
      <c r="M323" s="269"/>
      <c r="N323" s="270"/>
      <c r="O323" s="270"/>
      <c r="P323" s="270"/>
      <c r="Q323" s="270"/>
      <c r="R323" s="270"/>
      <c r="S323" s="270"/>
      <c r="T323" s="27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72" t="s">
        <v>158</v>
      </c>
      <c r="AU323" s="272" t="s">
        <v>156</v>
      </c>
      <c r="AV323" s="14" t="s">
        <v>155</v>
      </c>
      <c r="AW323" s="14" t="s">
        <v>31</v>
      </c>
      <c r="AX323" s="14" t="s">
        <v>84</v>
      </c>
      <c r="AY323" s="272" t="s">
        <v>149</v>
      </c>
    </row>
    <row r="324" s="2" customFormat="1" ht="24.15" customHeight="1">
      <c r="A324" s="39"/>
      <c r="B324" s="40"/>
      <c r="C324" s="246" t="s">
        <v>485</v>
      </c>
      <c r="D324" s="246" t="s">
        <v>178</v>
      </c>
      <c r="E324" s="247" t="s">
        <v>486</v>
      </c>
      <c r="F324" s="248" t="s">
        <v>487</v>
      </c>
      <c r="G324" s="249" t="s">
        <v>309</v>
      </c>
      <c r="H324" s="250">
        <v>294.29000000000002</v>
      </c>
      <c r="I324" s="251"/>
      <c r="J324" s="252">
        <f>ROUND(I324*H324,2)</f>
        <v>0</v>
      </c>
      <c r="K324" s="253"/>
      <c r="L324" s="254"/>
      <c r="M324" s="255" t="s">
        <v>1</v>
      </c>
      <c r="N324" s="256" t="s">
        <v>42</v>
      </c>
      <c r="O324" s="92"/>
      <c r="P324" s="230">
        <f>O324*H324</f>
        <v>0</v>
      </c>
      <c r="Q324" s="230">
        <v>0.028000000000000001</v>
      </c>
      <c r="R324" s="230">
        <f>Q324*H324</f>
        <v>8.240120000000001</v>
      </c>
      <c r="S324" s="230">
        <v>0</v>
      </c>
      <c r="T324" s="23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2" t="s">
        <v>181</v>
      </c>
      <c r="AT324" s="232" t="s">
        <v>178</v>
      </c>
      <c r="AU324" s="232" t="s">
        <v>156</v>
      </c>
      <c r="AY324" s="18" t="s">
        <v>149</v>
      </c>
      <c r="BE324" s="233">
        <f>IF(N324="základní",J324,0)</f>
        <v>0</v>
      </c>
      <c r="BF324" s="233">
        <f>IF(N324="snížená",J324,0)</f>
        <v>0</v>
      </c>
      <c r="BG324" s="233">
        <f>IF(N324="zákl. přenesená",J324,0)</f>
        <v>0</v>
      </c>
      <c r="BH324" s="233">
        <f>IF(N324="sníž. přenesená",J324,0)</f>
        <v>0</v>
      </c>
      <c r="BI324" s="233">
        <f>IF(N324="nulová",J324,0)</f>
        <v>0</v>
      </c>
      <c r="BJ324" s="18" t="s">
        <v>156</v>
      </c>
      <c r="BK324" s="233">
        <f>ROUND(I324*H324,2)</f>
        <v>0</v>
      </c>
      <c r="BL324" s="18" t="s">
        <v>155</v>
      </c>
      <c r="BM324" s="232" t="s">
        <v>488</v>
      </c>
    </row>
    <row r="325" s="13" customFormat="1">
      <c r="A325" s="13"/>
      <c r="B325" s="234"/>
      <c r="C325" s="235"/>
      <c r="D325" s="236" t="s">
        <v>158</v>
      </c>
      <c r="E325" s="235"/>
      <c r="F325" s="238" t="s">
        <v>489</v>
      </c>
      <c r="G325" s="235"/>
      <c r="H325" s="239">
        <v>294.29000000000002</v>
      </c>
      <c r="I325" s="240"/>
      <c r="J325" s="235"/>
      <c r="K325" s="235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158</v>
      </c>
      <c r="AU325" s="245" t="s">
        <v>156</v>
      </c>
      <c r="AV325" s="13" t="s">
        <v>156</v>
      </c>
      <c r="AW325" s="13" t="s">
        <v>4</v>
      </c>
      <c r="AX325" s="13" t="s">
        <v>84</v>
      </c>
      <c r="AY325" s="245" t="s">
        <v>149</v>
      </c>
    </row>
    <row r="326" s="2" customFormat="1" ht="49.05" customHeight="1">
      <c r="A326" s="39"/>
      <c r="B326" s="40"/>
      <c r="C326" s="220" t="s">
        <v>490</v>
      </c>
      <c r="D326" s="220" t="s">
        <v>151</v>
      </c>
      <c r="E326" s="221" t="s">
        <v>491</v>
      </c>
      <c r="F326" s="222" t="s">
        <v>492</v>
      </c>
      <c r="G326" s="223" t="s">
        <v>309</v>
      </c>
      <c r="H326" s="224">
        <v>207.68100000000001</v>
      </c>
      <c r="I326" s="225"/>
      <c r="J326" s="226">
        <f>ROUND(I326*H326,2)</f>
        <v>0</v>
      </c>
      <c r="K326" s="227"/>
      <c r="L326" s="45"/>
      <c r="M326" s="228" t="s">
        <v>1</v>
      </c>
      <c r="N326" s="229" t="s">
        <v>42</v>
      </c>
      <c r="O326" s="92"/>
      <c r="P326" s="230">
        <f>O326*H326</f>
        <v>0</v>
      </c>
      <c r="Q326" s="230">
        <v>0.01175696</v>
      </c>
      <c r="R326" s="230">
        <f>Q326*H326</f>
        <v>2.44169720976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155</v>
      </c>
      <c r="AT326" s="232" t="s">
        <v>151</v>
      </c>
      <c r="AU326" s="232" t="s">
        <v>156</v>
      </c>
      <c r="AY326" s="18" t="s">
        <v>149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8" t="s">
        <v>156</v>
      </c>
      <c r="BK326" s="233">
        <f>ROUND(I326*H326,2)</f>
        <v>0</v>
      </c>
      <c r="BL326" s="18" t="s">
        <v>155</v>
      </c>
      <c r="BM326" s="232" t="s">
        <v>493</v>
      </c>
    </row>
    <row r="327" s="13" customFormat="1">
      <c r="A327" s="13"/>
      <c r="B327" s="234"/>
      <c r="C327" s="235"/>
      <c r="D327" s="236" t="s">
        <v>158</v>
      </c>
      <c r="E327" s="237" t="s">
        <v>1</v>
      </c>
      <c r="F327" s="238" t="s">
        <v>437</v>
      </c>
      <c r="G327" s="235"/>
      <c r="H327" s="239">
        <v>158.64599999999999</v>
      </c>
      <c r="I327" s="240"/>
      <c r="J327" s="235"/>
      <c r="K327" s="235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158</v>
      </c>
      <c r="AU327" s="245" t="s">
        <v>156</v>
      </c>
      <c r="AV327" s="13" t="s">
        <v>156</v>
      </c>
      <c r="AW327" s="13" t="s">
        <v>31</v>
      </c>
      <c r="AX327" s="13" t="s">
        <v>76</v>
      </c>
      <c r="AY327" s="245" t="s">
        <v>149</v>
      </c>
    </row>
    <row r="328" s="13" customFormat="1">
      <c r="A328" s="13"/>
      <c r="B328" s="234"/>
      <c r="C328" s="235"/>
      <c r="D328" s="236" t="s">
        <v>158</v>
      </c>
      <c r="E328" s="237" t="s">
        <v>1</v>
      </c>
      <c r="F328" s="238" t="s">
        <v>438</v>
      </c>
      <c r="G328" s="235"/>
      <c r="H328" s="239">
        <v>49.034999999999997</v>
      </c>
      <c r="I328" s="240"/>
      <c r="J328" s="235"/>
      <c r="K328" s="235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158</v>
      </c>
      <c r="AU328" s="245" t="s">
        <v>156</v>
      </c>
      <c r="AV328" s="13" t="s">
        <v>156</v>
      </c>
      <c r="AW328" s="13" t="s">
        <v>31</v>
      </c>
      <c r="AX328" s="13" t="s">
        <v>76</v>
      </c>
      <c r="AY328" s="245" t="s">
        <v>149</v>
      </c>
    </row>
    <row r="329" s="14" customFormat="1">
      <c r="A329" s="14"/>
      <c r="B329" s="262"/>
      <c r="C329" s="263"/>
      <c r="D329" s="236" t="s">
        <v>158</v>
      </c>
      <c r="E329" s="264" t="s">
        <v>1</v>
      </c>
      <c r="F329" s="265" t="s">
        <v>298</v>
      </c>
      <c r="G329" s="263"/>
      <c r="H329" s="266">
        <v>207.68100000000001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72" t="s">
        <v>158</v>
      </c>
      <c r="AU329" s="272" t="s">
        <v>156</v>
      </c>
      <c r="AV329" s="14" t="s">
        <v>155</v>
      </c>
      <c r="AW329" s="14" t="s">
        <v>31</v>
      </c>
      <c r="AX329" s="14" t="s">
        <v>84</v>
      </c>
      <c r="AY329" s="272" t="s">
        <v>149</v>
      </c>
    </row>
    <row r="330" s="2" customFormat="1" ht="24.15" customHeight="1">
      <c r="A330" s="39"/>
      <c r="B330" s="40"/>
      <c r="C330" s="246" t="s">
        <v>494</v>
      </c>
      <c r="D330" s="246" t="s">
        <v>178</v>
      </c>
      <c r="E330" s="247" t="s">
        <v>406</v>
      </c>
      <c r="F330" s="248" t="s">
        <v>407</v>
      </c>
      <c r="G330" s="249" t="s">
        <v>309</v>
      </c>
      <c r="H330" s="250">
        <v>218.065</v>
      </c>
      <c r="I330" s="251"/>
      <c r="J330" s="252">
        <f>ROUND(I330*H330,2)</f>
        <v>0</v>
      </c>
      <c r="K330" s="253"/>
      <c r="L330" s="254"/>
      <c r="M330" s="255" t="s">
        <v>1</v>
      </c>
      <c r="N330" s="256" t="s">
        <v>42</v>
      </c>
      <c r="O330" s="92"/>
      <c r="P330" s="230">
        <f>O330*H330</f>
        <v>0</v>
      </c>
      <c r="Q330" s="230">
        <v>0.036999999999999998</v>
      </c>
      <c r="R330" s="230">
        <f>Q330*H330</f>
        <v>8.0684050000000003</v>
      </c>
      <c r="S330" s="230">
        <v>0</v>
      </c>
      <c r="T330" s="23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2" t="s">
        <v>181</v>
      </c>
      <c r="AT330" s="232" t="s">
        <v>178</v>
      </c>
      <c r="AU330" s="232" t="s">
        <v>156</v>
      </c>
      <c r="AY330" s="18" t="s">
        <v>149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8" t="s">
        <v>156</v>
      </c>
      <c r="BK330" s="233">
        <f>ROUND(I330*H330,2)</f>
        <v>0</v>
      </c>
      <c r="BL330" s="18" t="s">
        <v>155</v>
      </c>
      <c r="BM330" s="232" t="s">
        <v>495</v>
      </c>
    </row>
    <row r="331" s="2" customFormat="1">
      <c r="A331" s="39"/>
      <c r="B331" s="40"/>
      <c r="C331" s="41"/>
      <c r="D331" s="236" t="s">
        <v>409</v>
      </c>
      <c r="E331" s="41"/>
      <c r="F331" s="294" t="s">
        <v>496</v>
      </c>
      <c r="G331" s="41"/>
      <c r="H331" s="41"/>
      <c r="I331" s="295"/>
      <c r="J331" s="41"/>
      <c r="K331" s="41"/>
      <c r="L331" s="45"/>
      <c r="M331" s="296"/>
      <c r="N331" s="297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409</v>
      </c>
      <c r="AU331" s="18" t="s">
        <v>156</v>
      </c>
    </row>
    <row r="332" s="13" customFormat="1">
      <c r="A332" s="13"/>
      <c r="B332" s="234"/>
      <c r="C332" s="235"/>
      <c r="D332" s="236" t="s">
        <v>158</v>
      </c>
      <c r="E332" s="235"/>
      <c r="F332" s="238" t="s">
        <v>497</v>
      </c>
      <c r="G332" s="235"/>
      <c r="H332" s="239">
        <v>218.065</v>
      </c>
      <c r="I332" s="240"/>
      <c r="J332" s="235"/>
      <c r="K332" s="235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158</v>
      </c>
      <c r="AU332" s="245" t="s">
        <v>156</v>
      </c>
      <c r="AV332" s="13" t="s">
        <v>156</v>
      </c>
      <c r="AW332" s="13" t="s">
        <v>4</v>
      </c>
      <c r="AX332" s="13" t="s">
        <v>84</v>
      </c>
      <c r="AY332" s="245" t="s">
        <v>149</v>
      </c>
    </row>
    <row r="333" s="2" customFormat="1" ht="24.15" customHeight="1">
      <c r="A333" s="39"/>
      <c r="B333" s="40"/>
      <c r="C333" s="220" t="s">
        <v>498</v>
      </c>
      <c r="D333" s="220" t="s">
        <v>151</v>
      </c>
      <c r="E333" s="221" t="s">
        <v>499</v>
      </c>
      <c r="F333" s="222" t="s">
        <v>500</v>
      </c>
      <c r="G333" s="223" t="s">
        <v>197</v>
      </c>
      <c r="H333" s="224">
        <v>68</v>
      </c>
      <c r="I333" s="225"/>
      <c r="J333" s="226">
        <f>ROUND(I333*H333,2)</f>
        <v>0</v>
      </c>
      <c r="K333" s="227"/>
      <c r="L333" s="45"/>
      <c r="M333" s="228" t="s">
        <v>1</v>
      </c>
      <c r="N333" s="229" t="s">
        <v>42</v>
      </c>
      <c r="O333" s="92"/>
      <c r="P333" s="230">
        <f>O333*H333</f>
        <v>0</v>
      </c>
      <c r="Q333" s="230">
        <v>9.7399999999999996E-05</v>
      </c>
      <c r="R333" s="230">
        <f>Q333*H333</f>
        <v>0.0066232000000000001</v>
      </c>
      <c r="S333" s="230">
        <v>0</v>
      </c>
      <c r="T333" s="23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2" t="s">
        <v>155</v>
      </c>
      <c r="AT333" s="232" t="s">
        <v>151</v>
      </c>
      <c r="AU333" s="232" t="s">
        <v>156</v>
      </c>
      <c r="AY333" s="18" t="s">
        <v>149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8" t="s">
        <v>156</v>
      </c>
      <c r="BK333" s="233">
        <f>ROUND(I333*H333,2)</f>
        <v>0</v>
      </c>
      <c r="BL333" s="18" t="s">
        <v>155</v>
      </c>
      <c r="BM333" s="232" t="s">
        <v>501</v>
      </c>
    </row>
    <row r="334" s="13" customFormat="1">
      <c r="A334" s="13"/>
      <c r="B334" s="234"/>
      <c r="C334" s="235"/>
      <c r="D334" s="236" t="s">
        <v>158</v>
      </c>
      <c r="E334" s="237" t="s">
        <v>1</v>
      </c>
      <c r="F334" s="238" t="s">
        <v>502</v>
      </c>
      <c r="G334" s="235"/>
      <c r="H334" s="239">
        <v>68</v>
      </c>
      <c r="I334" s="240"/>
      <c r="J334" s="235"/>
      <c r="K334" s="235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158</v>
      </c>
      <c r="AU334" s="245" t="s">
        <v>156</v>
      </c>
      <c r="AV334" s="13" t="s">
        <v>156</v>
      </c>
      <c r="AW334" s="13" t="s">
        <v>31</v>
      </c>
      <c r="AX334" s="13" t="s">
        <v>84</v>
      </c>
      <c r="AY334" s="245" t="s">
        <v>149</v>
      </c>
    </row>
    <row r="335" s="2" customFormat="1" ht="24.15" customHeight="1">
      <c r="A335" s="39"/>
      <c r="B335" s="40"/>
      <c r="C335" s="246" t="s">
        <v>503</v>
      </c>
      <c r="D335" s="246" t="s">
        <v>178</v>
      </c>
      <c r="E335" s="247" t="s">
        <v>504</v>
      </c>
      <c r="F335" s="248" t="s">
        <v>505</v>
      </c>
      <c r="G335" s="249" t="s">
        <v>197</v>
      </c>
      <c r="H335" s="250">
        <v>10.5</v>
      </c>
      <c r="I335" s="251"/>
      <c r="J335" s="252">
        <f>ROUND(I335*H335,2)</f>
        <v>0</v>
      </c>
      <c r="K335" s="253"/>
      <c r="L335" s="254"/>
      <c r="M335" s="255" t="s">
        <v>1</v>
      </c>
      <c r="N335" s="256" t="s">
        <v>42</v>
      </c>
      <c r="O335" s="92"/>
      <c r="P335" s="230">
        <f>O335*H335</f>
        <v>0</v>
      </c>
      <c r="Q335" s="230">
        <v>0.00068000000000000005</v>
      </c>
      <c r="R335" s="230">
        <f>Q335*H335</f>
        <v>0.0071400000000000005</v>
      </c>
      <c r="S335" s="230">
        <v>0</v>
      </c>
      <c r="T335" s="23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2" t="s">
        <v>181</v>
      </c>
      <c r="AT335" s="232" t="s">
        <v>178</v>
      </c>
      <c r="AU335" s="232" t="s">
        <v>156</v>
      </c>
      <c r="AY335" s="18" t="s">
        <v>149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8" t="s">
        <v>156</v>
      </c>
      <c r="BK335" s="233">
        <f>ROUND(I335*H335,2)</f>
        <v>0</v>
      </c>
      <c r="BL335" s="18" t="s">
        <v>155</v>
      </c>
      <c r="BM335" s="232" t="s">
        <v>506</v>
      </c>
    </row>
    <row r="336" s="13" customFormat="1">
      <c r="A336" s="13"/>
      <c r="B336" s="234"/>
      <c r="C336" s="235"/>
      <c r="D336" s="236" t="s">
        <v>158</v>
      </c>
      <c r="E336" s="235"/>
      <c r="F336" s="238" t="s">
        <v>507</v>
      </c>
      <c r="G336" s="235"/>
      <c r="H336" s="239">
        <v>10.5</v>
      </c>
      <c r="I336" s="240"/>
      <c r="J336" s="235"/>
      <c r="K336" s="235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158</v>
      </c>
      <c r="AU336" s="245" t="s">
        <v>156</v>
      </c>
      <c r="AV336" s="13" t="s">
        <v>156</v>
      </c>
      <c r="AW336" s="13" t="s">
        <v>4</v>
      </c>
      <c r="AX336" s="13" t="s">
        <v>84</v>
      </c>
      <c r="AY336" s="245" t="s">
        <v>149</v>
      </c>
    </row>
    <row r="337" s="2" customFormat="1" ht="24.15" customHeight="1">
      <c r="A337" s="39"/>
      <c r="B337" s="40"/>
      <c r="C337" s="246" t="s">
        <v>508</v>
      </c>
      <c r="D337" s="246" t="s">
        <v>178</v>
      </c>
      <c r="E337" s="247" t="s">
        <v>509</v>
      </c>
      <c r="F337" s="248" t="s">
        <v>510</v>
      </c>
      <c r="G337" s="249" t="s">
        <v>197</v>
      </c>
      <c r="H337" s="250">
        <v>42</v>
      </c>
      <c r="I337" s="251"/>
      <c r="J337" s="252">
        <f>ROUND(I337*H337,2)</f>
        <v>0</v>
      </c>
      <c r="K337" s="253"/>
      <c r="L337" s="254"/>
      <c r="M337" s="255" t="s">
        <v>1</v>
      </c>
      <c r="N337" s="256" t="s">
        <v>42</v>
      </c>
      <c r="O337" s="92"/>
      <c r="P337" s="230">
        <f>O337*H337</f>
        <v>0</v>
      </c>
      <c r="Q337" s="230">
        <v>0.00050000000000000001</v>
      </c>
      <c r="R337" s="230">
        <f>Q337*H337</f>
        <v>0.021000000000000001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181</v>
      </c>
      <c r="AT337" s="232" t="s">
        <v>178</v>
      </c>
      <c r="AU337" s="232" t="s">
        <v>156</v>
      </c>
      <c r="AY337" s="18" t="s">
        <v>149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8" t="s">
        <v>156</v>
      </c>
      <c r="BK337" s="233">
        <f>ROUND(I337*H337,2)</f>
        <v>0</v>
      </c>
      <c r="BL337" s="18" t="s">
        <v>155</v>
      </c>
      <c r="BM337" s="232" t="s">
        <v>511</v>
      </c>
    </row>
    <row r="338" s="13" customFormat="1">
      <c r="A338" s="13"/>
      <c r="B338" s="234"/>
      <c r="C338" s="235"/>
      <c r="D338" s="236" t="s">
        <v>158</v>
      </c>
      <c r="E338" s="235"/>
      <c r="F338" s="238" t="s">
        <v>512</v>
      </c>
      <c r="G338" s="235"/>
      <c r="H338" s="239">
        <v>42</v>
      </c>
      <c r="I338" s="240"/>
      <c r="J338" s="235"/>
      <c r="K338" s="235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158</v>
      </c>
      <c r="AU338" s="245" t="s">
        <v>156</v>
      </c>
      <c r="AV338" s="13" t="s">
        <v>156</v>
      </c>
      <c r="AW338" s="13" t="s">
        <v>4</v>
      </c>
      <c r="AX338" s="13" t="s">
        <v>84</v>
      </c>
      <c r="AY338" s="245" t="s">
        <v>149</v>
      </c>
    </row>
    <row r="339" s="2" customFormat="1" ht="24.15" customHeight="1">
      <c r="A339" s="39"/>
      <c r="B339" s="40"/>
      <c r="C339" s="246" t="s">
        <v>513</v>
      </c>
      <c r="D339" s="246" t="s">
        <v>178</v>
      </c>
      <c r="E339" s="247" t="s">
        <v>514</v>
      </c>
      <c r="F339" s="248" t="s">
        <v>515</v>
      </c>
      <c r="G339" s="249" t="s">
        <v>197</v>
      </c>
      <c r="H339" s="250">
        <v>10.5</v>
      </c>
      <c r="I339" s="251"/>
      <c r="J339" s="252">
        <f>ROUND(I339*H339,2)</f>
        <v>0</v>
      </c>
      <c r="K339" s="253"/>
      <c r="L339" s="254"/>
      <c r="M339" s="255" t="s">
        <v>1</v>
      </c>
      <c r="N339" s="256" t="s">
        <v>42</v>
      </c>
      <c r="O339" s="92"/>
      <c r="P339" s="230">
        <f>O339*H339</f>
        <v>0</v>
      </c>
      <c r="Q339" s="230">
        <v>0.00072000000000000005</v>
      </c>
      <c r="R339" s="230">
        <f>Q339*H339</f>
        <v>0.0075600000000000007</v>
      </c>
      <c r="S339" s="230">
        <v>0</v>
      </c>
      <c r="T339" s="23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2" t="s">
        <v>181</v>
      </c>
      <c r="AT339" s="232" t="s">
        <v>178</v>
      </c>
      <c r="AU339" s="232" t="s">
        <v>156</v>
      </c>
      <c r="AY339" s="18" t="s">
        <v>149</v>
      </c>
      <c r="BE339" s="233">
        <f>IF(N339="základní",J339,0)</f>
        <v>0</v>
      </c>
      <c r="BF339" s="233">
        <f>IF(N339="snížená",J339,0)</f>
        <v>0</v>
      </c>
      <c r="BG339" s="233">
        <f>IF(N339="zákl. přenesená",J339,0)</f>
        <v>0</v>
      </c>
      <c r="BH339" s="233">
        <f>IF(N339="sníž. přenesená",J339,0)</f>
        <v>0</v>
      </c>
      <c r="BI339" s="233">
        <f>IF(N339="nulová",J339,0)</f>
        <v>0</v>
      </c>
      <c r="BJ339" s="18" t="s">
        <v>156</v>
      </c>
      <c r="BK339" s="233">
        <f>ROUND(I339*H339,2)</f>
        <v>0</v>
      </c>
      <c r="BL339" s="18" t="s">
        <v>155</v>
      </c>
      <c r="BM339" s="232" t="s">
        <v>516</v>
      </c>
    </row>
    <row r="340" s="13" customFormat="1">
      <c r="A340" s="13"/>
      <c r="B340" s="234"/>
      <c r="C340" s="235"/>
      <c r="D340" s="236" t="s">
        <v>158</v>
      </c>
      <c r="E340" s="235"/>
      <c r="F340" s="238" t="s">
        <v>507</v>
      </c>
      <c r="G340" s="235"/>
      <c r="H340" s="239">
        <v>10.5</v>
      </c>
      <c r="I340" s="240"/>
      <c r="J340" s="235"/>
      <c r="K340" s="235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158</v>
      </c>
      <c r="AU340" s="245" t="s">
        <v>156</v>
      </c>
      <c r="AV340" s="13" t="s">
        <v>156</v>
      </c>
      <c r="AW340" s="13" t="s">
        <v>4</v>
      </c>
      <c r="AX340" s="13" t="s">
        <v>84</v>
      </c>
      <c r="AY340" s="245" t="s">
        <v>149</v>
      </c>
    </row>
    <row r="341" s="2" customFormat="1" ht="21.75" customHeight="1">
      <c r="A341" s="39"/>
      <c r="B341" s="40"/>
      <c r="C341" s="220" t="s">
        <v>517</v>
      </c>
      <c r="D341" s="220" t="s">
        <v>151</v>
      </c>
      <c r="E341" s="221" t="s">
        <v>518</v>
      </c>
      <c r="F341" s="222" t="s">
        <v>519</v>
      </c>
      <c r="G341" s="223" t="s">
        <v>309</v>
      </c>
      <c r="H341" s="224">
        <v>898.53700000000003</v>
      </c>
      <c r="I341" s="225"/>
      <c r="J341" s="226">
        <f>ROUND(I341*H341,2)</f>
        <v>0</v>
      </c>
      <c r="K341" s="227"/>
      <c r="L341" s="45"/>
      <c r="M341" s="228" t="s">
        <v>1</v>
      </c>
      <c r="N341" s="229" t="s">
        <v>42</v>
      </c>
      <c r="O341" s="92"/>
      <c r="P341" s="230">
        <f>O341*H341</f>
        <v>0</v>
      </c>
      <c r="Q341" s="230">
        <v>0.0050000000000000001</v>
      </c>
      <c r="R341" s="230">
        <f>Q341*H341</f>
        <v>4.4926850000000007</v>
      </c>
      <c r="S341" s="230">
        <v>0</v>
      </c>
      <c r="T341" s="23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2" t="s">
        <v>155</v>
      </c>
      <c r="AT341" s="232" t="s">
        <v>151</v>
      </c>
      <c r="AU341" s="232" t="s">
        <v>156</v>
      </c>
      <c r="AY341" s="18" t="s">
        <v>149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8" t="s">
        <v>156</v>
      </c>
      <c r="BK341" s="233">
        <f>ROUND(I341*H341,2)</f>
        <v>0</v>
      </c>
      <c r="BL341" s="18" t="s">
        <v>155</v>
      </c>
      <c r="BM341" s="232" t="s">
        <v>520</v>
      </c>
    </row>
    <row r="342" s="13" customFormat="1">
      <c r="A342" s="13"/>
      <c r="B342" s="234"/>
      <c r="C342" s="235"/>
      <c r="D342" s="236" t="s">
        <v>158</v>
      </c>
      <c r="E342" s="237" t="s">
        <v>1</v>
      </c>
      <c r="F342" s="238" t="s">
        <v>521</v>
      </c>
      <c r="G342" s="235"/>
      <c r="H342" s="239">
        <v>898.53700000000003</v>
      </c>
      <c r="I342" s="240"/>
      <c r="J342" s="235"/>
      <c r="K342" s="235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158</v>
      </c>
      <c r="AU342" s="245" t="s">
        <v>156</v>
      </c>
      <c r="AV342" s="13" t="s">
        <v>156</v>
      </c>
      <c r="AW342" s="13" t="s">
        <v>31</v>
      </c>
      <c r="AX342" s="13" t="s">
        <v>84</v>
      </c>
      <c r="AY342" s="245" t="s">
        <v>149</v>
      </c>
    </row>
    <row r="343" s="2" customFormat="1" ht="24.15" customHeight="1">
      <c r="A343" s="39"/>
      <c r="B343" s="40"/>
      <c r="C343" s="246" t="s">
        <v>522</v>
      </c>
      <c r="D343" s="246" t="s">
        <v>178</v>
      </c>
      <c r="E343" s="247" t="s">
        <v>523</v>
      </c>
      <c r="F343" s="248" t="s">
        <v>524</v>
      </c>
      <c r="G343" s="249" t="s">
        <v>525</v>
      </c>
      <c r="H343" s="250">
        <v>1</v>
      </c>
      <c r="I343" s="251"/>
      <c r="J343" s="252">
        <f>ROUND(I343*H343,2)</f>
        <v>0</v>
      </c>
      <c r="K343" s="253"/>
      <c r="L343" s="254"/>
      <c r="M343" s="255" t="s">
        <v>1</v>
      </c>
      <c r="N343" s="256" t="s">
        <v>42</v>
      </c>
      <c r="O343" s="92"/>
      <c r="P343" s="230">
        <f>O343*H343</f>
        <v>0</v>
      </c>
      <c r="Q343" s="230">
        <v>5.0000000000000002E-05</v>
      </c>
      <c r="R343" s="230">
        <f>Q343*H343</f>
        <v>5.0000000000000002E-05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181</v>
      </c>
      <c r="AT343" s="232" t="s">
        <v>178</v>
      </c>
      <c r="AU343" s="232" t="s">
        <v>156</v>
      </c>
      <c r="AY343" s="18" t="s">
        <v>149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8" t="s">
        <v>156</v>
      </c>
      <c r="BK343" s="233">
        <f>ROUND(I343*H343,2)</f>
        <v>0</v>
      </c>
      <c r="BL343" s="18" t="s">
        <v>155</v>
      </c>
      <c r="BM343" s="232" t="s">
        <v>526</v>
      </c>
    </row>
    <row r="344" s="2" customFormat="1" ht="33" customHeight="1">
      <c r="A344" s="39"/>
      <c r="B344" s="40"/>
      <c r="C344" s="220" t="s">
        <v>527</v>
      </c>
      <c r="D344" s="220" t="s">
        <v>151</v>
      </c>
      <c r="E344" s="221" t="s">
        <v>528</v>
      </c>
      <c r="F344" s="222" t="s">
        <v>529</v>
      </c>
      <c r="G344" s="223" t="s">
        <v>309</v>
      </c>
      <c r="H344" s="224">
        <v>1331.942</v>
      </c>
      <c r="I344" s="225"/>
      <c r="J344" s="226">
        <f>ROUND(I344*H344,2)</f>
        <v>0</v>
      </c>
      <c r="K344" s="227"/>
      <c r="L344" s="45"/>
      <c r="M344" s="228" t="s">
        <v>1</v>
      </c>
      <c r="N344" s="229" t="s">
        <v>42</v>
      </c>
      <c r="O344" s="92"/>
      <c r="P344" s="230">
        <f>O344*H344</f>
        <v>0</v>
      </c>
      <c r="Q344" s="230">
        <v>0.01575</v>
      </c>
      <c r="R344" s="230">
        <f>Q344*H344</f>
        <v>20.9780865</v>
      </c>
      <c r="S344" s="230">
        <v>0</v>
      </c>
      <c r="T344" s="23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2" t="s">
        <v>155</v>
      </c>
      <c r="AT344" s="232" t="s">
        <v>151</v>
      </c>
      <c r="AU344" s="232" t="s">
        <v>156</v>
      </c>
      <c r="AY344" s="18" t="s">
        <v>149</v>
      </c>
      <c r="BE344" s="233">
        <f>IF(N344="základní",J344,0)</f>
        <v>0</v>
      </c>
      <c r="BF344" s="233">
        <f>IF(N344="snížená",J344,0)</f>
        <v>0</v>
      </c>
      <c r="BG344" s="233">
        <f>IF(N344="zákl. přenesená",J344,0)</f>
        <v>0</v>
      </c>
      <c r="BH344" s="233">
        <f>IF(N344="sníž. přenesená",J344,0)</f>
        <v>0</v>
      </c>
      <c r="BI344" s="233">
        <f>IF(N344="nulová",J344,0)</f>
        <v>0</v>
      </c>
      <c r="BJ344" s="18" t="s">
        <v>156</v>
      </c>
      <c r="BK344" s="233">
        <f>ROUND(I344*H344,2)</f>
        <v>0</v>
      </c>
      <c r="BL344" s="18" t="s">
        <v>155</v>
      </c>
      <c r="BM344" s="232" t="s">
        <v>530</v>
      </c>
    </row>
    <row r="345" s="13" customFormat="1">
      <c r="A345" s="13"/>
      <c r="B345" s="234"/>
      <c r="C345" s="235"/>
      <c r="D345" s="236" t="s">
        <v>158</v>
      </c>
      <c r="E345" s="237" t="s">
        <v>1</v>
      </c>
      <c r="F345" s="238" t="s">
        <v>433</v>
      </c>
      <c r="G345" s="235"/>
      <c r="H345" s="239">
        <v>31.030000000000001</v>
      </c>
      <c r="I345" s="240"/>
      <c r="J345" s="235"/>
      <c r="K345" s="235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158</v>
      </c>
      <c r="AU345" s="245" t="s">
        <v>156</v>
      </c>
      <c r="AV345" s="13" t="s">
        <v>156</v>
      </c>
      <c r="AW345" s="13" t="s">
        <v>31</v>
      </c>
      <c r="AX345" s="13" t="s">
        <v>76</v>
      </c>
      <c r="AY345" s="245" t="s">
        <v>149</v>
      </c>
    </row>
    <row r="346" s="13" customFormat="1">
      <c r="A346" s="13"/>
      <c r="B346" s="234"/>
      <c r="C346" s="235"/>
      <c r="D346" s="236" t="s">
        <v>158</v>
      </c>
      <c r="E346" s="237" t="s">
        <v>1</v>
      </c>
      <c r="F346" s="238" t="s">
        <v>434</v>
      </c>
      <c r="G346" s="235"/>
      <c r="H346" s="239">
        <v>15.029999999999999</v>
      </c>
      <c r="I346" s="240"/>
      <c r="J346" s="235"/>
      <c r="K346" s="235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158</v>
      </c>
      <c r="AU346" s="245" t="s">
        <v>156</v>
      </c>
      <c r="AV346" s="13" t="s">
        <v>156</v>
      </c>
      <c r="AW346" s="13" t="s">
        <v>31</v>
      </c>
      <c r="AX346" s="13" t="s">
        <v>76</v>
      </c>
      <c r="AY346" s="245" t="s">
        <v>149</v>
      </c>
    </row>
    <row r="347" s="13" customFormat="1">
      <c r="A347" s="13"/>
      <c r="B347" s="234"/>
      <c r="C347" s="235"/>
      <c r="D347" s="236" t="s">
        <v>158</v>
      </c>
      <c r="E347" s="237" t="s">
        <v>1</v>
      </c>
      <c r="F347" s="238" t="s">
        <v>435</v>
      </c>
      <c r="G347" s="235"/>
      <c r="H347" s="239">
        <v>126.92</v>
      </c>
      <c r="I347" s="240"/>
      <c r="J347" s="235"/>
      <c r="K347" s="235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158</v>
      </c>
      <c r="AU347" s="245" t="s">
        <v>156</v>
      </c>
      <c r="AV347" s="13" t="s">
        <v>156</v>
      </c>
      <c r="AW347" s="13" t="s">
        <v>31</v>
      </c>
      <c r="AX347" s="13" t="s">
        <v>76</v>
      </c>
      <c r="AY347" s="245" t="s">
        <v>149</v>
      </c>
    </row>
    <row r="348" s="13" customFormat="1">
      <c r="A348" s="13"/>
      <c r="B348" s="234"/>
      <c r="C348" s="235"/>
      <c r="D348" s="236" t="s">
        <v>158</v>
      </c>
      <c r="E348" s="237" t="s">
        <v>1</v>
      </c>
      <c r="F348" s="238" t="s">
        <v>436</v>
      </c>
      <c r="G348" s="235"/>
      <c r="H348" s="239">
        <v>14.362</v>
      </c>
      <c r="I348" s="240"/>
      <c r="J348" s="235"/>
      <c r="K348" s="235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158</v>
      </c>
      <c r="AU348" s="245" t="s">
        <v>156</v>
      </c>
      <c r="AV348" s="13" t="s">
        <v>156</v>
      </c>
      <c r="AW348" s="13" t="s">
        <v>31</v>
      </c>
      <c r="AX348" s="13" t="s">
        <v>76</v>
      </c>
      <c r="AY348" s="245" t="s">
        <v>149</v>
      </c>
    </row>
    <row r="349" s="13" customFormat="1">
      <c r="A349" s="13"/>
      <c r="B349" s="234"/>
      <c r="C349" s="235"/>
      <c r="D349" s="236" t="s">
        <v>158</v>
      </c>
      <c r="E349" s="237" t="s">
        <v>1</v>
      </c>
      <c r="F349" s="238" t="s">
        <v>437</v>
      </c>
      <c r="G349" s="235"/>
      <c r="H349" s="239">
        <v>158.64599999999999</v>
      </c>
      <c r="I349" s="240"/>
      <c r="J349" s="235"/>
      <c r="K349" s="235"/>
      <c r="L349" s="241"/>
      <c r="M349" s="242"/>
      <c r="N349" s="243"/>
      <c r="O349" s="243"/>
      <c r="P349" s="243"/>
      <c r="Q349" s="243"/>
      <c r="R349" s="243"/>
      <c r="S349" s="243"/>
      <c r="T349" s="24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158</v>
      </c>
      <c r="AU349" s="245" t="s">
        <v>156</v>
      </c>
      <c r="AV349" s="13" t="s">
        <v>156</v>
      </c>
      <c r="AW349" s="13" t="s">
        <v>31</v>
      </c>
      <c r="AX349" s="13" t="s">
        <v>76</v>
      </c>
      <c r="AY349" s="245" t="s">
        <v>149</v>
      </c>
    </row>
    <row r="350" s="13" customFormat="1">
      <c r="A350" s="13"/>
      <c r="B350" s="234"/>
      <c r="C350" s="235"/>
      <c r="D350" s="236" t="s">
        <v>158</v>
      </c>
      <c r="E350" s="237" t="s">
        <v>1</v>
      </c>
      <c r="F350" s="238" t="s">
        <v>438</v>
      </c>
      <c r="G350" s="235"/>
      <c r="H350" s="239">
        <v>49.034999999999997</v>
      </c>
      <c r="I350" s="240"/>
      <c r="J350" s="235"/>
      <c r="K350" s="235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158</v>
      </c>
      <c r="AU350" s="245" t="s">
        <v>156</v>
      </c>
      <c r="AV350" s="13" t="s">
        <v>156</v>
      </c>
      <c r="AW350" s="13" t="s">
        <v>31</v>
      </c>
      <c r="AX350" s="13" t="s">
        <v>76</v>
      </c>
      <c r="AY350" s="245" t="s">
        <v>149</v>
      </c>
    </row>
    <row r="351" s="13" customFormat="1">
      <c r="A351" s="13"/>
      <c r="B351" s="234"/>
      <c r="C351" s="235"/>
      <c r="D351" s="236" t="s">
        <v>158</v>
      </c>
      <c r="E351" s="237" t="s">
        <v>1</v>
      </c>
      <c r="F351" s="238" t="s">
        <v>439</v>
      </c>
      <c r="G351" s="235"/>
      <c r="H351" s="239">
        <v>147.27600000000001</v>
      </c>
      <c r="I351" s="240"/>
      <c r="J351" s="235"/>
      <c r="K351" s="235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158</v>
      </c>
      <c r="AU351" s="245" t="s">
        <v>156</v>
      </c>
      <c r="AV351" s="13" t="s">
        <v>156</v>
      </c>
      <c r="AW351" s="13" t="s">
        <v>31</v>
      </c>
      <c r="AX351" s="13" t="s">
        <v>76</v>
      </c>
      <c r="AY351" s="245" t="s">
        <v>149</v>
      </c>
    </row>
    <row r="352" s="13" customFormat="1">
      <c r="A352" s="13"/>
      <c r="B352" s="234"/>
      <c r="C352" s="235"/>
      <c r="D352" s="236" t="s">
        <v>158</v>
      </c>
      <c r="E352" s="237" t="s">
        <v>1</v>
      </c>
      <c r="F352" s="238" t="s">
        <v>440</v>
      </c>
      <c r="G352" s="235"/>
      <c r="H352" s="239">
        <v>14.138</v>
      </c>
      <c r="I352" s="240"/>
      <c r="J352" s="235"/>
      <c r="K352" s="235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158</v>
      </c>
      <c r="AU352" s="245" t="s">
        <v>156</v>
      </c>
      <c r="AV352" s="13" t="s">
        <v>156</v>
      </c>
      <c r="AW352" s="13" t="s">
        <v>31</v>
      </c>
      <c r="AX352" s="13" t="s">
        <v>76</v>
      </c>
      <c r="AY352" s="245" t="s">
        <v>149</v>
      </c>
    </row>
    <row r="353" s="13" customFormat="1">
      <c r="A353" s="13"/>
      <c r="B353" s="234"/>
      <c r="C353" s="235"/>
      <c r="D353" s="236" t="s">
        <v>158</v>
      </c>
      <c r="E353" s="237" t="s">
        <v>1</v>
      </c>
      <c r="F353" s="238" t="s">
        <v>441</v>
      </c>
      <c r="G353" s="235"/>
      <c r="H353" s="239">
        <v>30.274999999999999</v>
      </c>
      <c r="I353" s="240"/>
      <c r="J353" s="235"/>
      <c r="K353" s="235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158</v>
      </c>
      <c r="AU353" s="245" t="s">
        <v>156</v>
      </c>
      <c r="AV353" s="13" t="s">
        <v>156</v>
      </c>
      <c r="AW353" s="13" t="s">
        <v>31</v>
      </c>
      <c r="AX353" s="13" t="s">
        <v>76</v>
      </c>
      <c r="AY353" s="245" t="s">
        <v>149</v>
      </c>
    </row>
    <row r="354" s="13" customFormat="1">
      <c r="A354" s="13"/>
      <c r="B354" s="234"/>
      <c r="C354" s="235"/>
      <c r="D354" s="236" t="s">
        <v>158</v>
      </c>
      <c r="E354" s="237" t="s">
        <v>1</v>
      </c>
      <c r="F354" s="238" t="s">
        <v>442</v>
      </c>
      <c r="G354" s="235"/>
      <c r="H354" s="239">
        <v>228.35499999999999</v>
      </c>
      <c r="I354" s="240"/>
      <c r="J354" s="235"/>
      <c r="K354" s="235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158</v>
      </c>
      <c r="AU354" s="245" t="s">
        <v>156</v>
      </c>
      <c r="AV354" s="13" t="s">
        <v>156</v>
      </c>
      <c r="AW354" s="13" t="s">
        <v>31</v>
      </c>
      <c r="AX354" s="13" t="s">
        <v>76</v>
      </c>
      <c r="AY354" s="245" t="s">
        <v>149</v>
      </c>
    </row>
    <row r="355" s="13" customFormat="1">
      <c r="A355" s="13"/>
      <c r="B355" s="234"/>
      <c r="C355" s="235"/>
      <c r="D355" s="236" t="s">
        <v>158</v>
      </c>
      <c r="E355" s="237" t="s">
        <v>1</v>
      </c>
      <c r="F355" s="238" t="s">
        <v>443</v>
      </c>
      <c r="G355" s="235"/>
      <c r="H355" s="239">
        <v>292.90499999999997</v>
      </c>
      <c r="I355" s="240"/>
      <c r="J355" s="235"/>
      <c r="K355" s="235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158</v>
      </c>
      <c r="AU355" s="245" t="s">
        <v>156</v>
      </c>
      <c r="AV355" s="13" t="s">
        <v>156</v>
      </c>
      <c r="AW355" s="13" t="s">
        <v>31</v>
      </c>
      <c r="AX355" s="13" t="s">
        <v>76</v>
      </c>
      <c r="AY355" s="245" t="s">
        <v>149</v>
      </c>
    </row>
    <row r="356" s="13" customFormat="1">
      <c r="A356" s="13"/>
      <c r="B356" s="234"/>
      <c r="C356" s="235"/>
      <c r="D356" s="236" t="s">
        <v>158</v>
      </c>
      <c r="E356" s="237" t="s">
        <v>1</v>
      </c>
      <c r="F356" s="238" t="s">
        <v>444</v>
      </c>
      <c r="G356" s="235"/>
      <c r="H356" s="239">
        <v>72</v>
      </c>
      <c r="I356" s="240"/>
      <c r="J356" s="235"/>
      <c r="K356" s="235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158</v>
      </c>
      <c r="AU356" s="245" t="s">
        <v>156</v>
      </c>
      <c r="AV356" s="13" t="s">
        <v>156</v>
      </c>
      <c r="AW356" s="13" t="s">
        <v>31</v>
      </c>
      <c r="AX356" s="13" t="s">
        <v>76</v>
      </c>
      <c r="AY356" s="245" t="s">
        <v>149</v>
      </c>
    </row>
    <row r="357" s="13" customFormat="1">
      <c r="A357" s="13"/>
      <c r="B357" s="234"/>
      <c r="C357" s="235"/>
      <c r="D357" s="236" t="s">
        <v>158</v>
      </c>
      <c r="E357" s="237" t="s">
        <v>1</v>
      </c>
      <c r="F357" s="238" t="s">
        <v>445</v>
      </c>
      <c r="G357" s="235"/>
      <c r="H357" s="239">
        <v>29.969999999999999</v>
      </c>
      <c r="I357" s="240"/>
      <c r="J357" s="235"/>
      <c r="K357" s="235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158</v>
      </c>
      <c r="AU357" s="245" t="s">
        <v>156</v>
      </c>
      <c r="AV357" s="13" t="s">
        <v>156</v>
      </c>
      <c r="AW357" s="13" t="s">
        <v>31</v>
      </c>
      <c r="AX357" s="13" t="s">
        <v>76</v>
      </c>
      <c r="AY357" s="245" t="s">
        <v>149</v>
      </c>
    </row>
    <row r="358" s="13" customFormat="1">
      <c r="A358" s="13"/>
      <c r="B358" s="234"/>
      <c r="C358" s="235"/>
      <c r="D358" s="236" t="s">
        <v>158</v>
      </c>
      <c r="E358" s="237" t="s">
        <v>1</v>
      </c>
      <c r="F358" s="238" t="s">
        <v>446</v>
      </c>
      <c r="G358" s="235"/>
      <c r="H358" s="239">
        <v>122</v>
      </c>
      <c r="I358" s="240"/>
      <c r="J358" s="235"/>
      <c r="K358" s="235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158</v>
      </c>
      <c r="AU358" s="245" t="s">
        <v>156</v>
      </c>
      <c r="AV358" s="13" t="s">
        <v>156</v>
      </c>
      <c r="AW358" s="13" t="s">
        <v>31</v>
      </c>
      <c r="AX358" s="13" t="s">
        <v>76</v>
      </c>
      <c r="AY358" s="245" t="s">
        <v>149</v>
      </c>
    </row>
    <row r="359" s="14" customFormat="1">
      <c r="A359" s="14"/>
      <c r="B359" s="262"/>
      <c r="C359" s="263"/>
      <c r="D359" s="236" t="s">
        <v>158</v>
      </c>
      <c r="E359" s="264" t="s">
        <v>1</v>
      </c>
      <c r="F359" s="265" t="s">
        <v>298</v>
      </c>
      <c r="G359" s="263"/>
      <c r="H359" s="266">
        <v>1331.942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72" t="s">
        <v>158</v>
      </c>
      <c r="AU359" s="272" t="s">
        <v>156</v>
      </c>
      <c r="AV359" s="14" t="s">
        <v>155</v>
      </c>
      <c r="AW359" s="14" t="s">
        <v>31</v>
      </c>
      <c r="AX359" s="14" t="s">
        <v>84</v>
      </c>
      <c r="AY359" s="272" t="s">
        <v>149</v>
      </c>
    </row>
    <row r="360" s="2" customFormat="1" ht="33" customHeight="1">
      <c r="A360" s="39"/>
      <c r="B360" s="40"/>
      <c r="C360" s="220" t="s">
        <v>531</v>
      </c>
      <c r="D360" s="220" t="s">
        <v>151</v>
      </c>
      <c r="E360" s="221" t="s">
        <v>532</v>
      </c>
      <c r="F360" s="222" t="s">
        <v>533</v>
      </c>
      <c r="G360" s="223" t="s">
        <v>309</v>
      </c>
      <c r="H360" s="224">
        <v>1331.942</v>
      </c>
      <c r="I360" s="225"/>
      <c r="J360" s="226">
        <f>ROUND(I360*H360,2)</f>
        <v>0</v>
      </c>
      <c r="K360" s="227"/>
      <c r="L360" s="45"/>
      <c r="M360" s="228" t="s">
        <v>1</v>
      </c>
      <c r="N360" s="229" t="s">
        <v>42</v>
      </c>
      <c r="O360" s="92"/>
      <c r="P360" s="230">
        <f>O360*H360</f>
        <v>0</v>
      </c>
      <c r="Q360" s="230">
        <v>0.0052500000000000003</v>
      </c>
      <c r="R360" s="230">
        <f>Q360*H360</f>
        <v>6.9926955000000008</v>
      </c>
      <c r="S360" s="230">
        <v>0</v>
      </c>
      <c r="T360" s="23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2" t="s">
        <v>155</v>
      </c>
      <c r="AT360" s="232" t="s">
        <v>151</v>
      </c>
      <c r="AU360" s="232" t="s">
        <v>156</v>
      </c>
      <c r="AY360" s="18" t="s">
        <v>149</v>
      </c>
      <c r="BE360" s="233">
        <f>IF(N360="základní",J360,0)</f>
        <v>0</v>
      </c>
      <c r="BF360" s="233">
        <f>IF(N360="snížená",J360,0)</f>
        <v>0</v>
      </c>
      <c r="BG360" s="233">
        <f>IF(N360="zákl. přenesená",J360,0)</f>
        <v>0</v>
      </c>
      <c r="BH360" s="233">
        <f>IF(N360="sníž. přenesená",J360,0)</f>
        <v>0</v>
      </c>
      <c r="BI360" s="233">
        <f>IF(N360="nulová",J360,0)</f>
        <v>0</v>
      </c>
      <c r="BJ360" s="18" t="s">
        <v>156</v>
      </c>
      <c r="BK360" s="233">
        <f>ROUND(I360*H360,2)</f>
        <v>0</v>
      </c>
      <c r="BL360" s="18" t="s">
        <v>155</v>
      </c>
      <c r="BM360" s="232" t="s">
        <v>534</v>
      </c>
    </row>
    <row r="361" s="2" customFormat="1" ht="24.15" customHeight="1">
      <c r="A361" s="39"/>
      <c r="B361" s="40"/>
      <c r="C361" s="220" t="s">
        <v>535</v>
      </c>
      <c r="D361" s="220" t="s">
        <v>151</v>
      </c>
      <c r="E361" s="221" t="s">
        <v>536</v>
      </c>
      <c r="F361" s="222" t="s">
        <v>537</v>
      </c>
      <c r="G361" s="223" t="s">
        <v>309</v>
      </c>
      <c r="H361" s="224">
        <v>1176.942</v>
      </c>
      <c r="I361" s="225"/>
      <c r="J361" s="226">
        <f>ROUND(I361*H361,2)</f>
        <v>0</v>
      </c>
      <c r="K361" s="227"/>
      <c r="L361" s="45"/>
      <c r="M361" s="228" t="s">
        <v>1</v>
      </c>
      <c r="N361" s="229" t="s">
        <v>42</v>
      </c>
      <c r="O361" s="92"/>
      <c r="P361" s="230">
        <f>O361*H361</f>
        <v>0</v>
      </c>
      <c r="Q361" s="230">
        <v>0.0028500000000000001</v>
      </c>
      <c r="R361" s="230">
        <f>Q361*H361</f>
        <v>3.3542847</v>
      </c>
      <c r="S361" s="230">
        <v>0</v>
      </c>
      <c r="T361" s="23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2" t="s">
        <v>155</v>
      </c>
      <c r="AT361" s="232" t="s">
        <v>151</v>
      </c>
      <c r="AU361" s="232" t="s">
        <v>156</v>
      </c>
      <c r="AY361" s="18" t="s">
        <v>149</v>
      </c>
      <c r="BE361" s="233">
        <f>IF(N361="základní",J361,0)</f>
        <v>0</v>
      </c>
      <c r="BF361" s="233">
        <f>IF(N361="snížená",J361,0)</f>
        <v>0</v>
      </c>
      <c r="BG361" s="233">
        <f>IF(N361="zákl. přenesená",J361,0)</f>
        <v>0</v>
      </c>
      <c r="BH361" s="233">
        <f>IF(N361="sníž. přenesená",J361,0)</f>
        <v>0</v>
      </c>
      <c r="BI361" s="233">
        <f>IF(N361="nulová",J361,0)</f>
        <v>0</v>
      </c>
      <c r="BJ361" s="18" t="s">
        <v>156</v>
      </c>
      <c r="BK361" s="233">
        <f>ROUND(I361*H361,2)</f>
        <v>0</v>
      </c>
      <c r="BL361" s="18" t="s">
        <v>155</v>
      </c>
      <c r="BM361" s="232" t="s">
        <v>538</v>
      </c>
    </row>
    <row r="362" s="13" customFormat="1">
      <c r="A362" s="13"/>
      <c r="B362" s="234"/>
      <c r="C362" s="235"/>
      <c r="D362" s="236" t="s">
        <v>158</v>
      </c>
      <c r="E362" s="237" t="s">
        <v>1</v>
      </c>
      <c r="F362" s="238" t="s">
        <v>433</v>
      </c>
      <c r="G362" s="235"/>
      <c r="H362" s="239">
        <v>31.030000000000001</v>
      </c>
      <c r="I362" s="240"/>
      <c r="J362" s="235"/>
      <c r="K362" s="235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158</v>
      </c>
      <c r="AU362" s="245" t="s">
        <v>156</v>
      </c>
      <c r="AV362" s="13" t="s">
        <v>156</v>
      </c>
      <c r="AW362" s="13" t="s">
        <v>31</v>
      </c>
      <c r="AX362" s="13" t="s">
        <v>76</v>
      </c>
      <c r="AY362" s="245" t="s">
        <v>149</v>
      </c>
    </row>
    <row r="363" s="13" customFormat="1">
      <c r="A363" s="13"/>
      <c r="B363" s="234"/>
      <c r="C363" s="235"/>
      <c r="D363" s="236" t="s">
        <v>158</v>
      </c>
      <c r="E363" s="237" t="s">
        <v>1</v>
      </c>
      <c r="F363" s="238" t="s">
        <v>434</v>
      </c>
      <c r="G363" s="235"/>
      <c r="H363" s="239">
        <v>15.029999999999999</v>
      </c>
      <c r="I363" s="240"/>
      <c r="J363" s="235"/>
      <c r="K363" s="235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158</v>
      </c>
      <c r="AU363" s="245" t="s">
        <v>156</v>
      </c>
      <c r="AV363" s="13" t="s">
        <v>156</v>
      </c>
      <c r="AW363" s="13" t="s">
        <v>31</v>
      </c>
      <c r="AX363" s="13" t="s">
        <v>76</v>
      </c>
      <c r="AY363" s="245" t="s">
        <v>149</v>
      </c>
    </row>
    <row r="364" s="13" customFormat="1">
      <c r="A364" s="13"/>
      <c r="B364" s="234"/>
      <c r="C364" s="235"/>
      <c r="D364" s="236" t="s">
        <v>158</v>
      </c>
      <c r="E364" s="237" t="s">
        <v>1</v>
      </c>
      <c r="F364" s="238" t="s">
        <v>435</v>
      </c>
      <c r="G364" s="235"/>
      <c r="H364" s="239">
        <v>126.92</v>
      </c>
      <c r="I364" s="240"/>
      <c r="J364" s="235"/>
      <c r="K364" s="235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158</v>
      </c>
      <c r="AU364" s="245" t="s">
        <v>156</v>
      </c>
      <c r="AV364" s="13" t="s">
        <v>156</v>
      </c>
      <c r="AW364" s="13" t="s">
        <v>31</v>
      </c>
      <c r="AX364" s="13" t="s">
        <v>76</v>
      </c>
      <c r="AY364" s="245" t="s">
        <v>149</v>
      </c>
    </row>
    <row r="365" s="13" customFormat="1">
      <c r="A365" s="13"/>
      <c r="B365" s="234"/>
      <c r="C365" s="235"/>
      <c r="D365" s="236" t="s">
        <v>158</v>
      </c>
      <c r="E365" s="237" t="s">
        <v>1</v>
      </c>
      <c r="F365" s="238" t="s">
        <v>436</v>
      </c>
      <c r="G365" s="235"/>
      <c r="H365" s="239">
        <v>14.362</v>
      </c>
      <c r="I365" s="240"/>
      <c r="J365" s="235"/>
      <c r="K365" s="235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158</v>
      </c>
      <c r="AU365" s="245" t="s">
        <v>156</v>
      </c>
      <c r="AV365" s="13" t="s">
        <v>156</v>
      </c>
      <c r="AW365" s="13" t="s">
        <v>31</v>
      </c>
      <c r="AX365" s="13" t="s">
        <v>76</v>
      </c>
      <c r="AY365" s="245" t="s">
        <v>149</v>
      </c>
    </row>
    <row r="366" s="13" customFormat="1">
      <c r="A366" s="13"/>
      <c r="B366" s="234"/>
      <c r="C366" s="235"/>
      <c r="D366" s="236" t="s">
        <v>158</v>
      </c>
      <c r="E366" s="237" t="s">
        <v>1</v>
      </c>
      <c r="F366" s="238" t="s">
        <v>437</v>
      </c>
      <c r="G366" s="235"/>
      <c r="H366" s="239">
        <v>158.64599999999999</v>
      </c>
      <c r="I366" s="240"/>
      <c r="J366" s="235"/>
      <c r="K366" s="235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158</v>
      </c>
      <c r="AU366" s="245" t="s">
        <v>156</v>
      </c>
      <c r="AV366" s="13" t="s">
        <v>156</v>
      </c>
      <c r="AW366" s="13" t="s">
        <v>31</v>
      </c>
      <c r="AX366" s="13" t="s">
        <v>76</v>
      </c>
      <c r="AY366" s="245" t="s">
        <v>149</v>
      </c>
    </row>
    <row r="367" s="13" customFormat="1">
      <c r="A367" s="13"/>
      <c r="B367" s="234"/>
      <c r="C367" s="235"/>
      <c r="D367" s="236" t="s">
        <v>158</v>
      </c>
      <c r="E367" s="237" t="s">
        <v>1</v>
      </c>
      <c r="F367" s="238" t="s">
        <v>438</v>
      </c>
      <c r="G367" s="235"/>
      <c r="H367" s="239">
        <v>49.034999999999997</v>
      </c>
      <c r="I367" s="240"/>
      <c r="J367" s="235"/>
      <c r="K367" s="235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158</v>
      </c>
      <c r="AU367" s="245" t="s">
        <v>156</v>
      </c>
      <c r="AV367" s="13" t="s">
        <v>156</v>
      </c>
      <c r="AW367" s="13" t="s">
        <v>31</v>
      </c>
      <c r="AX367" s="13" t="s">
        <v>76</v>
      </c>
      <c r="AY367" s="245" t="s">
        <v>149</v>
      </c>
    </row>
    <row r="368" s="13" customFormat="1">
      <c r="A368" s="13"/>
      <c r="B368" s="234"/>
      <c r="C368" s="235"/>
      <c r="D368" s="236" t="s">
        <v>158</v>
      </c>
      <c r="E368" s="237" t="s">
        <v>1</v>
      </c>
      <c r="F368" s="238" t="s">
        <v>439</v>
      </c>
      <c r="G368" s="235"/>
      <c r="H368" s="239">
        <v>147.27600000000001</v>
      </c>
      <c r="I368" s="240"/>
      <c r="J368" s="235"/>
      <c r="K368" s="235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158</v>
      </c>
      <c r="AU368" s="245" t="s">
        <v>156</v>
      </c>
      <c r="AV368" s="13" t="s">
        <v>156</v>
      </c>
      <c r="AW368" s="13" t="s">
        <v>31</v>
      </c>
      <c r="AX368" s="13" t="s">
        <v>76</v>
      </c>
      <c r="AY368" s="245" t="s">
        <v>149</v>
      </c>
    </row>
    <row r="369" s="13" customFormat="1">
      <c r="A369" s="13"/>
      <c r="B369" s="234"/>
      <c r="C369" s="235"/>
      <c r="D369" s="236" t="s">
        <v>158</v>
      </c>
      <c r="E369" s="237" t="s">
        <v>1</v>
      </c>
      <c r="F369" s="238" t="s">
        <v>440</v>
      </c>
      <c r="G369" s="235"/>
      <c r="H369" s="239">
        <v>14.138</v>
      </c>
      <c r="I369" s="240"/>
      <c r="J369" s="235"/>
      <c r="K369" s="235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158</v>
      </c>
      <c r="AU369" s="245" t="s">
        <v>156</v>
      </c>
      <c r="AV369" s="13" t="s">
        <v>156</v>
      </c>
      <c r="AW369" s="13" t="s">
        <v>31</v>
      </c>
      <c r="AX369" s="13" t="s">
        <v>76</v>
      </c>
      <c r="AY369" s="245" t="s">
        <v>149</v>
      </c>
    </row>
    <row r="370" s="13" customFormat="1">
      <c r="A370" s="13"/>
      <c r="B370" s="234"/>
      <c r="C370" s="235"/>
      <c r="D370" s="236" t="s">
        <v>158</v>
      </c>
      <c r="E370" s="237" t="s">
        <v>1</v>
      </c>
      <c r="F370" s="238" t="s">
        <v>441</v>
      </c>
      <c r="G370" s="235"/>
      <c r="H370" s="239">
        <v>30.274999999999999</v>
      </c>
      <c r="I370" s="240"/>
      <c r="J370" s="235"/>
      <c r="K370" s="235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158</v>
      </c>
      <c r="AU370" s="245" t="s">
        <v>156</v>
      </c>
      <c r="AV370" s="13" t="s">
        <v>156</v>
      </c>
      <c r="AW370" s="13" t="s">
        <v>31</v>
      </c>
      <c r="AX370" s="13" t="s">
        <v>76</v>
      </c>
      <c r="AY370" s="245" t="s">
        <v>149</v>
      </c>
    </row>
    <row r="371" s="13" customFormat="1">
      <c r="A371" s="13"/>
      <c r="B371" s="234"/>
      <c r="C371" s="235"/>
      <c r="D371" s="236" t="s">
        <v>158</v>
      </c>
      <c r="E371" s="237" t="s">
        <v>1</v>
      </c>
      <c r="F371" s="238" t="s">
        <v>442</v>
      </c>
      <c r="G371" s="235"/>
      <c r="H371" s="239">
        <v>228.35499999999999</v>
      </c>
      <c r="I371" s="240"/>
      <c r="J371" s="235"/>
      <c r="K371" s="235"/>
      <c r="L371" s="241"/>
      <c r="M371" s="242"/>
      <c r="N371" s="243"/>
      <c r="O371" s="243"/>
      <c r="P371" s="243"/>
      <c r="Q371" s="243"/>
      <c r="R371" s="243"/>
      <c r="S371" s="243"/>
      <c r="T371" s="24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5" t="s">
        <v>158</v>
      </c>
      <c r="AU371" s="245" t="s">
        <v>156</v>
      </c>
      <c r="AV371" s="13" t="s">
        <v>156</v>
      </c>
      <c r="AW371" s="13" t="s">
        <v>31</v>
      </c>
      <c r="AX371" s="13" t="s">
        <v>76</v>
      </c>
      <c r="AY371" s="245" t="s">
        <v>149</v>
      </c>
    </row>
    <row r="372" s="13" customFormat="1">
      <c r="A372" s="13"/>
      <c r="B372" s="234"/>
      <c r="C372" s="235"/>
      <c r="D372" s="236" t="s">
        <v>158</v>
      </c>
      <c r="E372" s="237" t="s">
        <v>1</v>
      </c>
      <c r="F372" s="238" t="s">
        <v>443</v>
      </c>
      <c r="G372" s="235"/>
      <c r="H372" s="239">
        <v>292.90499999999997</v>
      </c>
      <c r="I372" s="240"/>
      <c r="J372" s="235"/>
      <c r="K372" s="235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158</v>
      </c>
      <c r="AU372" s="245" t="s">
        <v>156</v>
      </c>
      <c r="AV372" s="13" t="s">
        <v>156</v>
      </c>
      <c r="AW372" s="13" t="s">
        <v>31</v>
      </c>
      <c r="AX372" s="13" t="s">
        <v>76</v>
      </c>
      <c r="AY372" s="245" t="s">
        <v>149</v>
      </c>
    </row>
    <row r="373" s="13" customFormat="1">
      <c r="A373" s="13"/>
      <c r="B373" s="234"/>
      <c r="C373" s="235"/>
      <c r="D373" s="236" t="s">
        <v>158</v>
      </c>
      <c r="E373" s="237" t="s">
        <v>1</v>
      </c>
      <c r="F373" s="238" t="s">
        <v>444</v>
      </c>
      <c r="G373" s="235"/>
      <c r="H373" s="239">
        <v>72</v>
      </c>
      <c r="I373" s="240"/>
      <c r="J373" s="235"/>
      <c r="K373" s="235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158</v>
      </c>
      <c r="AU373" s="245" t="s">
        <v>156</v>
      </c>
      <c r="AV373" s="13" t="s">
        <v>156</v>
      </c>
      <c r="AW373" s="13" t="s">
        <v>31</v>
      </c>
      <c r="AX373" s="13" t="s">
        <v>76</v>
      </c>
      <c r="AY373" s="245" t="s">
        <v>149</v>
      </c>
    </row>
    <row r="374" s="13" customFormat="1">
      <c r="A374" s="13"/>
      <c r="B374" s="234"/>
      <c r="C374" s="235"/>
      <c r="D374" s="236" t="s">
        <v>158</v>
      </c>
      <c r="E374" s="237" t="s">
        <v>1</v>
      </c>
      <c r="F374" s="238" t="s">
        <v>445</v>
      </c>
      <c r="G374" s="235"/>
      <c r="H374" s="239">
        <v>29.969999999999999</v>
      </c>
      <c r="I374" s="240"/>
      <c r="J374" s="235"/>
      <c r="K374" s="235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158</v>
      </c>
      <c r="AU374" s="245" t="s">
        <v>156</v>
      </c>
      <c r="AV374" s="13" t="s">
        <v>156</v>
      </c>
      <c r="AW374" s="13" t="s">
        <v>31</v>
      </c>
      <c r="AX374" s="13" t="s">
        <v>76</v>
      </c>
      <c r="AY374" s="245" t="s">
        <v>149</v>
      </c>
    </row>
    <row r="375" s="13" customFormat="1">
      <c r="A375" s="13"/>
      <c r="B375" s="234"/>
      <c r="C375" s="235"/>
      <c r="D375" s="236" t="s">
        <v>158</v>
      </c>
      <c r="E375" s="237" t="s">
        <v>1</v>
      </c>
      <c r="F375" s="238" t="s">
        <v>446</v>
      </c>
      <c r="G375" s="235"/>
      <c r="H375" s="239">
        <v>122</v>
      </c>
      <c r="I375" s="240"/>
      <c r="J375" s="235"/>
      <c r="K375" s="235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158</v>
      </c>
      <c r="AU375" s="245" t="s">
        <v>156</v>
      </c>
      <c r="AV375" s="13" t="s">
        <v>156</v>
      </c>
      <c r="AW375" s="13" t="s">
        <v>31</v>
      </c>
      <c r="AX375" s="13" t="s">
        <v>76</v>
      </c>
      <c r="AY375" s="245" t="s">
        <v>149</v>
      </c>
    </row>
    <row r="376" s="16" customFormat="1">
      <c r="A376" s="16"/>
      <c r="B376" s="283"/>
      <c r="C376" s="284"/>
      <c r="D376" s="236" t="s">
        <v>158</v>
      </c>
      <c r="E376" s="285" t="s">
        <v>1</v>
      </c>
      <c r="F376" s="286" t="s">
        <v>323</v>
      </c>
      <c r="G376" s="284"/>
      <c r="H376" s="287">
        <v>1331.942</v>
      </c>
      <c r="I376" s="288"/>
      <c r="J376" s="284"/>
      <c r="K376" s="284"/>
      <c r="L376" s="289"/>
      <c r="M376" s="290"/>
      <c r="N376" s="291"/>
      <c r="O376" s="291"/>
      <c r="P376" s="291"/>
      <c r="Q376" s="291"/>
      <c r="R376" s="291"/>
      <c r="S376" s="291"/>
      <c r="T376" s="292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93" t="s">
        <v>158</v>
      </c>
      <c r="AU376" s="293" t="s">
        <v>156</v>
      </c>
      <c r="AV376" s="16" t="s">
        <v>163</v>
      </c>
      <c r="AW376" s="16" t="s">
        <v>31</v>
      </c>
      <c r="AX376" s="16" t="s">
        <v>76</v>
      </c>
      <c r="AY376" s="293" t="s">
        <v>149</v>
      </c>
    </row>
    <row r="377" s="13" customFormat="1">
      <c r="A377" s="13"/>
      <c r="B377" s="234"/>
      <c r="C377" s="235"/>
      <c r="D377" s="236" t="s">
        <v>158</v>
      </c>
      <c r="E377" s="237" t="s">
        <v>1</v>
      </c>
      <c r="F377" s="238" t="s">
        <v>539</v>
      </c>
      <c r="G377" s="235"/>
      <c r="H377" s="239">
        <v>-62</v>
      </c>
      <c r="I377" s="240"/>
      <c r="J377" s="235"/>
      <c r="K377" s="235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158</v>
      </c>
      <c r="AU377" s="245" t="s">
        <v>156</v>
      </c>
      <c r="AV377" s="13" t="s">
        <v>156</v>
      </c>
      <c r="AW377" s="13" t="s">
        <v>31</v>
      </c>
      <c r="AX377" s="13" t="s">
        <v>76</v>
      </c>
      <c r="AY377" s="245" t="s">
        <v>149</v>
      </c>
    </row>
    <row r="378" s="13" customFormat="1">
      <c r="A378" s="13"/>
      <c r="B378" s="234"/>
      <c r="C378" s="235"/>
      <c r="D378" s="236" t="s">
        <v>158</v>
      </c>
      <c r="E378" s="237" t="s">
        <v>1</v>
      </c>
      <c r="F378" s="238" t="s">
        <v>540</v>
      </c>
      <c r="G378" s="235"/>
      <c r="H378" s="239">
        <v>-77</v>
      </c>
      <c r="I378" s="240"/>
      <c r="J378" s="235"/>
      <c r="K378" s="235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158</v>
      </c>
      <c r="AU378" s="245" t="s">
        <v>156</v>
      </c>
      <c r="AV378" s="13" t="s">
        <v>156</v>
      </c>
      <c r="AW378" s="13" t="s">
        <v>31</v>
      </c>
      <c r="AX378" s="13" t="s">
        <v>76</v>
      </c>
      <c r="AY378" s="245" t="s">
        <v>149</v>
      </c>
    </row>
    <row r="379" s="13" customFormat="1">
      <c r="A379" s="13"/>
      <c r="B379" s="234"/>
      <c r="C379" s="235"/>
      <c r="D379" s="236" t="s">
        <v>158</v>
      </c>
      <c r="E379" s="237" t="s">
        <v>1</v>
      </c>
      <c r="F379" s="238" t="s">
        <v>541</v>
      </c>
      <c r="G379" s="235"/>
      <c r="H379" s="239">
        <v>-8</v>
      </c>
      <c r="I379" s="240"/>
      <c r="J379" s="235"/>
      <c r="K379" s="235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158</v>
      </c>
      <c r="AU379" s="245" t="s">
        <v>156</v>
      </c>
      <c r="AV379" s="13" t="s">
        <v>156</v>
      </c>
      <c r="AW379" s="13" t="s">
        <v>31</v>
      </c>
      <c r="AX379" s="13" t="s">
        <v>76</v>
      </c>
      <c r="AY379" s="245" t="s">
        <v>149</v>
      </c>
    </row>
    <row r="380" s="13" customFormat="1">
      <c r="A380" s="13"/>
      <c r="B380" s="234"/>
      <c r="C380" s="235"/>
      <c r="D380" s="236" t="s">
        <v>158</v>
      </c>
      <c r="E380" s="237" t="s">
        <v>1</v>
      </c>
      <c r="F380" s="238" t="s">
        <v>542</v>
      </c>
      <c r="G380" s="235"/>
      <c r="H380" s="239">
        <v>-8</v>
      </c>
      <c r="I380" s="240"/>
      <c r="J380" s="235"/>
      <c r="K380" s="235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158</v>
      </c>
      <c r="AU380" s="245" t="s">
        <v>156</v>
      </c>
      <c r="AV380" s="13" t="s">
        <v>156</v>
      </c>
      <c r="AW380" s="13" t="s">
        <v>31</v>
      </c>
      <c r="AX380" s="13" t="s">
        <v>76</v>
      </c>
      <c r="AY380" s="245" t="s">
        <v>149</v>
      </c>
    </row>
    <row r="381" s="16" customFormat="1">
      <c r="A381" s="16"/>
      <c r="B381" s="283"/>
      <c r="C381" s="284"/>
      <c r="D381" s="236" t="s">
        <v>158</v>
      </c>
      <c r="E381" s="285" t="s">
        <v>1</v>
      </c>
      <c r="F381" s="286" t="s">
        <v>323</v>
      </c>
      <c r="G381" s="284"/>
      <c r="H381" s="287">
        <v>-155</v>
      </c>
      <c r="I381" s="288"/>
      <c r="J381" s="284"/>
      <c r="K381" s="284"/>
      <c r="L381" s="289"/>
      <c r="M381" s="290"/>
      <c r="N381" s="291"/>
      <c r="O381" s="291"/>
      <c r="P381" s="291"/>
      <c r="Q381" s="291"/>
      <c r="R381" s="291"/>
      <c r="S381" s="291"/>
      <c r="T381" s="292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93" t="s">
        <v>158</v>
      </c>
      <c r="AU381" s="293" t="s">
        <v>156</v>
      </c>
      <c r="AV381" s="16" t="s">
        <v>163</v>
      </c>
      <c r="AW381" s="16" t="s">
        <v>31</v>
      </c>
      <c r="AX381" s="16" t="s">
        <v>76</v>
      </c>
      <c r="AY381" s="293" t="s">
        <v>149</v>
      </c>
    </row>
    <row r="382" s="14" customFormat="1">
      <c r="A382" s="14"/>
      <c r="B382" s="262"/>
      <c r="C382" s="263"/>
      <c r="D382" s="236" t="s">
        <v>158</v>
      </c>
      <c r="E382" s="264" t="s">
        <v>1</v>
      </c>
      <c r="F382" s="265" t="s">
        <v>298</v>
      </c>
      <c r="G382" s="263"/>
      <c r="H382" s="266">
        <v>1176.942</v>
      </c>
      <c r="I382" s="267"/>
      <c r="J382" s="263"/>
      <c r="K382" s="263"/>
      <c r="L382" s="268"/>
      <c r="M382" s="269"/>
      <c r="N382" s="270"/>
      <c r="O382" s="270"/>
      <c r="P382" s="270"/>
      <c r="Q382" s="270"/>
      <c r="R382" s="270"/>
      <c r="S382" s="270"/>
      <c r="T382" s="27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72" t="s">
        <v>158</v>
      </c>
      <c r="AU382" s="272" t="s">
        <v>156</v>
      </c>
      <c r="AV382" s="14" t="s">
        <v>155</v>
      </c>
      <c r="AW382" s="14" t="s">
        <v>31</v>
      </c>
      <c r="AX382" s="14" t="s">
        <v>84</v>
      </c>
      <c r="AY382" s="272" t="s">
        <v>149</v>
      </c>
    </row>
    <row r="383" s="2" customFormat="1" ht="24.15" customHeight="1">
      <c r="A383" s="39"/>
      <c r="B383" s="40"/>
      <c r="C383" s="220" t="s">
        <v>543</v>
      </c>
      <c r="D383" s="220" t="s">
        <v>151</v>
      </c>
      <c r="E383" s="221" t="s">
        <v>544</v>
      </c>
      <c r="F383" s="222" t="s">
        <v>545</v>
      </c>
      <c r="G383" s="223" t="s">
        <v>309</v>
      </c>
      <c r="H383" s="224">
        <v>155</v>
      </c>
      <c r="I383" s="225"/>
      <c r="J383" s="226">
        <f>ROUND(I383*H383,2)</f>
        <v>0</v>
      </c>
      <c r="K383" s="227"/>
      <c r="L383" s="45"/>
      <c r="M383" s="228" t="s">
        <v>1</v>
      </c>
      <c r="N383" s="229" t="s">
        <v>42</v>
      </c>
      <c r="O383" s="92"/>
      <c r="P383" s="230">
        <f>O383*H383</f>
        <v>0</v>
      </c>
      <c r="Q383" s="230">
        <v>0.0024199999999999998</v>
      </c>
      <c r="R383" s="230">
        <f>Q383*H383</f>
        <v>0.37509999999999999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155</v>
      </c>
      <c r="AT383" s="232" t="s">
        <v>151</v>
      </c>
      <c r="AU383" s="232" t="s">
        <v>156</v>
      </c>
      <c r="AY383" s="18" t="s">
        <v>149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8" t="s">
        <v>156</v>
      </c>
      <c r="BK383" s="233">
        <f>ROUND(I383*H383,2)</f>
        <v>0</v>
      </c>
      <c r="BL383" s="18" t="s">
        <v>155</v>
      </c>
      <c r="BM383" s="232" t="s">
        <v>546</v>
      </c>
    </row>
    <row r="384" s="13" customFormat="1">
      <c r="A384" s="13"/>
      <c r="B384" s="234"/>
      <c r="C384" s="235"/>
      <c r="D384" s="236" t="s">
        <v>158</v>
      </c>
      <c r="E384" s="237" t="s">
        <v>1</v>
      </c>
      <c r="F384" s="238" t="s">
        <v>547</v>
      </c>
      <c r="G384" s="235"/>
      <c r="H384" s="239">
        <v>62</v>
      </c>
      <c r="I384" s="240"/>
      <c r="J384" s="235"/>
      <c r="K384" s="235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158</v>
      </c>
      <c r="AU384" s="245" t="s">
        <v>156</v>
      </c>
      <c r="AV384" s="13" t="s">
        <v>156</v>
      </c>
      <c r="AW384" s="13" t="s">
        <v>31</v>
      </c>
      <c r="AX384" s="13" t="s">
        <v>76</v>
      </c>
      <c r="AY384" s="245" t="s">
        <v>149</v>
      </c>
    </row>
    <row r="385" s="13" customFormat="1">
      <c r="A385" s="13"/>
      <c r="B385" s="234"/>
      <c r="C385" s="235"/>
      <c r="D385" s="236" t="s">
        <v>158</v>
      </c>
      <c r="E385" s="237" t="s">
        <v>1</v>
      </c>
      <c r="F385" s="238" t="s">
        <v>548</v>
      </c>
      <c r="G385" s="235"/>
      <c r="H385" s="239">
        <v>77</v>
      </c>
      <c r="I385" s="240"/>
      <c r="J385" s="235"/>
      <c r="K385" s="235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158</v>
      </c>
      <c r="AU385" s="245" t="s">
        <v>156</v>
      </c>
      <c r="AV385" s="13" t="s">
        <v>156</v>
      </c>
      <c r="AW385" s="13" t="s">
        <v>31</v>
      </c>
      <c r="AX385" s="13" t="s">
        <v>76</v>
      </c>
      <c r="AY385" s="245" t="s">
        <v>149</v>
      </c>
    </row>
    <row r="386" s="13" customFormat="1">
      <c r="A386" s="13"/>
      <c r="B386" s="234"/>
      <c r="C386" s="235"/>
      <c r="D386" s="236" t="s">
        <v>158</v>
      </c>
      <c r="E386" s="237" t="s">
        <v>1</v>
      </c>
      <c r="F386" s="238" t="s">
        <v>549</v>
      </c>
      <c r="G386" s="235"/>
      <c r="H386" s="239">
        <v>8</v>
      </c>
      <c r="I386" s="240"/>
      <c r="J386" s="235"/>
      <c r="K386" s="235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158</v>
      </c>
      <c r="AU386" s="245" t="s">
        <v>156</v>
      </c>
      <c r="AV386" s="13" t="s">
        <v>156</v>
      </c>
      <c r="AW386" s="13" t="s">
        <v>31</v>
      </c>
      <c r="AX386" s="13" t="s">
        <v>76</v>
      </c>
      <c r="AY386" s="245" t="s">
        <v>149</v>
      </c>
    </row>
    <row r="387" s="13" customFormat="1">
      <c r="A387" s="13"/>
      <c r="B387" s="234"/>
      <c r="C387" s="235"/>
      <c r="D387" s="236" t="s">
        <v>158</v>
      </c>
      <c r="E387" s="237" t="s">
        <v>1</v>
      </c>
      <c r="F387" s="238" t="s">
        <v>550</v>
      </c>
      <c r="G387" s="235"/>
      <c r="H387" s="239">
        <v>8</v>
      </c>
      <c r="I387" s="240"/>
      <c r="J387" s="235"/>
      <c r="K387" s="235"/>
      <c r="L387" s="241"/>
      <c r="M387" s="242"/>
      <c r="N387" s="243"/>
      <c r="O387" s="243"/>
      <c r="P387" s="243"/>
      <c r="Q387" s="243"/>
      <c r="R387" s="243"/>
      <c r="S387" s="243"/>
      <c r="T387" s="24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158</v>
      </c>
      <c r="AU387" s="245" t="s">
        <v>156</v>
      </c>
      <c r="AV387" s="13" t="s">
        <v>156</v>
      </c>
      <c r="AW387" s="13" t="s">
        <v>31</v>
      </c>
      <c r="AX387" s="13" t="s">
        <v>76</v>
      </c>
      <c r="AY387" s="245" t="s">
        <v>149</v>
      </c>
    </row>
    <row r="388" s="14" customFormat="1">
      <c r="A388" s="14"/>
      <c r="B388" s="262"/>
      <c r="C388" s="263"/>
      <c r="D388" s="236" t="s">
        <v>158</v>
      </c>
      <c r="E388" s="264" t="s">
        <v>1</v>
      </c>
      <c r="F388" s="265" t="s">
        <v>298</v>
      </c>
      <c r="G388" s="263"/>
      <c r="H388" s="266">
        <v>155</v>
      </c>
      <c r="I388" s="267"/>
      <c r="J388" s="263"/>
      <c r="K388" s="263"/>
      <c r="L388" s="268"/>
      <c r="M388" s="269"/>
      <c r="N388" s="270"/>
      <c r="O388" s="270"/>
      <c r="P388" s="270"/>
      <c r="Q388" s="270"/>
      <c r="R388" s="270"/>
      <c r="S388" s="270"/>
      <c r="T388" s="27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72" t="s">
        <v>158</v>
      </c>
      <c r="AU388" s="272" t="s">
        <v>156</v>
      </c>
      <c r="AV388" s="14" t="s">
        <v>155</v>
      </c>
      <c r="AW388" s="14" t="s">
        <v>31</v>
      </c>
      <c r="AX388" s="14" t="s">
        <v>84</v>
      </c>
      <c r="AY388" s="272" t="s">
        <v>149</v>
      </c>
    </row>
    <row r="389" s="2" customFormat="1" ht="24.15" customHeight="1">
      <c r="A389" s="39"/>
      <c r="B389" s="40"/>
      <c r="C389" s="220" t="s">
        <v>551</v>
      </c>
      <c r="D389" s="220" t="s">
        <v>151</v>
      </c>
      <c r="E389" s="221" t="s">
        <v>552</v>
      </c>
      <c r="F389" s="222" t="s">
        <v>553</v>
      </c>
      <c r="G389" s="223" t="s">
        <v>154</v>
      </c>
      <c r="H389" s="224">
        <v>49.719999999999999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42</v>
      </c>
      <c r="O389" s="92"/>
      <c r="P389" s="230">
        <f>O389*H389</f>
        <v>0</v>
      </c>
      <c r="Q389" s="230">
        <v>0.61799999999999999</v>
      </c>
      <c r="R389" s="230">
        <f>Q389*H389</f>
        <v>30.726959999999998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155</v>
      </c>
      <c r="AT389" s="232" t="s">
        <v>151</v>
      </c>
      <c r="AU389" s="232" t="s">
        <v>156</v>
      </c>
      <c r="AY389" s="18" t="s">
        <v>149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156</v>
      </c>
      <c r="BK389" s="233">
        <f>ROUND(I389*H389,2)</f>
        <v>0</v>
      </c>
      <c r="BL389" s="18" t="s">
        <v>155</v>
      </c>
      <c r="BM389" s="232" t="s">
        <v>554</v>
      </c>
    </row>
    <row r="390" s="15" customFormat="1">
      <c r="A390" s="15"/>
      <c r="B390" s="273"/>
      <c r="C390" s="274"/>
      <c r="D390" s="236" t="s">
        <v>158</v>
      </c>
      <c r="E390" s="275" t="s">
        <v>1</v>
      </c>
      <c r="F390" s="276" t="s">
        <v>555</v>
      </c>
      <c r="G390" s="274"/>
      <c r="H390" s="275" t="s">
        <v>1</v>
      </c>
      <c r="I390" s="277"/>
      <c r="J390" s="274"/>
      <c r="K390" s="274"/>
      <c r="L390" s="278"/>
      <c r="M390" s="279"/>
      <c r="N390" s="280"/>
      <c r="O390" s="280"/>
      <c r="P390" s="280"/>
      <c r="Q390" s="280"/>
      <c r="R390" s="280"/>
      <c r="S390" s="280"/>
      <c r="T390" s="281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82" t="s">
        <v>158</v>
      </c>
      <c r="AU390" s="282" t="s">
        <v>156</v>
      </c>
      <c r="AV390" s="15" t="s">
        <v>84</v>
      </c>
      <c r="AW390" s="15" t="s">
        <v>31</v>
      </c>
      <c r="AX390" s="15" t="s">
        <v>76</v>
      </c>
      <c r="AY390" s="282" t="s">
        <v>149</v>
      </c>
    </row>
    <row r="391" s="13" customFormat="1">
      <c r="A391" s="13"/>
      <c r="B391" s="234"/>
      <c r="C391" s="235"/>
      <c r="D391" s="236" t="s">
        <v>158</v>
      </c>
      <c r="E391" s="237" t="s">
        <v>1</v>
      </c>
      <c r="F391" s="238" t="s">
        <v>556</v>
      </c>
      <c r="G391" s="235"/>
      <c r="H391" s="239">
        <v>1.282</v>
      </c>
      <c r="I391" s="240"/>
      <c r="J391" s="235"/>
      <c r="K391" s="235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158</v>
      </c>
      <c r="AU391" s="245" t="s">
        <v>156</v>
      </c>
      <c r="AV391" s="13" t="s">
        <v>156</v>
      </c>
      <c r="AW391" s="13" t="s">
        <v>31</v>
      </c>
      <c r="AX391" s="13" t="s">
        <v>76</v>
      </c>
      <c r="AY391" s="245" t="s">
        <v>149</v>
      </c>
    </row>
    <row r="392" s="13" customFormat="1">
      <c r="A392" s="13"/>
      <c r="B392" s="234"/>
      <c r="C392" s="235"/>
      <c r="D392" s="236" t="s">
        <v>158</v>
      </c>
      <c r="E392" s="237" t="s">
        <v>1</v>
      </c>
      <c r="F392" s="238" t="s">
        <v>557</v>
      </c>
      <c r="G392" s="235"/>
      <c r="H392" s="239">
        <v>1.282</v>
      </c>
      <c r="I392" s="240"/>
      <c r="J392" s="235"/>
      <c r="K392" s="235"/>
      <c r="L392" s="241"/>
      <c r="M392" s="242"/>
      <c r="N392" s="243"/>
      <c r="O392" s="243"/>
      <c r="P392" s="243"/>
      <c r="Q392" s="243"/>
      <c r="R392" s="243"/>
      <c r="S392" s="243"/>
      <c r="T392" s="24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158</v>
      </c>
      <c r="AU392" s="245" t="s">
        <v>156</v>
      </c>
      <c r="AV392" s="13" t="s">
        <v>156</v>
      </c>
      <c r="AW392" s="13" t="s">
        <v>31</v>
      </c>
      <c r="AX392" s="13" t="s">
        <v>76</v>
      </c>
      <c r="AY392" s="245" t="s">
        <v>149</v>
      </c>
    </row>
    <row r="393" s="13" customFormat="1">
      <c r="A393" s="13"/>
      <c r="B393" s="234"/>
      <c r="C393" s="235"/>
      <c r="D393" s="236" t="s">
        <v>158</v>
      </c>
      <c r="E393" s="237" t="s">
        <v>1</v>
      </c>
      <c r="F393" s="238" t="s">
        <v>558</v>
      </c>
      <c r="G393" s="235"/>
      <c r="H393" s="239">
        <v>0.995</v>
      </c>
      <c r="I393" s="240"/>
      <c r="J393" s="235"/>
      <c r="K393" s="235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158</v>
      </c>
      <c r="AU393" s="245" t="s">
        <v>156</v>
      </c>
      <c r="AV393" s="13" t="s">
        <v>156</v>
      </c>
      <c r="AW393" s="13" t="s">
        <v>31</v>
      </c>
      <c r="AX393" s="13" t="s">
        <v>76</v>
      </c>
      <c r="AY393" s="245" t="s">
        <v>149</v>
      </c>
    </row>
    <row r="394" s="13" customFormat="1">
      <c r="A394" s="13"/>
      <c r="B394" s="234"/>
      <c r="C394" s="235"/>
      <c r="D394" s="236" t="s">
        <v>158</v>
      </c>
      <c r="E394" s="237" t="s">
        <v>1</v>
      </c>
      <c r="F394" s="238" t="s">
        <v>559</v>
      </c>
      <c r="G394" s="235"/>
      <c r="H394" s="239">
        <v>0.26800000000000002</v>
      </c>
      <c r="I394" s="240"/>
      <c r="J394" s="235"/>
      <c r="K394" s="235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158</v>
      </c>
      <c r="AU394" s="245" t="s">
        <v>156</v>
      </c>
      <c r="AV394" s="13" t="s">
        <v>156</v>
      </c>
      <c r="AW394" s="13" t="s">
        <v>31</v>
      </c>
      <c r="AX394" s="13" t="s">
        <v>76</v>
      </c>
      <c r="AY394" s="245" t="s">
        <v>149</v>
      </c>
    </row>
    <row r="395" s="16" customFormat="1">
      <c r="A395" s="16"/>
      <c r="B395" s="283"/>
      <c r="C395" s="284"/>
      <c r="D395" s="236" t="s">
        <v>158</v>
      </c>
      <c r="E395" s="285" t="s">
        <v>1</v>
      </c>
      <c r="F395" s="286" t="s">
        <v>323</v>
      </c>
      <c r="G395" s="284"/>
      <c r="H395" s="287">
        <v>3.827</v>
      </c>
      <c r="I395" s="288"/>
      <c r="J395" s="284"/>
      <c r="K395" s="284"/>
      <c r="L395" s="289"/>
      <c r="M395" s="290"/>
      <c r="N395" s="291"/>
      <c r="O395" s="291"/>
      <c r="P395" s="291"/>
      <c r="Q395" s="291"/>
      <c r="R395" s="291"/>
      <c r="S395" s="291"/>
      <c r="T395" s="292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93" t="s">
        <v>158</v>
      </c>
      <c r="AU395" s="293" t="s">
        <v>156</v>
      </c>
      <c r="AV395" s="16" t="s">
        <v>163</v>
      </c>
      <c r="AW395" s="16" t="s">
        <v>31</v>
      </c>
      <c r="AX395" s="16" t="s">
        <v>76</v>
      </c>
      <c r="AY395" s="293" t="s">
        <v>149</v>
      </c>
    </row>
    <row r="396" s="15" customFormat="1">
      <c r="A396" s="15"/>
      <c r="B396" s="273"/>
      <c r="C396" s="274"/>
      <c r="D396" s="236" t="s">
        <v>158</v>
      </c>
      <c r="E396" s="275" t="s">
        <v>1</v>
      </c>
      <c r="F396" s="276" t="s">
        <v>560</v>
      </c>
      <c r="G396" s="274"/>
      <c r="H396" s="275" t="s">
        <v>1</v>
      </c>
      <c r="I396" s="277"/>
      <c r="J396" s="274"/>
      <c r="K396" s="274"/>
      <c r="L396" s="278"/>
      <c r="M396" s="279"/>
      <c r="N396" s="280"/>
      <c r="O396" s="280"/>
      <c r="P396" s="280"/>
      <c r="Q396" s="280"/>
      <c r="R396" s="280"/>
      <c r="S396" s="280"/>
      <c r="T396" s="281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82" t="s">
        <v>158</v>
      </c>
      <c r="AU396" s="282" t="s">
        <v>156</v>
      </c>
      <c r="AV396" s="15" t="s">
        <v>84</v>
      </c>
      <c r="AW396" s="15" t="s">
        <v>31</v>
      </c>
      <c r="AX396" s="15" t="s">
        <v>76</v>
      </c>
      <c r="AY396" s="282" t="s">
        <v>149</v>
      </c>
    </row>
    <row r="397" s="13" customFormat="1">
      <c r="A397" s="13"/>
      <c r="B397" s="234"/>
      <c r="C397" s="235"/>
      <c r="D397" s="236" t="s">
        <v>158</v>
      </c>
      <c r="E397" s="237" t="s">
        <v>1</v>
      </c>
      <c r="F397" s="238" t="s">
        <v>561</v>
      </c>
      <c r="G397" s="235"/>
      <c r="H397" s="239">
        <v>7.5</v>
      </c>
      <c r="I397" s="240"/>
      <c r="J397" s="235"/>
      <c r="K397" s="235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158</v>
      </c>
      <c r="AU397" s="245" t="s">
        <v>156</v>
      </c>
      <c r="AV397" s="13" t="s">
        <v>156</v>
      </c>
      <c r="AW397" s="13" t="s">
        <v>31</v>
      </c>
      <c r="AX397" s="13" t="s">
        <v>76</v>
      </c>
      <c r="AY397" s="245" t="s">
        <v>149</v>
      </c>
    </row>
    <row r="398" s="13" customFormat="1">
      <c r="A398" s="13"/>
      <c r="B398" s="234"/>
      <c r="C398" s="235"/>
      <c r="D398" s="236" t="s">
        <v>158</v>
      </c>
      <c r="E398" s="237" t="s">
        <v>1</v>
      </c>
      <c r="F398" s="238" t="s">
        <v>562</v>
      </c>
      <c r="G398" s="235"/>
      <c r="H398" s="239">
        <v>7.4610000000000003</v>
      </c>
      <c r="I398" s="240"/>
      <c r="J398" s="235"/>
      <c r="K398" s="235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158</v>
      </c>
      <c r="AU398" s="245" t="s">
        <v>156</v>
      </c>
      <c r="AV398" s="13" t="s">
        <v>156</v>
      </c>
      <c r="AW398" s="13" t="s">
        <v>31</v>
      </c>
      <c r="AX398" s="13" t="s">
        <v>76</v>
      </c>
      <c r="AY398" s="245" t="s">
        <v>149</v>
      </c>
    </row>
    <row r="399" s="13" customFormat="1">
      <c r="A399" s="13"/>
      <c r="B399" s="234"/>
      <c r="C399" s="235"/>
      <c r="D399" s="236" t="s">
        <v>158</v>
      </c>
      <c r="E399" s="237" t="s">
        <v>1</v>
      </c>
      <c r="F399" s="238" t="s">
        <v>563</v>
      </c>
      <c r="G399" s="235"/>
      <c r="H399" s="239">
        <v>7.7519999999999998</v>
      </c>
      <c r="I399" s="240"/>
      <c r="J399" s="235"/>
      <c r="K399" s="235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158</v>
      </c>
      <c r="AU399" s="245" t="s">
        <v>156</v>
      </c>
      <c r="AV399" s="13" t="s">
        <v>156</v>
      </c>
      <c r="AW399" s="13" t="s">
        <v>31</v>
      </c>
      <c r="AX399" s="13" t="s">
        <v>76</v>
      </c>
      <c r="AY399" s="245" t="s">
        <v>149</v>
      </c>
    </row>
    <row r="400" s="13" customFormat="1">
      <c r="A400" s="13"/>
      <c r="B400" s="234"/>
      <c r="C400" s="235"/>
      <c r="D400" s="236" t="s">
        <v>158</v>
      </c>
      <c r="E400" s="237" t="s">
        <v>1</v>
      </c>
      <c r="F400" s="238" t="s">
        <v>564</v>
      </c>
      <c r="G400" s="235"/>
      <c r="H400" s="239">
        <v>1.7829999999999999</v>
      </c>
      <c r="I400" s="240"/>
      <c r="J400" s="235"/>
      <c r="K400" s="235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158</v>
      </c>
      <c r="AU400" s="245" t="s">
        <v>156</v>
      </c>
      <c r="AV400" s="13" t="s">
        <v>156</v>
      </c>
      <c r="AW400" s="13" t="s">
        <v>31</v>
      </c>
      <c r="AX400" s="13" t="s">
        <v>76</v>
      </c>
      <c r="AY400" s="245" t="s">
        <v>149</v>
      </c>
    </row>
    <row r="401" s="16" customFormat="1">
      <c r="A401" s="16"/>
      <c r="B401" s="283"/>
      <c r="C401" s="284"/>
      <c r="D401" s="236" t="s">
        <v>158</v>
      </c>
      <c r="E401" s="285" t="s">
        <v>1</v>
      </c>
      <c r="F401" s="286" t="s">
        <v>323</v>
      </c>
      <c r="G401" s="284"/>
      <c r="H401" s="287">
        <v>24.495999999999999</v>
      </c>
      <c r="I401" s="288"/>
      <c r="J401" s="284"/>
      <c r="K401" s="284"/>
      <c r="L401" s="289"/>
      <c r="M401" s="290"/>
      <c r="N401" s="291"/>
      <c r="O401" s="291"/>
      <c r="P401" s="291"/>
      <c r="Q401" s="291"/>
      <c r="R401" s="291"/>
      <c r="S401" s="291"/>
      <c r="T401" s="292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93" t="s">
        <v>158</v>
      </c>
      <c r="AU401" s="293" t="s">
        <v>156</v>
      </c>
      <c r="AV401" s="16" t="s">
        <v>163</v>
      </c>
      <c r="AW401" s="16" t="s">
        <v>31</v>
      </c>
      <c r="AX401" s="16" t="s">
        <v>76</v>
      </c>
      <c r="AY401" s="293" t="s">
        <v>149</v>
      </c>
    </row>
    <row r="402" s="15" customFormat="1">
      <c r="A402" s="15"/>
      <c r="B402" s="273"/>
      <c r="C402" s="274"/>
      <c r="D402" s="236" t="s">
        <v>158</v>
      </c>
      <c r="E402" s="275" t="s">
        <v>1</v>
      </c>
      <c r="F402" s="276" t="s">
        <v>565</v>
      </c>
      <c r="G402" s="274"/>
      <c r="H402" s="275" t="s">
        <v>1</v>
      </c>
      <c r="I402" s="277"/>
      <c r="J402" s="274"/>
      <c r="K402" s="274"/>
      <c r="L402" s="278"/>
      <c r="M402" s="279"/>
      <c r="N402" s="280"/>
      <c r="O402" s="280"/>
      <c r="P402" s="280"/>
      <c r="Q402" s="280"/>
      <c r="R402" s="280"/>
      <c r="S402" s="280"/>
      <c r="T402" s="28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82" t="s">
        <v>158</v>
      </c>
      <c r="AU402" s="282" t="s">
        <v>156</v>
      </c>
      <c r="AV402" s="15" t="s">
        <v>84</v>
      </c>
      <c r="AW402" s="15" t="s">
        <v>31</v>
      </c>
      <c r="AX402" s="15" t="s">
        <v>76</v>
      </c>
      <c r="AY402" s="282" t="s">
        <v>149</v>
      </c>
    </row>
    <row r="403" s="13" customFormat="1">
      <c r="A403" s="13"/>
      <c r="B403" s="234"/>
      <c r="C403" s="235"/>
      <c r="D403" s="236" t="s">
        <v>158</v>
      </c>
      <c r="E403" s="237" t="s">
        <v>1</v>
      </c>
      <c r="F403" s="238" t="s">
        <v>566</v>
      </c>
      <c r="G403" s="235"/>
      <c r="H403" s="239">
        <v>1.9630000000000001</v>
      </c>
      <c r="I403" s="240"/>
      <c r="J403" s="235"/>
      <c r="K403" s="235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158</v>
      </c>
      <c r="AU403" s="245" t="s">
        <v>156</v>
      </c>
      <c r="AV403" s="13" t="s">
        <v>156</v>
      </c>
      <c r="AW403" s="13" t="s">
        <v>31</v>
      </c>
      <c r="AX403" s="13" t="s">
        <v>76</v>
      </c>
      <c r="AY403" s="245" t="s">
        <v>149</v>
      </c>
    </row>
    <row r="404" s="13" customFormat="1">
      <c r="A404" s="13"/>
      <c r="B404" s="234"/>
      <c r="C404" s="235"/>
      <c r="D404" s="236" t="s">
        <v>158</v>
      </c>
      <c r="E404" s="237" t="s">
        <v>1</v>
      </c>
      <c r="F404" s="238" t="s">
        <v>567</v>
      </c>
      <c r="G404" s="235"/>
      <c r="H404" s="239">
        <v>1.958</v>
      </c>
      <c r="I404" s="240"/>
      <c r="J404" s="235"/>
      <c r="K404" s="235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158</v>
      </c>
      <c r="AU404" s="245" t="s">
        <v>156</v>
      </c>
      <c r="AV404" s="13" t="s">
        <v>156</v>
      </c>
      <c r="AW404" s="13" t="s">
        <v>31</v>
      </c>
      <c r="AX404" s="13" t="s">
        <v>76</v>
      </c>
      <c r="AY404" s="245" t="s">
        <v>149</v>
      </c>
    </row>
    <row r="405" s="13" customFormat="1">
      <c r="A405" s="13"/>
      <c r="B405" s="234"/>
      <c r="C405" s="235"/>
      <c r="D405" s="236" t="s">
        <v>158</v>
      </c>
      <c r="E405" s="237" t="s">
        <v>1</v>
      </c>
      <c r="F405" s="238" t="s">
        <v>568</v>
      </c>
      <c r="G405" s="235"/>
      <c r="H405" s="239">
        <v>1.613</v>
      </c>
      <c r="I405" s="240"/>
      <c r="J405" s="235"/>
      <c r="K405" s="235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158</v>
      </c>
      <c r="AU405" s="245" t="s">
        <v>156</v>
      </c>
      <c r="AV405" s="13" t="s">
        <v>156</v>
      </c>
      <c r="AW405" s="13" t="s">
        <v>31</v>
      </c>
      <c r="AX405" s="13" t="s">
        <v>76</v>
      </c>
      <c r="AY405" s="245" t="s">
        <v>149</v>
      </c>
    </row>
    <row r="406" s="13" customFormat="1">
      <c r="A406" s="13"/>
      <c r="B406" s="234"/>
      <c r="C406" s="235"/>
      <c r="D406" s="236" t="s">
        <v>158</v>
      </c>
      <c r="E406" s="237" t="s">
        <v>1</v>
      </c>
      <c r="F406" s="238" t="s">
        <v>569</v>
      </c>
      <c r="G406" s="235"/>
      <c r="H406" s="239">
        <v>0.34499999999999997</v>
      </c>
      <c r="I406" s="240"/>
      <c r="J406" s="235"/>
      <c r="K406" s="235"/>
      <c r="L406" s="241"/>
      <c r="M406" s="242"/>
      <c r="N406" s="243"/>
      <c r="O406" s="243"/>
      <c r="P406" s="243"/>
      <c r="Q406" s="243"/>
      <c r="R406" s="243"/>
      <c r="S406" s="243"/>
      <c r="T406" s="24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158</v>
      </c>
      <c r="AU406" s="245" t="s">
        <v>156</v>
      </c>
      <c r="AV406" s="13" t="s">
        <v>156</v>
      </c>
      <c r="AW406" s="13" t="s">
        <v>31</v>
      </c>
      <c r="AX406" s="13" t="s">
        <v>76</v>
      </c>
      <c r="AY406" s="245" t="s">
        <v>149</v>
      </c>
    </row>
    <row r="407" s="16" customFormat="1">
      <c r="A407" s="16"/>
      <c r="B407" s="283"/>
      <c r="C407" s="284"/>
      <c r="D407" s="236" t="s">
        <v>158</v>
      </c>
      <c r="E407" s="285" t="s">
        <v>1</v>
      </c>
      <c r="F407" s="286" t="s">
        <v>323</v>
      </c>
      <c r="G407" s="284"/>
      <c r="H407" s="287">
        <v>5.8789999999999996</v>
      </c>
      <c r="I407" s="288"/>
      <c r="J407" s="284"/>
      <c r="K407" s="284"/>
      <c r="L407" s="289"/>
      <c r="M407" s="290"/>
      <c r="N407" s="291"/>
      <c r="O407" s="291"/>
      <c r="P407" s="291"/>
      <c r="Q407" s="291"/>
      <c r="R407" s="291"/>
      <c r="S407" s="291"/>
      <c r="T407" s="292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93" t="s">
        <v>158</v>
      </c>
      <c r="AU407" s="293" t="s">
        <v>156</v>
      </c>
      <c r="AV407" s="16" t="s">
        <v>163</v>
      </c>
      <c r="AW407" s="16" t="s">
        <v>31</v>
      </c>
      <c r="AX407" s="16" t="s">
        <v>76</v>
      </c>
      <c r="AY407" s="293" t="s">
        <v>149</v>
      </c>
    </row>
    <row r="408" s="15" customFormat="1">
      <c r="A408" s="15"/>
      <c r="B408" s="273"/>
      <c r="C408" s="274"/>
      <c r="D408" s="236" t="s">
        <v>158</v>
      </c>
      <c r="E408" s="275" t="s">
        <v>1</v>
      </c>
      <c r="F408" s="276" t="s">
        <v>570</v>
      </c>
      <c r="G408" s="274"/>
      <c r="H408" s="275" t="s">
        <v>1</v>
      </c>
      <c r="I408" s="277"/>
      <c r="J408" s="274"/>
      <c r="K408" s="274"/>
      <c r="L408" s="278"/>
      <c r="M408" s="279"/>
      <c r="N408" s="280"/>
      <c r="O408" s="280"/>
      <c r="P408" s="280"/>
      <c r="Q408" s="280"/>
      <c r="R408" s="280"/>
      <c r="S408" s="280"/>
      <c r="T408" s="281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82" t="s">
        <v>158</v>
      </c>
      <c r="AU408" s="282" t="s">
        <v>156</v>
      </c>
      <c r="AV408" s="15" t="s">
        <v>84</v>
      </c>
      <c r="AW408" s="15" t="s">
        <v>31</v>
      </c>
      <c r="AX408" s="15" t="s">
        <v>76</v>
      </c>
      <c r="AY408" s="282" t="s">
        <v>149</v>
      </c>
    </row>
    <row r="409" s="13" customFormat="1">
      <c r="A409" s="13"/>
      <c r="B409" s="234"/>
      <c r="C409" s="235"/>
      <c r="D409" s="236" t="s">
        <v>158</v>
      </c>
      <c r="E409" s="237" t="s">
        <v>1</v>
      </c>
      <c r="F409" s="238" t="s">
        <v>571</v>
      </c>
      <c r="G409" s="235"/>
      <c r="H409" s="239">
        <v>5.2869999999999999</v>
      </c>
      <c r="I409" s="240"/>
      <c r="J409" s="235"/>
      <c r="K409" s="235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158</v>
      </c>
      <c r="AU409" s="245" t="s">
        <v>156</v>
      </c>
      <c r="AV409" s="13" t="s">
        <v>156</v>
      </c>
      <c r="AW409" s="13" t="s">
        <v>31</v>
      </c>
      <c r="AX409" s="13" t="s">
        <v>76</v>
      </c>
      <c r="AY409" s="245" t="s">
        <v>149</v>
      </c>
    </row>
    <row r="410" s="15" customFormat="1">
      <c r="A410" s="15"/>
      <c r="B410" s="273"/>
      <c r="C410" s="274"/>
      <c r="D410" s="236" t="s">
        <v>158</v>
      </c>
      <c r="E410" s="275" t="s">
        <v>1</v>
      </c>
      <c r="F410" s="276" t="s">
        <v>572</v>
      </c>
      <c r="G410" s="274"/>
      <c r="H410" s="275" t="s">
        <v>1</v>
      </c>
      <c r="I410" s="277"/>
      <c r="J410" s="274"/>
      <c r="K410" s="274"/>
      <c r="L410" s="278"/>
      <c r="M410" s="279"/>
      <c r="N410" s="280"/>
      <c r="O410" s="280"/>
      <c r="P410" s="280"/>
      <c r="Q410" s="280"/>
      <c r="R410" s="280"/>
      <c r="S410" s="280"/>
      <c r="T410" s="28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82" t="s">
        <v>158</v>
      </c>
      <c r="AU410" s="282" t="s">
        <v>156</v>
      </c>
      <c r="AV410" s="15" t="s">
        <v>84</v>
      </c>
      <c r="AW410" s="15" t="s">
        <v>31</v>
      </c>
      <c r="AX410" s="15" t="s">
        <v>76</v>
      </c>
      <c r="AY410" s="282" t="s">
        <v>149</v>
      </c>
    </row>
    <row r="411" s="13" customFormat="1">
      <c r="A411" s="13"/>
      <c r="B411" s="234"/>
      <c r="C411" s="235"/>
      <c r="D411" s="236" t="s">
        <v>158</v>
      </c>
      <c r="E411" s="237" t="s">
        <v>1</v>
      </c>
      <c r="F411" s="238" t="s">
        <v>573</v>
      </c>
      <c r="G411" s="235"/>
      <c r="H411" s="239">
        <v>3.1589999999999998</v>
      </c>
      <c r="I411" s="240"/>
      <c r="J411" s="235"/>
      <c r="K411" s="235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158</v>
      </c>
      <c r="AU411" s="245" t="s">
        <v>156</v>
      </c>
      <c r="AV411" s="13" t="s">
        <v>156</v>
      </c>
      <c r="AW411" s="13" t="s">
        <v>31</v>
      </c>
      <c r="AX411" s="13" t="s">
        <v>76</v>
      </c>
      <c r="AY411" s="245" t="s">
        <v>149</v>
      </c>
    </row>
    <row r="412" s="15" customFormat="1">
      <c r="A412" s="15"/>
      <c r="B412" s="273"/>
      <c r="C412" s="274"/>
      <c r="D412" s="236" t="s">
        <v>158</v>
      </c>
      <c r="E412" s="275" t="s">
        <v>1</v>
      </c>
      <c r="F412" s="276" t="s">
        <v>574</v>
      </c>
      <c r="G412" s="274"/>
      <c r="H412" s="275" t="s">
        <v>1</v>
      </c>
      <c r="I412" s="277"/>
      <c r="J412" s="274"/>
      <c r="K412" s="274"/>
      <c r="L412" s="278"/>
      <c r="M412" s="279"/>
      <c r="N412" s="280"/>
      <c r="O412" s="280"/>
      <c r="P412" s="280"/>
      <c r="Q412" s="280"/>
      <c r="R412" s="280"/>
      <c r="S412" s="280"/>
      <c r="T412" s="281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82" t="s">
        <v>158</v>
      </c>
      <c r="AU412" s="282" t="s">
        <v>156</v>
      </c>
      <c r="AV412" s="15" t="s">
        <v>84</v>
      </c>
      <c r="AW412" s="15" t="s">
        <v>31</v>
      </c>
      <c r="AX412" s="15" t="s">
        <v>76</v>
      </c>
      <c r="AY412" s="282" t="s">
        <v>149</v>
      </c>
    </row>
    <row r="413" s="13" customFormat="1">
      <c r="A413" s="13"/>
      <c r="B413" s="234"/>
      <c r="C413" s="235"/>
      <c r="D413" s="236" t="s">
        <v>158</v>
      </c>
      <c r="E413" s="237" t="s">
        <v>1</v>
      </c>
      <c r="F413" s="238" t="s">
        <v>575</v>
      </c>
      <c r="G413" s="235"/>
      <c r="H413" s="239">
        <v>2.4369999999999998</v>
      </c>
      <c r="I413" s="240"/>
      <c r="J413" s="235"/>
      <c r="K413" s="235"/>
      <c r="L413" s="241"/>
      <c r="M413" s="242"/>
      <c r="N413" s="243"/>
      <c r="O413" s="243"/>
      <c r="P413" s="243"/>
      <c r="Q413" s="243"/>
      <c r="R413" s="243"/>
      <c r="S413" s="243"/>
      <c r="T413" s="24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5" t="s">
        <v>158</v>
      </c>
      <c r="AU413" s="245" t="s">
        <v>156</v>
      </c>
      <c r="AV413" s="13" t="s">
        <v>156</v>
      </c>
      <c r="AW413" s="13" t="s">
        <v>31</v>
      </c>
      <c r="AX413" s="13" t="s">
        <v>76</v>
      </c>
      <c r="AY413" s="245" t="s">
        <v>149</v>
      </c>
    </row>
    <row r="414" s="15" customFormat="1">
      <c r="A414" s="15"/>
      <c r="B414" s="273"/>
      <c r="C414" s="274"/>
      <c r="D414" s="236" t="s">
        <v>158</v>
      </c>
      <c r="E414" s="275" t="s">
        <v>1</v>
      </c>
      <c r="F414" s="276" t="s">
        <v>576</v>
      </c>
      <c r="G414" s="274"/>
      <c r="H414" s="275" t="s">
        <v>1</v>
      </c>
      <c r="I414" s="277"/>
      <c r="J414" s="274"/>
      <c r="K414" s="274"/>
      <c r="L414" s="278"/>
      <c r="M414" s="279"/>
      <c r="N414" s="280"/>
      <c r="O414" s="280"/>
      <c r="P414" s="280"/>
      <c r="Q414" s="280"/>
      <c r="R414" s="280"/>
      <c r="S414" s="280"/>
      <c r="T414" s="28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82" t="s">
        <v>158</v>
      </c>
      <c r="AU414" s="282" t="s">
        <v>156</v>
      </c>
      <c r="AV414" s="15" t="s">
        <v>84</v>
      </c>
      <c r="AW414" s="15" t="s">
        <v>31</v>
      </c>
      <c r="AX414" s="15" t="s">
        <v>76</v>
      </c>
      <c r="AY414" s="282" t="s">
        <v>149</v>
      </c>
    </row>
    <row r="415" s="13" customFormat="1">
      <c r="A415" s="13"/>
      <c r="B415" s="234"/>
      <c r="C415" s="235"/>
      <c r="D415" s="236" t="s">
        <v>158</v>
      </c>
      <c r="E415" s="237" t="s">
        <v>1</v>
      </c>
      <c r="F415" s="238" t="s">
        <v>577</v>
      </c>
      <c r="G415" s="235"/>
      <c r="H415" s="239">
        <v>4.6349999999999998</v>
      </c>
      <c r="I415" s="240"/>
      <c r="J415" s="235"/>
      <c r="K415" s="235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158</v>
      </c>
      <c r="AU415" s="245" t="s">
        <v>156</v>
      </c>
      <c r="AV415" s="13" t="s">
        <v>156</v>
      </c>
      <c r="AW415" s="13" t="s">
        <v>31</v>
      </c>
      <c r="AX415" s="13" t="s">
        <v>76</v>
      </c>
      <c r="AY415" s="245" t="s">
        <v>149</v>
      </c>
    </row>
    <row r="416" s="14" customFormat="1">
      <c r="A416" s="14"/>
      <c r="B416" s="262"/>
      <c r="C416" s="263"/>
      <c r="D416" s="236" t="s">
        <v>158</v>
      </c>
      <c r="E416" s="264" t="s">
        <v>1</v>
      </c>
      <c r="F416" s="265" t="s">
        <v>298</v>
      </c>
      <c r="G416" s="263"/>
      <c r="H416" s="266">
        <v>49.719999999999999</v>
      </c>
      <c r="I416" s="267"/>
      <c r="J416" s="263"/>
      <c r="K416" s="263"/>
      <c r="L416" s="268"/>
      <c r="M416" s="269"/>
      <c r="N416" s="270"/>
      <c r="O416" s="270"/>
      <c r="P416" s="270"/>
      <c r="Q416" s="270"/>
      <c r="R416" s="270"/>
      <c r="S416" s="270"/>
      <c r="T416" s="27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72" t="s">
        <v>158</v>
      </c>
      <c r="AU416" s="272" t="s">
        <v>156</v>
      </c>
      <c r="AV416" s="14" t="s">
        <v>155</v>
      </c>
      <c r="AW416" s="14" t="s">
        <v>31</v>
      </c>
      <c r="AX416" s="14" t="s">
        <v>84</v>
      </c>
      <c r="AY416" s="272" t="s">
        <v>149</v>
      </c>
    </row>
    <row r="417" s="2" customFormat="1" ht="24.15" customHeight="1">
      <c r="A417" s="39"/>
      <c r="B417" s="40"/>
      <c r="C417" s="220" t="s">
        <v>578</v>
      </c>
      <c r="D417" s="220" t="s">
        <v>151</v>
      </c>
      <c r="E417" s="221" t="s">
        <v>579</v>
      </c>
      <c r="F417" s="222" t="s">
        <v>580</v>
      </c>
      <c r="G417" s="223" t="s">
        <v>309</v>
      </c>
      <c r="H417" s="224">
        <v>1188.73</v>
      </c>
      <c r="I417" s="225"/>
      <c r="J417" s="226">
        <f>ROUND(I417*H417,2)</f>
        <v>0</v>
      </c>
      <c r="K417" s="227"/>
      <c r="L417" s="45"/>
      <c r="M417" s="228" t="s">
        <v>1</v>
      </c>
      <c r="N417" s="229" t="s">
        <v>42</v>
      </c>
      <c r="O417" s="92"/>
      <c r="P417" s="230">
        <f>O417*H417</f>
        <v>0</v>
      </c>
      <c r="Q417" s="230">
        <v>0.10199999999999999</v>
      </c>
      <c r="R417" s="230">
        <f>Q417*H417</f>
        <v>121.25045999999999</v>
      </c>
      <c r="S417" s="230">
        <v>0</v>
      </c>
      <c r="T417" s="231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2" t="s">
        <v>155</v>
      </c>
      <c r="AT417" s="232" t="s">
        <v>151</v>
      </c>
      <c r="AU417" s="232" t="s">
        <v>156</v>
      </c>
      <c r="AY417" s="18" t="s">
        <v>149</v>
      </c>
      <c r="BE417" s="233">
        <f>IF(N417="základní",J417,0)</f>
        <v>0</v>
      </c>
      <c r="BF417" s="233">
        <f>IF(N417="snížená",J417,0)</f>
        <v>0</v>
      </c>
      <c r="BG417" s="233">
        <f>IF(N417="zákl. přenesená",J417,0)</f>
        <v>0</v>
      </c>
      <c r="BH417" s="233">
        <f>IF(N417="sníž. přenesená",J417,0)</f>
        <v>0</v>
      </c>
      <c r="BI417" s="233">
        <f>IF(N417="nulová",J417,0)</f>
        <v>0</v>
      </c>
      <c r="BJ417" s="18" t="s">
        <v>156</v>
      </c>
      <c r="BK417" s="233">
        <f>ROUND(I417*H417,2)</f>
        <v>0</v>
      </c>
      <c r="BL417" s="18" t="s">
        <v>155</v>
      </c>
      <c r="BM417" s="232" t="s">
        <v>581</v>
      </c>
    </row>
    <row r="418" s="15" customFormat="1">
      <c r="A418" s="15"/>
      <c r="B418" s="273"/>
      <c r="C418" s="274"/>
      <c r="D418" s="236" t="s">
        <v>158</v>
      </c>
      <c r="E418" s="275" t="s">
        <v>1</v>
      </c>
      <c r="F418" s="276" t="s">
        <v>560</v>
      </c>
      <c r="G418" s="274"/>
      <c r="H418" s="275" t="s">
        <v>1</v>
      </c>
      <c r="I418" s="277"/>
      <c r="J418" s="274"/>
      <c r="K418" s="274"/>
      <c r="L418" s="278"/>
      <c r="M418" s="279"/>
      <c r="N418" s="280"/>
      <c r="O418" s="280"/>
      <c r="P418" s="280"/>
      <c r="Q418" s="280"/>
      <c r="R418" s="280"/>
      <c r="S418" s="280"/>
      <c r="T418" s="28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82" t="s">
        <v>158</v>
      </c>
      <c r="AU418" s="282" t="s">
        <v>156</v>
      </c>
      <c r="AV418" s="15" t="s">
        <v>84</v>
      </c>
      <c r="AW418" s="15" t="s">
        <v>31</v>
      </c>
      <c r="AX418" s="15" t="s">
        <v>76</v>
      </c>
      <c r="AY418" s="282" t="s">
        <v>149</v>
      </c>
    </row>
    <row r="419" s="13" customFormat="1">
      <c r="A419" s="13"/>
      <c r="B419" s="234"/>
      <c r="C419" s="235"/>
      <c r="D419" s="236" t="s">
        <v>158</v>
      </c>
      <c r="E419" s="237" t="s">
        <v>1</v>
      </c>
      <c r="F419" s="238" t="s">
        <v>582</v>
      </c>
      <c r="G419" s="235"/>
      <c r="H419" s="239">
        <v>250</v>
      </c>
      <c r="I419" s="240"/>
      <c r="J419" s="235"/>
      <c r="K419" s="235"/>
      <c r="L419" s="241"/>
      <c r="M419" s="242"/>
      <c r="N419" s="243"/>
      <c r="O419" s="243"/>
      <c r="P419" s="243"/>
      <c r="Q419" s="243"/>
      <c r="R419" s="243"/>
      <c r="S419" s="243"/>
      <c r="T419" s="24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5" t="s">
        <v>158</v>
      </c>
      <c r="AU419" s="245" t="s">
        <v>156</v>
      </c>
      <c r="AV419" s="13" t="s">
        <v>156</v>
      </c>
      <c r="AW419" s="13" t="s">
        <v>31</v>
      </c>
      <c r="AX419" s="13" t="s">
        <v>76</v>
      </c>
      <c r="AY419" s="245" t="s">
        <v>149</v>
      </c>
    </row>
    <row r="420" s="13" customFormat="1">
      <c r="A420" s="13"/>
      <c r="B420" s="234"/>
      <c r="C420" s="235"/>
      <c r="D420" s="236" t="s">
        <v>158</v>
      </c>
      <c r="E420" s="237" t="s">
        <v>1</v>
      </c>
      <c r="F420" s="238" t="s">
        <v>583</v>
      </c>
      <c r="G420" s="235"/>
      <c r="H420" s="239">
        <v>248.71000000000001</v>
      </c>
      <c r="I420" s="240"/>
      <c r="J420" s="235"/>
      <c r="K420" s="235"/>
      <c r="L420" s="241"/>
      <c r="M420" s="242"/>
      <c r="N420" s="243"/>
      <c r="O420" s="243"/>
      <c r="P420" s="243"/>
      <c r="Q420" s="243"/>
      <c r="R420" s="243"/>
      <c r="S420" s="243"/>
      <c r="T420" s="24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5" t="s">
        <v>158</v>
      </c>
      <c r="AU420" s="245" t="s">
        <v>156</v>
      </c>
      <c r="AV420" s="13" t="s">
        <v>156</v>
      </c>
      <c r="AW420" s="13" t="s">
        <v>31</v>
      </c>
      <c r="AX420" s="13" t="s">
        <v>76</v>
      </c>
      <c r="AY420" s="245" t="s">
        <v>149</v>
      </c>
    </row>
    <row r="421" s="13" customFormat="1">
      <c r="A421" s="13"/>
      <c r="B421" s="234"/>
      <c r="C421" s="235"/>
      <c r="D421" s="236" t="s">
        <v>158</v>
      </c>
      <c r="E421" s="237" t="s">
        <v>1</v>
      </c>
      <c r="F421" s="238" t="s">
        <v>584</v>
      </c>
      <c r="G421" s="235"/>
      <c r="H421" s="239">
        <v>258.41000000000003</v>
      </c>
      <c r="I421" s="240"/>
      <c r="J421" s="235"/>
      <c r="K421" s="235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158</v>
      </c>
      <c r="AU421" s="245" t="s">
        <v>156</v>
      </c>
      <c r="AV421" s="13" t="s">
        <v>156</v>
      </c>
      <c r="AW421" s="13" t="s">
        <v>31</v>
      </c>
      <c r="AX421" s="13" t="s">
        <v>76</v>
      </c>
      <c r="AY421" s="245" t="s">
        <v>149</v>
      </c>
    </row>
    <row r="422" s="13" customFormat="1">
      <c r="A422" s="13"/>
      <c r="B422" s="234"/>
      <c r="C422" s="235"/>
      <c r="D422" s="236" t="s">
        <v>158</v>
      </c>
      <c r="E422" s="237" t="s">
        <v>1</v>
      </c>
      <c r="F422" s="238" t="s">
        <v>585</v>
      </c>
      <c r="G422" s="235"/>
      <c r="H422" s="239">
        <v>59.43</v>
      </c>
      <c r="I422" s="240"/>
      <c r="J422" s="235"/>
      <c r="K422" s="235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158</v>
      </c>
      <c r="AU422" s="245" t="s">
        <v>156</v>
      </c>
      <c r="AV422" s="13" t="s">
        <v>156</v>
      </c>
      <c r="AW422" s="13" t="s">
        <v>31</v>
      </c>
      <c r="AX422" s="13" t="s">
        <v>76</v>
      </c>
      <c r="AY422" s="245" t="s">
        <v>149</v>
      </c>
    </row>
    <row r="423" s="15" customFormat="1">
      <c r="A423" s="15"/>
      <c r="B423" s="273"/>
      <c r="C423" s="274"/>
      <c r="D423" s="236" t="s">
        <v>158</v>
      </c>
      <c r="E423" s="275" t="s">
        <v>1</v>
      </c>
      <c r="F423" s="276" t="s">
        <v>565</v>
      </c>
      <c r="G423" s="274"/>
      <c r="H423" s="275" t="s">
        <v>1</v>
      </c>
      <c r="I423" s="277"/>
      <c r="J423" s="274"/>
      <c r="K423" s="274"/>
      <c r="L423" s="278"/>
      <c r="M423" s="279"/>
      <c r="N423" s="280"/>
      <c r="O423" s="280"/>
      <c r="P423" s="280"/>
      <c r="Q423" s="280"/>
      <c r="R423" s="280"/>
      <c r="S423" s="280"/>
      <c r="T423" s="28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82" t="s">
        <v>158</v>
      </c>
      <c r="AU423" s="282" t="s">
        <v>156</v>
      </c>
      <c r="AV423" s="15" t="s">
        <v>84</v>
      </c>
      <c r="AW423" s="15" t="s">
        <v>31</v>
      </c>
      <c r="AX423" s="15" t="s">
        <v>76</v>
      </c>
      <c r="AY423" s="282" t="s">
        <v>149</v>
      </c>
    </row>
    <row r="424" s="13" customFormat="1">
      <c r="A424" s="13"/>
      <c r="B424" s="234"/>
      <c r="C424" s="235"/>
      <c r="D424" s="236" t="s">
        <v>158</v>
      </c>
      <c r="E424" s="237" t="s">
        <v>1</v>
      </c>
      <c r="F424" s="238" t="s">
        <v>586</v>
      </c>
      <c r="G424" s="235"/>
      <c r="H424" s="239">
        <v>65.420000000000002</v>
      </c>
      <c r="I424" s="240"/>
      <c r="J424" s="235"/>
      <c r="K424" s="235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158</v>
      </c>
      <c r="AU424" s="245" t="s">
        <v>156</v>
      </c>
      <c r="AV424" s="13" t="s">
        <v>156</v>
      </c>
      <c r="AW424" s="13" t="s">
        <v>31</v>
      </c>
      <c r="AX424" s="13" t="s">
        <v>76</v>
      </c>
      <c r="AY424" s="245" t="s">
        <v>149</v>
      </c>
    </row>
    <row r="425" s="13" customFormat="1">
      <c r="A425" s="13"/>
      <c r="B425" s="234"/>
      <c r="C425" s="235"/>
      <c r="D425" s="236" t="s">
        <v>158</v>
      </c>
      <c r="E425" s="237" t="s">
        <v>1</v>
      </c>
      <c r="F425" s="238" t="s">
        <v>587</v>
      </c>
      <c r="G425" s="235"/>
      <c r="H425" s="239">
        <v>65.280000000000001</v>
      </c>
      <c r="I425" s="240"/>
      <c r="J425" s="235"/>
      <c r="K425" s="235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158</v>
      </c>
      <c r="AU425" s="245" t="s">
        <v>156</v>
      </c>
      <c r="AV425" s="13" t="s">
        <v>156</v>
      </c>
      <c r="AW425" s="13" t="s">
        <v>31</v>
      </c>
      <c r="AX425" s="13" t="s">
        <v>76</v>
      </c>
      <c r="AY425" s="245" t="s">
        <v>149</v>
      </c>
    </row>
    <row r="426" s="13" customFormat="1">
      <c r="A426" s="13"/>
      <c r="B426" s="234"/>
      <c r="C426" s="235"/>
      <c r="D426" s="236" t="s">
        <v>158</v>
      </c>
      <c r="E426" s="237" t="s">
        <v>1</v>
      </c>
      <c r="F426" s="238" t="s">
        <v>588</v>
      </c>
      <c r="G426" s="235"/>
      <c r="H426" s="239">
        <v>53.75</v>
      </c>
      <c r="I426" s="240"/>
      <c r="J426" s="235"/>
      <c r="K426" s="235"/>
      <c r="L426" s="241"/>
      <c r="M426" s="242"/>
      <c r="N426" s="243"/>
      <c r="O426" s="243"/>
      <c r="P426" s="243"/>
      <c r="Q426" s="243"/>
      <c r="R426" s="243"/>
      <c r="S426" s="243"/>
      <c r="T426" s="24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5" t="s">
        <v>158</v>
      </c>
      <c r="AU426" s="245" t="s">
        <v>156</v>
      </c>
      <c r="AV426" s="13" t="s">
        <v>156</v>
      </c>
      <c r="AW426" s="13" t="s">
        <v>31</v>
      </c>
      <c r="AX426" s="13" t="s">
        <v>76</v>
      </c>
      <c r="AY426" s="245" t="s">
        <v>149</v>
      </c>
    </row>
    <row r="427" s="13" customFormat="1">
      <c r="A427" s="13"/>
      <c r="B427" s="234"/>
      <c r="C427" s="235"/>
      <c r="D427" s="236" t="s">
        <v>158</v>
      </c>
      <c r="E427" s="237" t="s">
        <v>1</v>
      </c>
      <c r="F427" s="238" t="s">
        <v>589</v>
      </c>
      <c r="G427" s="235"/>
      <c r="H427" s="239">
        <v>11.49</v>
      </c>
      <c r="I427" s="240"/>
      <c r="J427" s="235"/>
      <c r="K427" s="235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158</v>
      </c>
      <c r="AU427" s="245" t="s">
        <v>156</v>
      </c>
      <c r="AV427" s="13" t="s">
        <v>156</v>
      </c>
      <c r="AW427" s="13" t="s">
        <v>31</v>
      </c>
      <c r="AX427" s="13" t="s">
        <v>76</v>
      </c>
      <c r="AY427" s="245" t="s">
        <v>149</v>
      </c>
    </row>
    <row r="428" s="15" customFormat="1">
      <c r="A428" s="15"/>
      <c r="B428" s="273"/>
      <c r="C428" s="274"/>
      <c r="D428" s="236" t="s">
        <v>158</v>
      </c>
      <c r="E428" s="275" t="s">
        <v>1</v>
      </c>
      <c r="F428" s="276" t="s">
        <v>570</v>
      </c>
      <c r="G428" s="274"/>
      <c r="H428" s="275" t="s">
        <v>1</v>
      </c>
      <c r="I428" s="277"/>
      <c r="J428" s="274"/>
      <c r="K428" s="274"/>
      <c r="L428" s="278"/>
      <c r="M428" s="279"/>
      <c r="N428" s="280"/>
      <c r="O428" s="280"/>
      <c r="P428" s="280"/>
      <c r="Q428" s="280"/>
      <c r="R428" s="280"/>
      <c r="S428" s="280"/>
      <c r="T428" s="281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82" t="s">
        <v>158</v>
      </c>
      <c r="AU428" s="282" t="s">
        <v>156</v>
      </c>
      <c r="AV428" s="15" t="s">
        <v>84</v>
      </c>
      <c r="AW428" s="15" t="s">
        <v>31</v>
      </c>
      <c r="AX428" s="15" t="s">
        <v>76</v>
      </c>
      <c r="AY428" s="282" t="s">
        <v>149</v>
      </c>
    </row>
    <row r="429" s="13" customFormat="1">
      <c r="A429" s="13"/>
      <c r="B429" s="234"/>
      <c r="C429" s="235"/>
      <c r="D429" s="236" t="s">
        <v>158</v>
      </c>
      <c r="E429" s="237" t="s">
        <v>1</v>
      </c>
      <c r="F429" s="238" t="s">
        <v>590</v>
      </c>
      <c r="G429" s="235"/>
      <c r="H429" s="239">
        <v>176.24000000000001</v>
      </c>
      <c r="I429" s="240"/>
      <c r="J429" s="235"/>
      <c r="K429" s="235"/>
      <c r="L429" s="241"/>
      <c r="M429" s="242"/>
      <c r="N429" s="243"/>
      <c r="O429" s="243"/>
      <c r="P429" s="243"/>
      <c r="Q429" s="243"/>
      <c r="R429" s="243"/>
      <c r="S429" s="243"/>
      <c r="T429" s="24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5" t="s">
        <v>158</v>
      </c>
      <c r="AU429" s="245" t="s">
        <v>156</v>
      </c>
      <c r="AV429" s="13" t="s">
        <v>156</v>
      </c>
      <c r="AW429" s="13" t="s">
        <v>31</v>
      </c>
      <c r="AX429" s="13" t="s">
        <v>76</v>
      </c>
      <c r="AY429" s="245" t="s">
        <v>149</v>
      </c>
    </row>
    <row r="430" s="14" customFormat="1">
      <c r="A430" s="14"/>
      <c r="B430" s="262"/>
      <c r="C430" s="263"/>
      <c r="D430" s="236" t="s">
        <v>158</v>
      </c>
      <c r="E430" s="264" t="s">
        <v>1</v>
      </c>
      <c r="F430" s="265" t="s">
        <v>298</v>
      </c>
      <c r="G430" s="263"/>
      <c r="H430" s="266">
        <v>1188.73</v>
      </c>
      <c r="I430" s="267"/>
      <c r="J430" s="263"/>
      <c r="K430" s="263"/>
      <c r="L430" s="268"/>
      <c r="M430" s="269"/>
      <c r="N430" s="270"/>
      <c r="O430" s="270"/>
      <c r="P430" s="270"/>
      <c r="Q430" s="270"/>
      <c r="R430" s="270"/>
      <c r="S430" s="270"/>
      <c r="T430" s="27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72" t="s">
        <v>158</v>
      </c>
      <c r="AU430" s="272" t="s">
        <v>156</v>
      </c>
      <c r="AV430" s="14" t="s">
        <v>155</v>
      </c>
      <c r="AW430" s="14" t="s">
        <v>31</v>
      </c>
      <c r="AX430" s="14" t="s">
        <v>84</v>
      </c>
      <c r="AY430" s="272" t="s">
        <v>149</v>
      </c>
    </row>
    <row r="431" s="2" customFormat="1" ht="24.15" customHeight="1">
      <c r="A431" s="39"/>
      <c r="B431" s="40"/>
      <c r="C431" s="220" t="s">
        <v>591</v>
      </c>
      <c r="D431" s="220" t="s">
        <v>151</v>
      </c>
      <c r="E431" s="221" t="s">
        <v>592</v>
      </c>
      <c r="F431" s="222" t="s">
        <v>593</v>
      </c>
      <c r="G431" s="223" t="s">
        <v>309</v>
      </c>
      <c r="H431" s="224">
        <v>5799.2700000000004</v>
      </c>
      <c r="I431" s="225"/>
      <c r="J431" s="226">
        <f>ROUND(I431*H431,2)</f>
        <v>0</v>
      </c>
      <c r="K431" s="227"/>
      <c r="L431" s="45"/>
      <c r="M431" s="228" t="s">
        <v>1</v>
      </c>
      <c r="N431" s="229" t="s">
        <v>42</v>
      </c>
      <c r="O431" s="92"/>
      <c r="P431" s="230">
        <f>O431*H431</f>
        <v>0</v>
      </c>
      <c r="Q431" s="230">
        <v>0.010200000000000001</v>
      </c>
      <c r="R431" s="230">
        <f>Q431*H431</f>
        <v>59.152554000000009</v>
      </c>
      <c r="S431" s="230">
        <v>0</v>
      </c>
      <c r="T431" s="231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2" t="s">
        <v>155</v>
      </c>
      <c r="AT431" s="232" t="s">
        <v>151</v>
      </c>
      <c r="AU431" s="232" t="s">
        <v>156</v>
      </c>
      <c r="AY431" s="18" t="s">
        <v>149</v>
      </c>
      <c r="BE431" s="233">
        <f>IF(N431="základní",J431,0)</f>
        <v>0</v>
      </c>
      <c r="BF431" s="233">
        <f>IF(N431="snížená",J431,0)</f>
        <v>0</v>
      </c>
      <c r="BG431" s="233">
        <f>IF(N431="zákl. přenesená",J431,0)</f>
        <v>0</v>
      </c>
      <c r="BH431" s="233">
        <f>IF(N431="sníž. přenesená",J431,0)</f>
        <v>0</v>
      </c>
      <c r="BI431" s="233">
        <f>IF(N431="nulová",J431,0)</f>
        <v>0</v>
      </c>
      <c r="BJ431" s="18" t="s">
        <v>156</v>
      </c>
      <c r="BK431" s="233">
        <f>ROUND(I431*H431,2)</f>
        <v>0</v>
      </c>
      <c r="BL431" s="18" t="s">
        <v>155</v>
      </c>
      <c r="BM431" s="232" t="s">
        <v>594</v>
      </c>
    </row>
    <row r="432" s="15" customFormat="1">
      <c r="A432" s="15"/>
      <c r="B432" s="273"/>
      <c r="C432" s="274"/>
      <c r="D432" s="236" t="s">
        <v>158</v>
      </c>
      <c r="E432" s="275" t="s">
        <v>1</v>
      </c>
      <c r="F432" s="276" t="s">
        <v>560</v>
      </c>
      <c r="G432" s="274"/>
      <c r="H432" s="275" t="s">
        <v>1</v>
      </c>
      <c r="I432" s="277"/>
      <c r="J432" s="274"/>
      <c r="K432" s="274"/>
      <c r="L432" s="278"/>
      <c r="M432" s="279"/>
      <c r="N432" s="280"/>
      <c r="O432" s="280"/>
      <c r="P432" s="280"/>
      <c r="Q432" s="280"/>
      <c r="R432" s="280"/>
      <c r="S432" s="280"/>
      <c r="T432" s="281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82" t="s">
        <v>158</v>
      </c>
      <c r="AU432" s="282" t="s">
        <v>156</v>
      </c>
      <c r="AV432" s="15" t="s">
        <v>84</v>
      </c>
      <c r="AW432" s="15" t="s">
        <v>31</v>
      </c>
      <c r="AX432" s="15" t="s">
        <v>76</v>
      </c>
      <c r="AY432" s="282" t="s">
        <v>149</v>
      </c>
    </row>
    <row r="433" s="13" customFormat="1">
      <c r="A433" s="13"/>
      <c r="B433" s="234"/>
      <c r="C433" s="235"/>
      <c r="D433" s="236" t="s">
        <v>158</v>
      </c>
      <c r="E433" s="237" t="s">
        <v>1</v>
      </c>
      <c r="F433" s="238" t="s">
        <v>595</v>
      </c>
      <c r="G433" s="235"/>
      <c r="H433" s="239">
        <v>750</v>
      </c>
      <c r="I433" s="240"/>
      <c r="J433" s="235"/>
      <c r="K433" s="235"/>
      <c r="L433" s="241"/>
      <c r="M433" s="242"/>
      <c r="N433" s="243"/>
      <c r="O433" s="243"/>
      <c r="P433" s="243"/>
      <c r="Q433" s="243"/>
      <c r="R433" s="243"/>
      <c r="S433" s="243"/>
      <c r="T433" s="24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5" t="s">
        <v>158</v>
      </c>
      <c r="AU433" s="245" t="s">
        <v>156</v>
      </c>
      <c r="AV433" s="13" t="s">
        <v>156</v>
      </c>
      <c r="AW433" s="13" t="s">
        <v>31</v>
      </c>
      <c r="AX433" s="13" t="s">
        <v>76</v>
      </c>
      <c r="AY433" s="245" t="s">
        <v>149</v>
      </c>
    </row>
    <row r="434" s="13" customFormat="1">
      <c r="A434" s="13"/>
      <c r="B434" s="234"/>
      <c r="C434" s="235"/>
      <c r="D434" s="236" t="s">
        <v>158</v>
      </c>
      <c r="E434" s="237" t="s">
        <v>1</v>
      </c>
      <c r="F434" s="238" t="s">
        <v>596</v>
      </c>
      <c r="G434" s="235"/>
      <c r="H434" s="239">
        <v>746.13</v>
      </c>
      <c r="I434" s="240"/>
      <c r="J434" s="235"/>
      <c r="K434" s="235"/>
      <c r="L434" s="241"/>
      <c r="M434" s="242"/>
      <c r="N434" s="243"/>
      <c r="O434" s="243"/>
      <c r="P434" s="243"/>
      <c r="Q434" s="243"/>
      <c r="R434" s="243"/>
      <c r="S434" s="243"/>
      <c r="T434" s="24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5" t="s">
        <v>158</v>
      </c>
      <c r="AU434" s="245" t="s">
        <v>156</v>
      </c>
      <c r="AV434" s="13" t="s">
        <v>156</v>
      </c>
      <c r="AW434" s="13" t="s">
        <v>31</v>
      </c>
      <c r="AX434" s="13" t="s">
        <v>76</v>
      </c>
      <c r="AY434" s="245" t="s">
        <v>149</v>
      </c>
    </row>
    <row r="435" s="13" customFormat="1">
      <c r="A435" s="13"/>
      <c r="B435" s="234"/>
      <c r="C435" s="235"/>
      <c r="D435" s="236" t="s">
        <v>158</v>
      </c>
      <c r="E435" s="237" t="s">
        <v>1</v>
      </c>
      <c r="F435" s="238" t="s">
        <v>597</v>
      </c>
      <c r="G435" s="235"/>
      <c r="H435" s="239">
        <v>775.23000000000002</v>
      </c>
      <c r="I435" s="240"/>
      <c r="J435" s="235"/>
      <c r="K435" s="235"/>
      <c r="L435" s="241"/>
      <c r="M435" s="242"/>
      <c r="N435" s="243"/>
      <c r="O435" s="243"/>
      <c r="P435" s="243"/>
      <c r="Q435" s="243"/>
      <c r="R435" s="243"/>
      <c r="S435" s="243"/>
      <c r="T435" s="24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5" t="s">
        <v>158</v>
      </c>
      <c r="AU435" s="245" t="s">
        <v>156</v>
      </c>
      <c r="AV435" s="13" t="s">
        <v>156</v>
      </c>
      <c r="AW435" s="13" t="s">
        <v>31</v>
      </c>
      <c r="AX435" s="13" t="s">
        <v>76</v>
      </c>
      <c r="AY435" s="245" t="s">
        <v>149</v>
      </c>
    </row>
    <row r="436" s="13" customFormat="1">
      <c r="A436" s="13"/>
      <c r="B436" s="234"/>
      <c r="C436" s="235"/>
      <c r="D436" s="236" t="s">
        <v>158</v>
      </c>
      <c r="E436" s="237" t="s">
        <v>1</v>
      </c>
      <c r="F436" s="238" t="s">
        <v>598</v>
      </c>
      <c r="G436" s="235"/>
      <c r="H436" s="239">
        <v>178.28999999999999</v>
      </c>
      <c r="I436" s="240"/>
      <c r="J436" s="235"/>
      <c r="K436" s="235"/>
      <c r="L436" s="241"/>
      <c r="M436" s="242"/>
      <c r="N436" s="243"/>
      <c r="O436" s="243"/>
      <c r="P436" s="243"/>
      <c r="Q436" s="243"/>
      <c r="R436" s="243"/>
      <c r="S436" s="243"/>
      <c r="T436" s="24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5" t="s">
        <v>158</v>
      </c>
      <c r="AU436" s="245" t="s">
        <v>156</v>
      </c>
      <c r="AV436" s="13" t="s">
        <v>156</v>
      </c>
      <c r="AW436" s="13" t="s">
        <v>31</v>
      </c>
      <c r="AX436" s="13" t="s">
        <v>76</v>
      </c>
      <c r="AY436" s="245" t="s">
        <v>149</v>
      </c>
    </row>
    <row r="437" s="15" customFormat="1">
      <c r="A437" s="15"/>
      <c r="B437" s="273"/>
      <c r="C437" s="274"/>
      <c r="D437" s="236" t="s">
        <v>158</v>
      </c>
      <c r="E437" s="275" t="s">
        <v>1</v>
      </c>
      <c r="F437" s="276" t="s">
        <v>565</v>
      </c>
      <c r="G437" s="274"/>
      <c r="H437" s="275" t="s">
        <v>1</v>
      </c>
      <c r="I437" s="277"/>
      <c r="J437" s="274"/>
      <c r="K437" s="274"/>
      <c r="L437" s="278"/>
      <c r="M437" s="279"/>
      <c r="N437" s="280"/>
      <c r="O437" s="280"/>
      <c r="P437" s="280"/>
      <c r="Q437" s="280"/>
      <c r="R437" s="280"/>
      <c r="S437" s="280"/>
      <c r="T437" s="28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2" t="s">
        <v>158</v>
      </c>
      <c r="AU437" s="282" t="s">
        <v>156</v>
      </c>
      <c r="AV437" s="15" t="s">
        <v>84</v>
      </c>
      <c r="AW437" s="15" t="s">
        <v>31</v>
      </c>
      <c r="AX437" s="15" t="s">
        <v>76</v>
      </c>
      <c r="AY437" s="282" t="s">
        <v>149</v>
      </c>
    </row>
    <row r="438" s="13" customFormat="1">
      <c r="A438" s="13"/>
      <c r="B438" s="234"/>
      <c r="C438" s="235"/>
      <c r="D438" s="236" t="s">
        <v>158</v>
      </c>
      <c r="E438" s="237" t="s">
        <v>1</v>
      </c>
      <c r="F438" s="238" t="s">
        <v>599</v>
      </c>
      <c r="G438" s="235"/>
      <c r="H438" s="239">
        <v>588.77999999999997</v>
      </c>
      <c r="I438" s="240"/>
      <c r="J438" s="235"/>
      <c r="K438" s="235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158</v>
      </c>
      <c r="AU438" s="245" t="s">
        <v>156</v>
      </c>
      <c r="AV438" s="13" t="s">
        <v>156</v>
      </c>
      <c r="AW438" s="13" t="s">
        <v>31</v>
      </c>
      <c r="AX438" s="13" t="s">
        <v>76</v>
      </c>
      <c r="AY438" s="245" t="s">
        <v>149</v>
      </c>
    </row>
    <row r="439" s="13" customFormat="1">
      <c r="A439" s="13"/>
      <c r="B439" s="234"/>
      <c r="C439" s="235"/>
      <c r="D439" s="236" t="s">
        <v>158</v>
      </c>
      <c r="E439" s="237" t="s">
        <v>1</v>
      </c>
      <c r="F439" s="238" t="s">
        <v>600</v>
      </c>
      <c r="G439" s="235"/>
      <c r="H439" s="239">
        <v>587.51999999999998</v>
      </c>
      <c r="I439" s="240"/>
      <c r="J439" s="235"/>
      <c r="K439" s="235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158</v>
      </c>
      <c r="AU439" s="245" t="s">
        <v>156</v>
      </c>
      <c r="AV439" s="13" t="s">
        <v>156</v>
      </c>
      <c r="AW439" s="13" t="s">
        <v>31</v>
      </c>
      <c r="AX439" s="13" t="s">
        <v>76</v>
      </c>
      <c r="AY439" s="245" t="s">
        <v>149</v>
      </c>
    </row>
    <row r="440" s="13" customFormat="1">
      <c r="A440" s="13"/>
      <c r="B440" s="234"/>
      <c r="C440" s="235"/>
      <c r="D440" s="236" t="s">
        <v>158</v>
      </c>
      <c r="E440" s="237" t="s">
        <v>1</v>
      </c>
      <c r="F440" s="238" t="s">
        <v>601</v>
      </c>
      <c r="G440" s="235"/>
      <c r="H440" s="239">
        <v>483.75</v>
      </c>
      <c r="I440" s="240"/>
      <c r="J440" s="235"/>
      <c r="K440" s="235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158</v>
      </c>
      <c r="AU440" s="245" t="s">
        <v>156</v>
      </c>
      <c r="AV440" s="13" t="s">
        <v>156</v>
      </c>
      <c r="AW440" s="13" t="s">
        <v>31</v>
      </c>
      <c r="AX440" s="13" t="s">
        <v>76</v>
      </c>
      <c r="AY440" s="245" t="s">
        <v>149</v>
      </c>
    </row>
    <row r="441" s="13" customFormat="1">
      <c r="A441" s="13"/>
      <c r="B441" s="234"/>
      <c r="C441" s="235"/>
      <c r="D441" s="236" t="s">
        <v>158</v>
      </c>
      <c r="E441" s="237" t="s">
        <v>1</v>
      </c>
      <c r="F441" s="238" t="s">
        <v>602</v>
      </c>
      <c r="G441" s="235"/>
      <c r="H441" s="239">
        <v>103.41</v>
      </c>
      <c r="I441" s="240"/>
      <c r="J441" s="235"/>
      <c r="K441" s="235"/>
      <c r="L441" s="241"/>
      <c r="M441" s="242"/>
      <c r="N441" s="243"/>
      <c r="O441" s="243"/>
      <c r="P441" s="243"/>
      <c r="Q441" s="243"/>
      <c r="R441" s="243"/>
      <c r="S441" s="243"/>
      <c r="T441" s="24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5" t="s">
        <v>158</v>
      </c>
      <c r="AU441" s="245" t="s">
        <v>156</v>
      </c>
      <c r="AV441" s="13" t="s">
        <v>156</v>
      </c>
      <c r="AW441" s="13" t="s">
        <v>31</v>
      </c>
      <c r="AX441" s="13" t="s">
        <v>76</v>
      </c>
      <c r="AY441" s="245" t="s">
        <v>149</v>
      </c>
    </row>
    <row r="442" s="15" customFormat="1">
      <c r="A442" s="15"/>
      <c r="B442" s="273"/>
      <c r="C442" s="274"/>
      <c r="D442" s="236" t="s">
        <v>158</v>
      </c>
      <c r="E442" s="275" t="s">
        <v>1</v>
      </c>
      <c r="F442" s="276" t="s">
        <v>570</v>
      </c>
      <c r="G442" s="274"/>
      <c r="H442" s="275" t="s">
        <v>1</v>
      </c>
      <c r="I442" s="277"/>
      <c r="J442" s="274"/>
      <c r="K442" s="274"/>
      <c r="L442" s="278"/>
      <c r="M442" s="279"/>
      <c r="N442" s="280"/>
      <c r="O442" s="280"/>
      <c r="P442" s="280"/>
      <c r="Q442" s="280"/>
      <c r="R442" s="280"/>
      <c r="S442" s="280"/>
      <c r="T442" s="28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82" t="s">
        <v>158</v>
      </c>
      <c r="AU442" s="282" t="s">
        <v>156</v>
      </c>
      <c r="AV442" s="15" t="s">
        <v>84</v>
      </c>
      <c r="AW442" s="15" t="s">
        <v>31</v>
      </c>
      <c r="AX442" s="15" t="s">
        <v>76</v>
      </c>
      <c r="AY442" s="282" t="s">
        <v>149</v>
      </c>
    </row>
    <row r="443" s="13" customFormat="1">
      <c r="A443" s="13"/>
      <c r="B443" s="234"/>
      <c r="C443" s="235"/>
      <c r="D443" s="236" t="s">
        <v>158</v>
      </c>
      <c r="E443" s="237" t="s">
        <v>1</v>
      </c>
      <c r="F443" s="238" t="s">
        <v>603</v>
      </c>
      <c r="G443" s="235"/>
      <c r="H443" s="239">
        <v>1586.1600000000001</v>
      </c>
      <c r="I443" s="240"/>
      <c r="J443" s="235"/>
      <c r="K443" s="235"/>
      <c r="L443" s="241"/>
      <c r="M443" s="242"/>
      <c r="N443" s="243"/>
      <c r="O443" s="243"/>
      <c r="P443" s="243"/>
      <c r="Q443" s="243"/>
      <c r="R443" s="243"/>
      <c r="S443" s="243"/>
      <c r="T443" s="24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5" t="s">
        <v>158</v>
      </c>
      <c r="AU443" s="245" t="s">
        <v>156</v>
      </c>
      <c r="AV443" s="13" t="s">
        <v>156</v>
      </c>
      <c r="AW443" s="13" t="s">
        <v>31</v>
      </c>
      <c r="AX443" s="13" t="s">
        <v>76</v>
      </c>
      <c r="AY443" s="245" t="s">
        <v>149</v>
      </c>
    </row>
    <row r="444" s="14" customFormat="1">
      <c r="A444" s="14"/>
      <c r="B444" s="262"/>
      <c r="C444" s="263"/>
      <c r="D444" s="236" t="s">
        <v>158</v>
      </c>
      <c r="E444" s="264" t="s">
        <v>1</v>
      </c>
      <c r="F444" s="265" t="s">
        <v>298</v>
      </c>
      <c r="G444" s="263"/>
      <c r="H444" s="266">
        <v>5799.2700000000004</v>
      </c>
      <c r="I444" s="267"/>
      <c r="J444" s="263"/>
      <c r="K444" s="263"/>
      <c r="L444" s="268"/>
      <c r="M444" s="269"/>
      <c r="N444" s="270"/>
      <c r="O444" s="270"/>
      <c r="P444" s="270"/>
      <c r="Q444" s="270"/>
      <c r="R444" s="270"/>
      <c r="S444" s="270"/>
      <c r="T444" s="27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72" t="s">
        <v>158</v>
      </c>
      <c r="AU444" s="272" t="s">
        <v>156</v>
      </c>
      <c r="AV444" s="14" t="s">
        <v>155</v>
      </c>
      <c r="AW444" s="14" t="s">
        <v>31</v>
      </c>
      <c r="AX444" s="14" t="s">
        <v>84</v>
      </c>
      <c r="AY444" s="272" t="s">
        <v>149</v>
      </c>
    </row>
    <row r="445" s="2" customFormat="1" ht="24.15" customHeight="1">
      <c r="A445" s="39"/>
      <c r="B445" s="40"/>
      <c r="C445" s="220" t="s">
        <v>604</v>
      </c>
      <c r="D445" s="220" t="s">
        <v>151</v>
      </c>
      <c r="E445" s="221" t="s">
        <v>605</v>
      </c>
      <c r="F445" s="222" t="s">
        <v>606</v>
      </c>
      <c r="G445" s="223" t="s">
        <v>309</v>
      </c>
      <c r="H445" s="224">
        <v>419.85000000000002</v>
      </c>
      <c r="I445" s="225"/>
      <c r="J445" s="226">
        <f>ROUND(I445*H445,2)</f>
        <v>0</v>
      </c>
      <c r="K445" s="227"/>
      <c r="L445" s="45"/>
      <c r="M445" s="228" t="s">
        <v>1</v>
      </c>
      <c r="N445" s="229" t="s">
        <v>42</v>
      </c>
      <c r="O445" s="92"/>
      <c r="P445" s="230">
        <f>O445*H445</f>
        <v>0</v>
      </c>
      <c r="Q445" s="230">
        <v>0.11</v>
      </c>
      <c r="R445" s="230">
        <f>Q445*H445</f>
        <v>46.183500000000002</v>
      </c>
      <c r="S445" s="230">
        <v>0</v>
      </c>
      <c r="T445" s="231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2" t="s">
        <v>155</v>
      </c>
      <c r="AT445" s="232" t="s">
        <v>151</v>
      </c>
      <c r="AU445" s="232" t="s">
        <v>156</v>
      </c>
      <c r="AY445" s="18" t="s">
        <v>149</v>
      </c>
      <c r="BE445" s="233">
        <f>IF(N445="základní",J445,0)</f>
        <v>0</v>
      </c>
      <c r="BF445" s="233">
        <f>IF(N445="snížená",J445,0)</f>
        <v>0</v>
      </c>
      <c r="BG445" s="233">
        <f>IF(N445="zákl. přenesená",J445,0)</f>
        <v>0</v>
      </c>
      <c r="BH445" s="233">
        <f>IF(N445="sníž. přenesená",J445,0)</f>
        <v>0</v>
      </c>
      <c r="BI445" s="233">
        <f>IF(N445="nulová",J445,0)</f>
        <v>0</v>
      </c>
      <c r="BJ445" s="18" t="s">
        <v>156</v>
      </c>
      <c r="BK445" s="233">
        <f>ROUND(I445*H445,2)</f>
        <v>0</v>
      </c>
      <c r="BL445" s="18" t="s">
        <v>155</v>
      </c>
      <c r="BM445" s="232" t="s">
        <v>607</v>
      </c>
    </row>
    <row r="446" s="15" customFormat="1">
      <c r="A446" s="15"/>
      <c r="B446" s="273"/>
      <c r="C446" s="274"/>
      <c r="D446" s="236" t="s">
        <v>158</v>
      </c>
      <c r="E446" s="275" t="s">
        <v>1</v>
      </c>
      <c r="F446" s="276" t="s">
        <v>576</v>
      </c>
      <c r="G446" s="274"/>
      <c r="H446" s="275" t="s">
        <v>1</v>
      </c>
      <c r="I446" s="277"/>
      <c r="J446" s="274"/>
      <c r="K446" s="274"/>
      <c r="L446" s="278"/>
      <c r="M446" s="279"/>
      <c r="N446" s="280"/>
      <c r="O446" s="280"/>
      <c r="P446" s="280"/>
      <c r="Q446" s="280"/>
      <c r="R446" s="280"/>
      <c r="S446" s="280"/>
      <c r="T446" s="28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82" t="s">
        <v>158</v>
      </c>
      <c r="AU446" s="282" t="s">
        <v>156</v>
      </c>
      <c r="AV446" s="15" t="s">
        <v>84</v>
      </c>
      <c r="AW446" s="15" t="s">
        <v>31</v>
      </c>
      <c r="AX446" s="15" t="s">
        <v>76</v>
      </c>
      <c r="AY446" s="282" t="s">
        <v>149</v>
      </c>
    </row>
    <row r="447" s="13" customFormat="1">
      <c r="A447" s="13"/>
      <c r="B447" s="234"/>
      <c r="C447" s="235"/>
      <c r="D447" s="236" t="s">
        <v>158</v>
      </c>
      <c r="E447" s="237" t="s">
        <v>1</v>
      </c>
      <c r="F447" s="238" t="s">
        <v>608</v>
      </c>
      <c r="G447" s="235"/>
      <c r="H447" s="239">
        <v>132.41999999999999</v>
      </c>
      <c r="I447" s="240"/>
      <c r="J447" s="235"/>
      <c r="K447" s="235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158</v>
      </c>
      <c r="AU447" s="245" t="s">
        <v>156</v>
      </c>
      <c r="AV447" s="13" t="s">
        <v>156</v>
      </c>
      <c r="AW447" s="13" t="s">
        <v>31</v>
      </c>
      <c r="AX447" s="13" t="s">
        <v>76</v>
      </c>
      <c r="AY447" s="245" t="s">
        <v>149</v>
      </c>
    </row>
    <row r="448" s="15" customFormat="1">
      <c r="A448" s="15"/>
      <c r="B448" s="273"/>
      <c r="C448" s="274"/>
      <c r="D448" s="236" t="s">
        <v>158</v>
      </c>
      <c r="E448" s="275" t="s">
        <v>1</v>
      </c>
      <c r="F448" s="276" t="s">
        <v>574</v>
      </c>
      <c r="G448" s="274"/>
      <c r="H448" s="275" t="s">
        <v>1</v>
      </c>
      <c r="I448" s="277"/>
      <c r="J448" s="274"/>
      <c r="K448" s="274"/>
      <c r="L448" s="278"/>
      <c r="M448" s="279"/>
      <c r="N448" s="280"/>
      <c r="O448" s="280"/>
      <c r="P448" s="280"/>
      <c r="Q448" s="280"/>
      <c r="R448" s="280"/>
      <c r="S448" s="280"/>
      <c r="T448" s="28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82" t="s">
        <v>158</v>
      </c>
      <c r="AU448" s="282" t="s">
        <v>156</v>
      </c>
      <c r="AV448" s="15" t="s">
        <v>84</v>
      </c>
      <c r="AW448" s="15" t="s">
        <v>31</v>
      </c>
      <c r="AX448" s="15" t="s">
        <v>76</v>
      </c>
      <c r="AY448" s="282" t="s">
        <v>149</v>
      </c>
    </row>
    <row r="449" s="13" customFormat="1">
      <c r="A449" s="13"/>
      <c r="B449" s="234"/>
      <c r="C449" s="235"/>
      <c r="D449" s="236" t="s">
        <v>158</v>
      </c>
      <c r="E449" s="237" t="s">
        <v>1</v>
      </c>
      <c r="F449" s="238" t="s">
        <v>609</v>
      </c>
      <c r="G449" s="235"/>
      <c r="H449" s="239">
        <v>69.599999999999994</v>
      </c>
      <c r="I449" s="240"/>
      <c r="J449" s="235"/>
      <c r="K449" s="235"/>
      <c r="L449" s="241"/>
      <c r="M449" s="242"/>
      <c r="N449" s="243"/>
      <c r="O449" s="243"/>
      <c r="P449" s="243"/>
      <c r="Q449" s="243"/>
      <c r="R449" s="243"/>
      <c r="S449" s="243"/>
      <c r="T449" s="24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158</v>
      </c>
      <c r="AU449" s="245" t="s">
        <v>156</v>
      </c>
      <c r="AV449" s="13" t="s">
        <v>156</v>
      </c>
      <c r="AW449" s="13" t="s">
        <v>31</v>
      </c>
      <c r="AX449" s="13" t="s">
        <v>76</v>
      </c>
      <c r="AY449" s="245" t="s">
        <v>149</v>
      </c>
    </row>
    <row r="450" s="15" customFormat="1">
      <c r="A450" s="15"/>
      <c r="B450" s="273"/>
      <c r="C450" s="274"/>
      <c r="D450" s="236" t="s">
        <v>158</v>
      </c>
      <c r="E450" s="275" t="s">
        <v>1</v>
      </c>
      <c r="F450" s="276" t="s">
        <v>572</v>
      </c>
      <c r="G450" s="274"/>
      <c r="H450" s="275" t="s">
        <v>1</v>
      </c>
      <c r="I450" s="277"/>
      <c r="J450" s="274"/>
      <c r="K450" s="274"/>
      <c r="L450" s="278"/>
      <c r="M450" s="279"/>
      <c r="N450" s="280"/>
      <c r="O450" s="280"/>
      <c r="P450" s="280"/>
      <c r="Q450" s="280"/>
      <c r="R450" s="280"/>
      <c r="S450" s="280"/>
      <c r="T450" s="281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82" t="s">
        <v>158</v>
      </c>
      <c r="AU450" s="282" t="s">
        <v>156</v>
      </c>
      <c r="AV450" s="15" t="s">
        <v>84</v>
      </c>
      <c r="AW450" s="15" t="s">
        <v>31</v>
      </c>
      <c r="AX450" s="15" t="s">
        <v>76</v>
      </c>
      <c r="AY450" s="282" t="s">
        <v>149</v>
      </c>
    </row>
    <row r="451" s="13" customFormat="1">
      <c r="A451" s="13"/>
      <c r="B451" s="234"/>
      <c r="C451" s="235"/>
      <c r="D451" s="236" t="s">
        <v>158</v>
      </c>
      <c r="E451" s="237" t="s">
        <v>1</v>
      </c>
      <c r="F451" s="238" t="s">
        <v>610</v>
      </c>
      <c r="G451" s="235"/>
      <c r="H451" s="239">
        <v>90.269999999999996</v>
      </c>
      <c r="I451" s="240"/>
      <c r="J451" s="235"/>
      <c r="K451" s="235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158</v>
      </c>
      <c r="AU451" s="245" t="s">
        <v>156</v>
      </c>
      <c r="AV451" s="13" t="s">
        <v>156</v>
      </c>
      <c r="AW451" s="13" t="s">
        <v>31</v>
      </c>
      <c r="AX451" s="13" t="s">
        <v>76</v>
      </c>
      <c r="AY451" s="245" t="s">
        <v>149</v>
      </c>
    </row>
    <row r="452" s="15" customFormat="1">
      <c r="A452" s="15"/>
      <c r="B452" s="273"/>
      <c r="C452" s="274"/>
      <c r="D452" s="236" t="s">
        <v>158</v>
      </c>
      <c r="E452" s="275" t="s">
        <v>1</v>
      </c>
      <c r="F452" s="276" t="s">
        <v>555</v>
      </c>
      <c r="G452" s="274"/>
      <c r="H452" s="275" t="s">
        <v>1</v>
      </c>
      <c r="I452" s="277"/>
      <c r="J452" s="274"/>
      <c r="K452" s="274"/>
      <c r="L452" s="278"/>
      <c r="M452" s="279"/>
      <c r="N452" s="280"/>
      <c r="O452" s="280"/>
      <c r="P452" s="280"/>
      <c r="Q452" s="280"/>
      <c r="R452" s="280"/>
      <c r="S452" s="280"/>
      <c r="T452" s="281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82" t="s">
        <v>158</v>
      </c>
      <c r="AU452" s="282" t="s">
        <v>156</v>
      </c>
      <c r="AV452" s="15" t="s">
        <v>84</v>
      </c>
      <c r="AW452" s="15" t="s">
        <v>31</v>
      </c>
      <c r="AX452" s="15" t="s">
        <v>76</v>
      </c>
      <c r="AY452" s="282" t="s">
        <v>149</v>
      </c>
    </row>
    <row r="453" s="13" customFormat="1">
      <c r="A453" s="13"/>
      <c r="B453" s="234"/>
      <c r="C453" s="235"/>
      <c r="D453" s="236" t="s">
        <v>158</v>
      </c>
      <c r="E453" s="237" t="s">
        <v>1</v>
      </c>
      <c r="F453" s="238" t="s">
        <v>611</v>
      </c>
      <c r="G453" s="235"/>
      <c r="H453" s="239">
        <v>42.719999999999999</v>
      </c>
      <c r="I453" s="240"/>
      <c r="J453" s="235"/>
      <c r="K453" s="235"/>
      <c r="L453" s="241"/>
      <c r="M453" s="242"/>
      <c r="N453" s="243"/>
      <c r="O453" s="243"/>
      <c r="P453" s="243"/>
      <c r="Q453" s="243"/>
      <c r="R453" s="243"/>
      <c r="S453" s="243"/>
      <c r="T453" s="24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158</v>
      </c>
      <c r="AU453" s="245" t="s">
        <v>156</v>
      </c>
      <c r="AV453" s="13" t="s">
        <v>156</v>
      </c>
      <c r="AW453" s="13" t="s">
        <v>31</v>
      </c>
      <c r="AX453" s="13" t="s">
        <v>76</v>
      </c>
      <c r="AY453" s="245" t="s">
        <v>149</v>
      </c>
    </row>
    <row r="454" s="13" customFormat="1">
      <c r="A454" s="13"/>
      <c r="B454" s="234"/>
      <c r="C454" s="235"/>
      <c r="D454" s="236" t="s">
        <v>158</v>
      </c>
      <c r="E454" s="237" t="s">
        <v>1</v>
      </c>
      <c r="F454" s="238" t="s">
        <v>612</v>
      </c>
      <c r="G454" s="235"/>
      <c r="H454" s="239">
        <v>42.719999999999999</v>
      </c>
      <c r="I454" s="240"/>
      <c r="J454" s="235"/>
      <c r="K454" s="235"/>
      <c r="L454" s="241"/>
      <c r="M454" s="242"/>
      <c r="N454" s="243"/>
      <c r="O454" s="243"/>
      <c r="P454" s="243"/>
      <c r="Q454" s="243"/>
      <c r="R454" s="243"/>
      <c r="S454" s="243"/>
      <c r="T454" s="24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5" t="s">
        <v>158</v>
      </c>
      <c r="AU454" s="245" t="s">
        <v>156</v>
      </c>
      <c r="AV454" s="13" t="s">
        <v>156</v>
      </c>
      <c r="AW454" s="13" t="s">
        <v>31</v>
      </c>
      <c r="AX454" s="13" t="s">
        <v>76</v>
      </c>
      <c r="AY454" s="245" t="s">
        <v>149</v>
      </c>
    </row>
    <row r="455" s="13" customFormat="1">
      <c r="A455" s="13"/>
      <c r="B455" s="234"/>
      <c r="C455" s="235"/>
      <c r="D455" s="236" t="s">
        <v>158</v>
      </c>
      <c r="E455" s="237" t="s">
        <v>1</v>
      </c>
      <c r="F455" s="238" t="s">
        <v>613</v>
      </c>
      <c r="G455" s="235"/>
      <c r="H455" s="239">
        <v>33.18</v>
      </c>
      <c r="I455" s="240"/>
      <c r="J455" s="235"/>
      <c r="K455" s="235"/>
      <c r="L455" s="241"/>
      <c r="M455" s="242"/>
      <c r="N455" s="243"/>
      <c r="O455" s="243"/>
      <c r="P455" s="243"/>
      <c r="Q455" s="243"/>
      <c r="R455" s="243"/>
      <c r="S455" s="243"/>
      <c r="T455" s="24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5" t="s">
        <v>158</v>
      </c>
      <c r="AU455" s="245" t="s">
        <v>156</v>
      </c>
      <c r="AV455" s="13" t="s">
        <v>156</v>
      </c>
      <c r="AW455" s="13" t="s">
        <v>31</v>
      </c>
      <c r="AX455" s="13" t="s">
        <v>76</v>
      </c>
      <c r="AY455" s="245" t="s">
        <v>149</v>
      </c>
    </row>
    <row r="456" s="13" customFormat="1">
      <c r="A456" s="13"/>
      <c r="B456" s="234"/>
      <c r="C456" s="235"/>
      <c r="D456" s="236" t="s">
        <v>158</v>
      </c>
      <c r="E456" s="237" t="s">
        <v>1</v>
      </c>
      <c r="F456" s="238" t="s">
        <v>614</v>
      </c>
      <c r="G456" s="235"/>
      <c r="H456" s="239">
        <v>8.9399999999999995</v>
      </c>
      <c r="I456" s="240"/>
      <c r="J456" s="235"/>
      <c r="K456" s="235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158</v>
      </c>
      <c r="AU456" s="245" t="s">
        <v>156</v>
      </c>
      <c r="AV456" s="13" t="s">
        <v>156</v>
      </c>
      <c r="AW456" s="13" t="s">
        <v>31</v>
      </c>
      <c r="AX456" s="13" t="s">
        <v>76</v>
      </c>
      <c r="AY456" s="245" t="s">
        <v>149</v>
      </c>
    </row>
    <row r="457" s="14" customFormat="1">
      <c r="A457" s="14"/>
      <c r="B457" s="262"/>
      <c r="C457" s="263"/>
      <c r="D457" s="236" t="s">
        <v>158</v>
      </c>
      <c r="E457" s="264" t="s">
        <v>1</v>
      </c>
      <c r="F457" s="265" t="s">
        <v>298</v>
      </c>
      <c r="G457" s="263"/>
      <c r="H457" s="266">
        <v>419.85000000000002</v>
      </c>
      <c r="I457" s="267"/>
      <c r="J457" s="263"/>
      <c r="K457" s="263"/>
      <c r="L457" s="268"/>
      <c r="M457" s="269"/>
      <c r="N457" s="270"/>
      <c r="O457" s="270"/>
      <c r="P457" s="270"/>
      <c r="Q457" s="270"/>
      <c r="R457" s="270"/>
      <c r="S457" s="270"/>
      <c r="T457" s="271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72" t="s">
        <v>158</v>
      </c>
      <c r="AU457" s="272" t="s">
        <v>156</v>
      </c>
      <c r="AV457" s="14" t="s">
        <v>155</v>
      </c>
      <c r="AW457" s="14" t="s">
        <v>31</v>
      </c>
      <c r="AX457" s="14" t="s">
        <v>84</v>
      </c>
      <c r="AY457" s="272" t="s">
        <v>149</v>
      </c>
    </row>
    <row r="458" s="2" customFormat="1" ht="24.15" customHeight="1">
      <c r="A458" s="39"/>
      <c r="B458" s="40"/>
      <c r="C458" s="220" t="s">
        <v>615</v>
      </c>
      <c r="D458" s="220" t="s">
        <v>151</v>
      </c>
      <c r="E458" s="221" t="s">
        <v>616</v>
      </c>
      <c r="F458" s="222" t="s">
        <v>617</v>
      </c>
      <c r="G458" s="223" t="s">
        <v>309</v>
      </c>
      <c r="H458" s="224">
        <v>2054.0700000000002</v>
      </c>
      <c r="I458" s="225"/>
      <c r="J458" s="226">
        <f>ROUND(I458*H458,2)</f>
        <v>0</v>
      </c>
      <c r="K458" s="227"/>
      <c r="L458" s="45"/>
      <c r="M458" s="228" t="s">
        <v>1</v>
      </c>
      <c r="N458" s="229" t="s">
        <v>42</v>
      </c>
      <c r="O458" s="92"/>
      <c r="P458" s="230">
        <f>O458*H458</f>
        <v>0</v>
      </c>
      <c r="Q458" s="230">
        <v>0.010999999999999999</v>
      </c>
      <c r="R458" s="230">
        <f>Q458*H458</f>
        <v>22.59477</v>
      </c>
      <c r="S458" s="230">
        <v>0</v>
      </c>
      <c r="T458" s="231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2" t="s">
        <v>155</v>
      </c>
      <c r="AT458" s="232" t="s">
        <v>151</v>
      </c>
      <c r="AU458" s="232" t="s">
        <v>156</v>
      </c>
      <c r="AY458" s="18" t="s">
        <v>149</v>
      </c>
      <c r="BE458" s="233">
        <f>IF(N458="základní",J458,0)</f>
        <v>0</v>
      </c>
      <c r="BF458" s="233">
        <f>IF(N458="snížená",J458,0)</f>
        <v>0</v>
      </c>
      <c r="BG458" s="233">
        <f>IF(N458="zákl. přenesená",J458,0)</f>
        <v>0</v>
      </c>
      <c r="BH458" s="233">
        <f>IF(N458="sníž. přenesená",J458,0)</f>
        <v>0</v>
      </c>
      <c r="BI458" s="233">
        <f>IF(N458="nulová",J458,0)</f>
        <v>0</v>
      </c>
      <c r="BJ458" s="18" t="s">
        <v>156</v>
      </c>
      <c r="BK458" s="233">
        <f>ROUND(I458*H458,2)</f>
        <v>0</v>
      </c>
      <c r="BL458" s="18" t="s">
        <v>155</v>
      </c>
      <c r="BM458" s="232" t="s">
        <v>618</v>
      </c>
    </row>
    <row r="459" s="15" customFormat="1">
      <c r="A459" s="15"/>
      <c r="B459" s="273"/>
      <c r="C459" s="274"/>
      <c r="D459" s="236" t="s">
        <v>158</v>
      </c>
      <c r="E459" s="275" t="s">
        <v>1</v>
      </c>
      <c r="F459" s="276" t="s">
        <v>576</v>
      </c>
      <c r="G459" s="274"/>
      <c r="H459" s="275" t="s">
        <v>1</v>
      </c>
      <c r="I459" s="277"/>
      <c r="J459" s="274"/>
      <c r="K459" s="274"/>
      <c r="L459" s="278"/>
      <c r="M459" s="279"/>
      <c r="N459" s="280"/>
      <c r="O459" s="280"/>
      <c r="P459" s="280"/>
      <c r="Q459" s="280"/>
      <c r="R459" s="280"/>
      <c r="S459" s="280"/>
      <c r="T459" s="281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82" t="s">
        <v>158</v>
      </c>
      <c r="AU459" s="282" t="s">
        <v>156</v>
      </c>
      <c r="AV459" s="15" t="s">
        <v>84</v>
      </c>
      <c r="AW459" s="15" t="s">
        <v>31</v>
      </c>
      <c r="AX459" s="15" t="s">
        <v>76</v>
      </c>
      <c r="AY459" s="282" t="s">
        <v>149</v>
      </c>
    </row>
    <row r="460" s="13" customFormat="1">
      <c r="A460" s="13"/>
      <c r="B460" s="234"/>
      <c r="C460" s="235"/>
      <c r="D460" s="236" t="s">
        <v>158</v>
      </c>
      <c r="E460" s="237" t="s">
        <v>1</v>
      </c>
      <c r="F460" s="238" t="s">
        <v>619</v>
      </c>
      <c r="G460" s="235"/>
      <c r="H460" s="239">
        <v>1191.78</v>
      </c>
      <c r="I460" s="240"/>
      <c r="J460" s="235"/>
      <c r="K460" s="235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158</v>
      </c>
      <c r="AU460" s="245" t="s">
        <v>156</v>
      </c>
      <c r="AV460" s="13" t="s">
        <v>156</v>
      </c>
      <c r="AW460" s="13" t="s">
        <v>31</v>
      </c>
      <c r="AX460" s="13" t="s">
        <v>76</v>
      </c>
      <c r="AY460" s="245" t="s">
        <v>149</v>
      </c>
    </row>
    <row r="461" s="15" customFormat="1">
      <c r="A461" s="15"/>
      <c r="B461" s="273"/>
      <c r="C461" s="274"/>
      <c r="D461" s="236" t="s">
        <v>158</v>
      </c>
      <c r="E461" s="275" t="s">
        <v>1</v>
      </c>
      <c r="F461" s="276" t="s">
        <v>574</v>
      </c>
      <c r="G461" s="274"/>
      <c r="H461" s="275" t="s">
        <v>1</v>
      </c>
      <c r="I461" s="277"/>
      <c r="J461" s="274"/>
      <c r="K461" s="274"/>
      <c r="L461" s="278"/>
      <c r="M461" s="279"/>
      <c r="N461" s="280"/>
      <c r="O461" s="280"/>
      <c r="P461" s="280"/>
      <c r="Q461" s="280"/>
      <c r="R461" s="280"/>
      <c r="S461" s="280"/>
      <c r="T461" s="28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82" t="s">
        <v>158</v>
      </c>
      <c r="AU461" s="282" t="s">
        <v>156</v>
      </c>
      <c r="AV461" s="15" t="s">
        <v>84</v>
      </c>
      <c r="AW461" s="15" t="s">
        <v>31</v>
      </c>
      <c r="AX461" s="15" t="s">
        <v>76</v>
      </c>
      <c r="AY461" s="282" t="s">
        <v>149</v>
      </c>
    </row>
    <row r="462" s="13" customFormat="1">
      <c r="A462" s="13"/>
      <c r="B462" s="234"/>
      <c r="C462" s="235"/>
      <c r="D462" s="236" t="s">
        <v>158</v>
      </c>
      <c r="E462" s="237" t="s">
        <v>1</v>
      </c>
      <c r="F462" s="238" t="s">
        <v>620</v>
      </c>
      <c r="G462" s="235"/>
      <c r="H462" s="239">
        <v>208.80000000000001</v>
      </c>
      <c r="I462" s="240"/>
      <c r="J462" s="235"/>
      <c r="K462" s="235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158</v>
      </c>
      <c r="AU462" s="245" t="s">
        <v>156</v>
      </c>
      <c r="AV462" s="13" t="s">
        <v>156</v>
      </c>
      <c r="AW462" s="13" t="s">
        <v>31</v>
      </c>
      <c r="AX462" s="13" t="s">
        <v>76</v>
      </c>
      <c r="AY462" s="245" t="s">
        <v>149</v>
      </c>
    </row>
    <row r="463" s="15" customFormat="1">
      <c r="A463" s="15"/>
      <c r="B463" s="273"/>
      <c r="C463" s="274"/>
      <c r="D463" s="236" t="s">
        <v>158</v>
      </c>
      <c r="E463" s="275" t="s">
        <v>1</v>
      </c>
      <c r="F463" s="276" t="s">
        <v>572</v>
      </c>
      <c r="G463" s="274"/>
      <c r="H463" s="275" t="s">
        <v>1</v>
      </c>
      <c r="I463" s="277"/>
      <c r="J463" s="274"/>
      <c r="K463" s="274"/>
      <c r="L463" s="278"/>
      <c r="M463" s="279"/>
      <c r="N463" s="280"/>
      <c r="O463" s="280"/>
      <c r="P463" s="280"/>
      <c r="Q463" s="280"/>
      <c r="R463" s="280"/>
      <c r="S463" s="280"/>
      <c r="T463" s="281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82" t="s">
        <v>158</v>
      </c>
      <c r="AU463" s="282" t="s">
        <v>156</v>
      </c>
      <c r="AV463" s="15" t="s">
        <v>84</v>
      </c>
      <c r="AW463" s="15" t="s">
        <v>31</v>
      </c>
      <c r="AX463" s="15" t="s">
        <v>76</v>
      </c>
      <c r="AY463" s="282" t="s">
        <v>149</v>
      </c>
    </row>
    <row r="464" s="13" customFormat="1">
      <c r="A464" s="13"/>
      <c r="B464" s="234"/>
      <c r="C464" s="235"/>
      <c r="D464" s="236" t="s">
        <v>158</v>
      </c>
      <c r="E464" s="237" t="s">
        <v>1</v>
      </c>
      <c r="F464" s="238" t="s">
        <v>621</v>
      </c>
      <c r="G464" s="235"/>
      <c r="H464" s="239">
        <v>270.81</v>
      </c>
      <c r="I464" s="240"/>
      <c r="J464" s="235"/>
      <c r="K464" s="235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158</v>
      </c>
      <c r="AU464" s="245" t="s">
        <v>156</v>
      </c>
      <c r="AV464" s="13" t="s">
        <v>156</v>
      </c>
      <c r="AW464" s="13" t="s">
        <v>31</v>
      </c>
      <c r="AX464" s="13" t="s">
        <v>76</v>
      </c>
      <c r="AY464" s="245" t="s">
        <v>149</v>
      </c>
    </row>
    <row r="465" s="15" customFormat="1">
      <c r="A465" s="15"/>
      <c r="B465" s="273"/>
      <c r="C465" s="274"/>
      <c r="D465" s="236" t="s">
        <v>158</v>
      </c>
      <c r="E465" s="275" t="s">
        <v>1</v>
      </c>
      <c r="F465" s="276" t="s">
        <v>622</v>
      </c>
      <c r="G465" s="274"/>
      <c r="H465" s="275" t="s">
        <v>1</v>
      </c>
      <c r="I465" s="277"/>
      <c r="J465" s="274"/>
      <c r="K465" s="274"/>
      <c r="L465" s="278"/>
      <c r="M465" s="279"/>
      <c r="N465" s="280"/>
      <c r="O465" s="280"/>
      <c r="P465" s="280"/>
      <c r="Q465" s="280"/>
      <c r="R465" s="280"/>
      <c r="S465" s="280"/>
      <c r="T465" s="28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82" t="s">
        <v>158</v>
      </c>
      <c r="AU465" s="282" t="s">
        <v>156</v>
      </c>
      <c r="AV465" s="15" t="s">
        <v>84</v>
      </c>
      <c r="AW465" s="15" t="s">
        <v>31</v>
      </c>
      <c r="AX465" s="15" t="s">
        <v>76</v>
      </c>
      <c r="AY465" s="282" t="s">
        <v>149</v>
      </c>
    </row>
    <row r="466" s="13" customFormat="1">
      <c r="A466" s="13"/>
      <c r="B466" s="234"/>
      <c r="C466" s="235"/>
      <c r="D466" s="236" t="s">
        <v>158</v>
      </c>
      <c r="E466" s="237" t="s">
        <v>1</v>
      </c>
      <c r="F466" s="238" t="s">
        <v>623</v>
      </c>
      <c r="G466" s="235"/>
      <c r="H466" s="239">
        <v>128.16</v>
      </c>
      <c r="I466" s="240"/>
      <c r="J466" s="235"/>
      <c r="K466" s="235"/>
      <c r="L466" s="241"/>
      <c r="M466" s="242"/>
      <c r="N466" s="243"/>
      <c r="O466" s="243"/>
      <c r="P466" s="243"/>
      <c r="Q466" s="243"/>
      <c r="R466" s="243"/>
      <c r="S466" s="243"/>
      <c r="T466" s="24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5" t="s">
        <v>158</v>
      </c>
      <c r="AU466" s="245" t="s">
        <v>156</v>
      </c>
      <c r="AV466" s="13" t="s">
        <v>156</v>
      </c>
      <c r="AW466" s="13" t="s">
        <v>31</v>
      </c>
      <c r="AX466" s="13" t="s">
        <v>76</v>
      </c>
      <c r="AY466" s="245" t="s">
        <v>149</v>
      </c>
    </row>
    <row r="467" s="13" customFormat="1">
      <c r="A467" s="13"/>
      <c r="B467" s="234"/>
      <c r="C467" s="235"/>
      <c r="D467" s="236" t="s">
        <v>158</v>
      </c>
      <c r="E467" s="237" t="s">
        <v>1</v>
      </c>
      <c r="F467" s="238" t="s">
        <v>624</v>
      </c>
      <c r="G467" s="235"/>
      <c r="H467" s="239">
        <v>128.16</v>
      </c>
      <c r="I467" s="240"/>
      <c r="J467" s="235"/>
      <c r="K467" s="235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158</v>
      </c>
      <c r="AU467" s="245" t="s">
        <v>156</v>
      </c>
      <c r="AV467" s="13" t="s">
        <v>156</v>
      </c>
      <c r="AW467" s="13" t="s">
        <v>31</v>
      </c>
      <c r="AX467" s="13" t="s">
        <v>76</v>
      </c>
      <c r="AY467" s="245" t="s">
        <v>149</v>
      </c>
    </row>
    <row r="468" s="13" customFormat="1">
      <c r="A468" s="13"/>
      <c r="B468" s="234"/>
      <c r="C468" s="235"/>
      <c r="D468" s="236" t="s">
        <v>158</v>
      </c>
      <c r="E468" s="237" t="s">
        <v>1</v>
      </c>
      <c r="F468" s="238" t="s">
        <v>625</v>
      </c>
      <c r="G468" s="235"/>
      <c r="H468" s="239">
        <v>99.540000000000006</v>
      </c>
      <c r="I468" s="240"/>
      <c r="J468" s="235"/>
      <c r="K468" s="235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158</v>
      </c>
      <c r="AU468" s="245" t="s">
        <v>156</v>
      </c>
      <c r="AV468" s="13" t="s">
        <v>156</v>
      </c>
      <c r="AW468" s="13" t="s">
        <v>31</v>
      </c>
      <c r="AX468" s="13" t="s">
        <v>76</v>
      </c>
      <c r="AY468" s="245" t="s">
        <v>149</v>
      </c>
    </row>
    <row r="469" s="13" customFormat="1">
      <c r="A469" s="13"/>
      <c r="B469" s="234"/>
      <c r="C469" s="235"/>
      <c r="D469" s="236" t="s">
        <v>158</v>
      </c>
      <c r="E469" s="237" t="s">
        <v>1</v>
      </c>
      <c r="F469" s="238" t="s">
        <v>626</v>
      </c>
      <c r="G469" s="235"/>
      <c r="H469" s="239">
        <v>26.82</v>
      </c>
      <c r="I469" s="240"/>
      <c r="J469" s="235"/>
      <c r="K469" s="235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158</v>
      </c>
      <c r="AU469" s="245" t="s">
        <v>156</v>
      </c>
      <c r="AV469" s="13" t="s">
        <v>156</v>
      </c>
      <c r="AW469" s="13" t="s">
        <v>31</v>
      </c>
      <c r="AX469" s="13" t="s">
        <v>76</v>
      </c>
      <c r="AY469" s="245" t="s">
        <v>149</v>
      </c>
    </row>
    <row r="470" s="14" customFormat="1">
      <c r="A470" s="14"/>
      <c r="B470" s="262"/>
      <c r="C470" s="263"/>
      <c r="D470" s="236" t="s">
        <v>158</v>
      </c>
      <c r="E470" s="264" t="s">
        <v>1</v>
      </c>
      <c r="F470" s="265" t="s">
        <v>298</v>
      </c>
      <c r="G470" s="263"/>
      <c r="H470" s="266">
        <v>2054.0700000000002</v>
      </c>
      <c r="I470" s="267"/>
      <c r="J470" s="263"/>
      <c r="K470" s="263"/>
      <c r="L470" s="268"/>
      <c r="M470" s="269"/>
      <c r="N470" s="270"/>
      <c r="O470" s="270"/>
      <c r="P470" s="270"/>
      <c r="Q470" s="270"/>
      <c r="R470" s="270"/>
      <c r="S470" s="270"/>
      <c r="T470" s="271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72" t="s">
        <v>158</v>
      </c>
      <c r="AU470" s="272" t="s">
        <v>156</v>
      </c>
      <c r="AV470" s="14" t="s">
        <v>155</v>
      </c>
      <c r="AW470" s="14" t="s">
        <v>31</v>
      </c>
      <c r="AX470" s="14" t="s">
        <v>84</v>
      </c>
      <c r="AY470" s="272" t="s">
        <v>149</v>
      </c>
    </row>
    <row r="471" s="2" customFormat="1" ht="16.5" customHeight="1">
      <c r="A471" s="39"/>
      <c r="B471" s="40"/>
      <c r="C471" s="220" t="s">
        <v>627</v>
      </c>
      <c r="D471" s="220" t="s">
        <v>151</v>
      </c>
      <c r="E471" s="221" t="s">
        <v>628</v>
      </c>
      <c r="F471" s="222" t="s">
        <v>629</v>
      </c>
      <c r="G471" s="223" t="s">
        <v>309</v>
      </c>
      <c r="H471" s="224">
        <v>1608.5799999999999</v>
      </c>
      <c r="I471" s="225"/>
      <c r="J471" s="226">
        <f>ROUND(I471*H471,2)</f>
        <v>0</v>
      </c>
      <c r="K471" s="227"/>
      <c r="L471" s="45"/>
      <c r="M471" s="228" t="s">
        <v>1</v>
      </c>
      <c r="N471" s="229" t="s">
        <v>42</v>
      </c>
      <c r="O471" s="92"/>
      <c r="P471" s="230">
        <f>O471*H471</f>
        <v>0</v>
      </c>
      <c r="Q471" s="230">
        <v>0.00013200000000000001</v>
      </c>
      <c r="R471" s="230">
        <f>Q471*H471</f>
        <v>0.21233256</v>
      </c>
      <c r="S471" s="230">
        <v>0</v>
      </c>
      <c r="T471" s="231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2" t="s">
        <v>155</v>
      </c>
      <c r="AT471" s="232" t="s">
        <v>151</v>
      </c>
      <c r="AU471" s="232" t="s">
        <v>156</v>
      </c>
      <c r="AY471" s="18" t="s">
        <v>149</v>
      </c>
      <c r="BE471" s="233">
        <f>IF(N471="základní",J471,0)</f>
        <v>0</v>
      </c>
      <c r="BF471" s="233">
        <f>IF(N471="snížená",J471,0)</f>
        <v>0</v>
      </c>
      <c r="BG471" s="233">
        <f>IF(N471="zákl. přenesená",J471,0)</f>
        <v>0</v>
      </c>
      <c r="BH471" s="233">
        <f>IF(N471="sníž. přenesená",J471,0)</f>
        <v>0</v>
      </c>
      <c r="BI471" s="233">
        <f>IF(N471="nulová",J471,0)</f>
        <v>0</v>
      </c>
      <c r="BJ471" s="18" t="s">
        <v>156</v>
      </c>
      <c r="BK471" s="233">
        <f>ROUND(I471*H471,2)</f>
        <v>0</v>
      </c>
      <c r="BL471" s="18" t="s">
        <v>155</v>
      </c>
      <c r="BM471" s="232" t="s">
        <v>630</v>
      </c>
    </row>
    <row r="472" s="15" customFormat="1">
      <c r="A472" s="15"/>
      <c r="B472" s="273"/>
      <c r="C472" s="274"/>
      <c r="D472" s="236" t="s">
        <v>158</v>
      </c>
      <c r="E472" s="275" t="s">
        <v>1</v>
      </c>
      <c r="F472" s="276" t="s">
        <v>555</v>
      </c>
      <c r="G472" s="274"/>
      <c r="H472" s="275" t="s">
        <v>1</v>
      </c>
      <c r="I472" s="277"/>
      <c r="J472" s="274"/>
      <c r="K472" s="274"/>
      <c r="L472" s="278"/>
      <c r="M472" s="279"/>
      <c r="N472" s="280"/>
      <c r="O472" s="280"/>
      <c r="P472" s="280"/>
      <c r="Q472" s="280"/>
      <c r="R472" s="280"/>
      <c r="S472" s="280"/>
      <c r="T472" s="28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82" t="s">
        <v>158</v>
      </c>
      <c r="AU472" s="282" t="s">
        <v>156</v>
      </c>
      <c r="AV472" s="15" t="s">
        <v>84</v>
      </c>
      <c r="AW472" s="15" t="s">
        <v>31</v>
      </c>
      <c r="AX472" s="15" t="s">
        <v>76</v>
      </c>
      <c r="AY472" s="282" t="s">
        <v>149</v>
      </c>
    </row>
    <row r="473" s="13" customFormat="1">
      <c r="A473" s="13"/>
      <c r="B473" s="234"/>
      <c r="C473" s="235"/>
      <c r="D473" s="236" t="s">
        <v>158</v>
      </c>
      <c r="E473" s="237" t="s">
        <v>1</v>
      </c>
      <c r="F473" s="238" t="s">
        <v>611</v>
      </c>
      <c r="G473" s="235"/>
      <c r="H473" s="239">
        <v>42.719999999999999</v>
      </c>
      <c r="I473" s="240"/>
      <c r="J473" s="235"/>
      <c r="K473" s="235"/>
      <c r="L473" s="241"/>
      <c r="M473" s="242"/>
      <c r="N473" s="243"/>
      <c r="O473" s="243"/>
      <c r="P473" s="243"/>
      <c r="Q473" s="243"/>
      <c r="R473" s="243"/>
      <c r="S473" s="243"/>
      <c r="T473" s="24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158</v>
      </c>
      <c r="AU473" s="245" t="s">
        <v>156</v>
      </c>
      <c r="AV473" s="13" t="s">
        <v>156</v>
      </c>
      <c r="AW473" s="13" t="s">
        <v>31</v>
      </c>
      <c r="AX473" s="13" t="s">
        <v>76</v>
      </c>
      <c r="AY473" s="245" t="s">
        <v>149</v>
      </c>
    </row>
    <row r="474" s="13" customFormat="1">
      <c r="A474" s="13"/>
      <c r="B474" s="234"/>
      <c r="C474" s="235"/>
      <c r="D474" s="236" t="s">
        <v>158</v>
      </c>
      <c r="E474" s="237" t="s">
        <v>1</v>
      </c>
      <c r="F474" s="238" t="s">
        <v>612</v>
      </c>
      <c r="G474" s="235"/>
      <c r="H474" s="239">
        <v>42.719999999999999</v>
      </c>
      <c r="I474" s="240"/>
      <c r="J474" s="235"/>
      <c r="K474" s="235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158</v>
      </c>
      <c r="AU474" s="245" t="s">
        <v>156</v>
      </c>
      <c r="AV474" s="13" t="s">
        <v>156</v>
      </c>
      <c r="AW474" s="13" t="s">
        <v>31</v>
      </c>
      <c r="AX474" s="13" t="s">
        <v>76</v>
      </c>
      <c r="AY474" s="245" t="s">
        <v>149</v>
      </c>
    </row>
    <row r="475" s="13" customFormat="1">
      <c r="A475" s="13"/>
      <c r="B475" s="234"/>
      <c r="C475" s="235"/>
      <c r="D475" s="236" t="s">
        <v>158</v>
      </c>
      <c r="E475" s="237" t="s">
        <v>1</v>
      </c>
      <c r="F475" s="238" t="s">
        <v>613</v>
      </c>
      <c r="G475" s="235"/>
      <c r="H475" s="239">
        <v>33.18</v>
      </c>
      <c r="I475" s="240"/>
      <c r="J475" s="235"/>
      <c r="K475" s="235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158</v>
      </c>
      <c r="AU475" s="245" t="s">
        <v>156</v>
      </c>
      <c r="AV475" s="13" t="s">
        <v>156</v>
      </c>
      <c r="AW475" s="13" t="s">
        <v>31</v>
      </c>
      <c r="AX475" s="13" t="s">
        <v>76</v>
      </c>
      <c r="AY475" s="245" t="s">
        <v>149</v>
      </c>
    </row>
    <row r="476" s="13" customFormat="1">
      <c r="A476" s="13"/>
      <c r="B476" s="234"/>
      <c r="C476" s="235"/>
      <c r="D476" s="236" t="s">
        <v>158</v>
      </c>
      <c r="E476" s="237" t="s">
        <v>1</v>
      </c>
      <c r="F476" s="238" t="s">
        <v>614</v>
      </c>
      <c r="G476" s="235"/>
      <c r="H476" s="239">
        <v>8.9399999999999995</v>
      </c>
      <c r="I476" s="240"/>
      <c r="J476" s="235"/>
      <c r="K476" s="235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158</v>
      </c>
      <c r="AU476" s="245" t="s">
        <v>156</v>
      </c>
      <c r="AV476" s="13" t="s">
        <v>156</v>
      </c>
      <c r="AW476" s="13" t="s">
        <v>31</v>
      </c>
      <c r="AX476" s="13" t="s">
        <v>76</v>
      </c>
      <c r="AY476" s="245" t="s">
        <v>149</v>
      </c>
    </row>
    <row r="477" s="16" customFormat="1">
      <c r="A477" s="16"/>
      <c r="B477" s="283"/>
      <c r="C477" s="284"/>
      <c r="D477" s="236" t="s">
        <v>158</v>
      </c>
      <c r="E477" s="285" t="s">
        <v>1</v>
      </c>
      <c r="F477" s="286" t="s">
        <v>323</v>
      </c>
      <c r="G477" s="284"/>
      <c r="H477" s="287">
        <v>127.56</v>
      </c>
      <c r="I477" s="288"/>
      <c r="J477" s="284"/>
      <c r="K477" s="284"/>
      <c r="L477" s="289"/>
      <c r="M477" s="290"/>
      <c r="N477" s="291"/>
      <c r="O477" s="291"/>
      <c r="P477" s="291"/>
      <c r="Q477" s="291"/>
      <c r="R477" s="291"/>
      <c r="S477" s="291"/>
      <c r="T477" s="292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93" t="s">
        <v>158</v>
      </c>
      <c r="AU477" s="293" t="s">
        <v>156</v>
      </c>
      <c r="AV477" s="16" t="s">
        <v>163</v>
      </c>
      <c r="AW477" s="16" t="s">
        <v>31</v>
      </c>
      <c r="AX477" s="16" t="s">
        <v>76</v>
      </c>
      <c r="AY477" s="293" t="s">
        <v>149</v>
      </c>
    </row>
    <row r="478" s="15" customFormat="1">
      <c r="A478" s="15"/>
      <c r="B478" s="273"/>
      <c r="C478" s="274"/>
      <c r="D478" s="236" t="s">
        <v>158</v>
      </c>
      <c r="E478" s="275" t="s">
        <v>1</v>
      </c>
      <c r="F478" s="276" t="s">
        <v>560</v>
      </c>
      <c r="G478" s="274"/>
      <c r="H478" s="275" t="s">
        <v>1</v>
      </c>
      <c r="I478" s="277"/>
      <c r="J478" s="274"/>
      <c r="K478" s="274"/>
      <c r="L478" s="278"/>
      <c r="M478" s="279"/>
      <c r="N478" s="280"/>
      <c r="O478" s="280"/>
      <c r="P478" s="280"/>
      <c r="Q478" s="280"/>
      <c r="R478" s="280"/>
      <c r="S478" s="280"/>
      <c r="T478" s="281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82" t="s">
        <v>158</v>
      </c>
      <c r="AU478" s="282" t="s">
        <v>156</v>
      </c>
      <c r="AV478" s="15" t="s">
        <v>84</v>
      </c>
      <c r="AW478" s="15" t="s">
        <v>31</v>
      </c>
      <c r="AX478" s="15" t="s">
        <v>76</v>
      </c>
      <c r="AY478" s="282" t="s">
        <v>149</v>
      </c>
    </row>
    <row r="479" s="13" customFormat="1">
      <c r="A479" s="13"/>
      <c r="B479" s="234"/>
      <c r="C479" s="235"/>
      <c r="D479" s="236" t="s">
        <v>158</v>
      </c>
      <c r="E479" s="237" t="s">
        <v>1</v>
      </c>
      <c r="F479" s="238" t="s">
        <v>582</v>
      </c>
      <c r="G479" s="235"/>
      <c r="H479" s="239">
        <v>250</v>
      </c>
      <c r="I479" s="240"/>
      <c r="J479" s="235"/>
      <c r="K479" s="235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158</v>
      </c>
      <c r="AU479" s="245" t="s">
        <v>156</v>
      </c>
      <c r="AV479" s="13" t="s">
        <v>156</v>
      </c>
      <c r="AW479" s="13" t="s">
        <v>31</v>
      </c>
      <c r="AX479" s="13" t="s">
        <v>76</v>
      </c>
      <c r="AY479" s="245" t="s">
        <v>149</v>
      </c>
    </row>
    <row r="480" s="13" customFormat="1">
      <c r="A480" s="13"/>
      <c r="B480" s="234"/>
      <c r="C480" s="235"/>
      <c r="D480" s="236" t="s">
        <v>158</v>
      </c>
      <c r="E480" s="237" t="s">
        <v>1</v>
      </c>
      <c r="F480" s="238" t="s">
        <v>583</v>
      </c>
      <c r="G480" s="235"/>
      <c r="H480" s="239">
        <v>248.71000000000001</v>
      </c>
      <c r="I480" s="240"/>
      <c r="J480" s="235"/>
      <c r="K480" s="235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158</v>
      </c>
      <c r="AU480" s="245" t="s">
        <v>156</v>
      </c>
      <c r="AV480" s="13" t="s">
        <v>156</v>
      </c>
      <c r="AW480" s="13" t="s">
        <v>31</v>
      </c>
      <c r="AX480" s="13" t="s">
        <v>76</v>
      </c>
      <c r="AY480" s="245" t="s">
        <v>149</v>
      </c>
    </row>
    <row r="481" s="13" customFormat="1">
      <c r="A481" s="13"/>
      <c r="B481" s="234"/>
      <c r="C481" s="235"/>
      <c r="D481" s="236" t="s">
        <v>158</v>
      </c>
      <c r="E481" s="237" t="s">
        <v>1</v>
      </c>
      <c r="F481" s="238" t="s">
        <v>584</v>
      </c>
      <c r="G481" s="235"/>
      <c r="H481" s="239">
        <v>258.41000000000003</v>
      </c>
      <c r="I481" s="240"/>
      <c r="J481" s="235"/>
      <c r="K481" s="235"/>
      <c r="L481" s="241"/>
      <c r="M481" s="242"/>
      <c r="N481" s="243"/>
      <c r="O481" s="243"/>
      <c r="P481" s="243"/>
      <c r="Q481" s="243"/>
      <c r="R481" s="243"/>
      <c r="S481" s="243"/>
      <c r="T481" s="24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158</v>
      </c>
      <c r="AU481" s="245" t="s">
        <v>156</v>
      </c>
      <c r="AV481" s="13" t="s">
        <v>156</v>
      </c>
      <c r="AW481" s="13" t="s">
        <v>31</v>
      </c>
      <c r="AX481" s="13" t="s">
        <v>76</v>
      </c>
      <c r="AY481" s="245" t="s">
        <v>149</v>
      </c>
    </row>
    <row r="482" s="13" customFormat="1">
      <c r="A482" s="13"/>
      <c r="B482" s="234"/>
      <c r="C482" s="235"/>
      <c r="D482" s="236" t="s">
        <v>158</v>
      </c>
      <c r="E482" s="237" t="s">
        <v>1</v>
      </c>
      <c r="F482" s="238" t="s">
        <v>585</v>
      </c>
      <c r="G482" s="235"/>
      <c r="H482" s="239">
        <v>59.43</v>
      </c>
      <c r="I482" s="240"/>
      <c r="J482" s="235"/>
      <c r="K482" s="235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158</v>
      </c>
      <c r="AU482" s="245" t="s">
        <v>156</v>
      </c>
      <c r="AV482" s="13" t="s">
        <v>156</v>
      </c>
      <c r="AW482" s="13" t="s">
        <v>31</v>
      </c>
      <c r="AX482" s="13" t="s">
        <v>76</v>
      </c>
      <c r="AY482" s="245" t="s">
        <v>149</v>
      </c>
    </row>
    <row r="483" s="16" customFormat="1">
      <c r="A483" s="16"/>
      <c r="B483" s="283"/>
      <c r="C483" s="284"/>
      <c r="D483" s="236" t="s">
        <v>158</v>
      </c>
      <c r="E483" s="285" t="s">
        <v>1</v>
      </c>
      <c r="F483" s="286" t="s">
        <v>323</v>
      </c>
      <c r="G483" s="284"/>
      <c r="H483" s="287">
        <v>816.54999999999995</v>
      </c>
      <c r="I483" s="288"/>
      <c r="J483" s="284"/>
      <c r="K483" s="284"/>
      <c r="L483" s="289"/>
      <c r="M483" s="290"/>
      <c r="N483" s="291"/>
      <c r="O483" s="291"/>
      <c r="P483" s="291"/>
      <c r="Q483" s="291"/>
      <c r="R483" s="291"/>
      <c r="S483" s="291"/>
      <c r="T483" s="292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93" t="s">
        <v>158</v>
      </c>
      <c r="AU483" s="293" t="s">
        <v>156</v>
      </c>
      <c r="AV483" s="16" t="s">
        <v>163</v>
      </c>
      <c r="AW483" s="16" t="s">
        <v>31</v>
      </c>
      <c r="AX483" s="16" t="s">
        <v>76</v>
      </c>
      <c r="AY483" s="293" t="s">
        <v>149</v>
      </c>
    </row>
    <row r="484" s="15" customFormat="1">
      <c r="A484" s="15"/>
      <c r="B484" s="273"/>
      <c r="C484" s="274"/>
      <c r="D484" s="236" t="s">
        <v>158</v>
      </c>
      <c r="E484" s="275" t="s">
        <v>1</v>
      </c>
      <c r="F484" s="276" t="s">
        <v>565</v>
      </c>
      <c r="G484" s="274"/>
      <c r="H484" s="275" t="s">
        <v>1</v>
      </c>
      <c r="I484" s="277"/>
      <c r="J484" s="274"/>
      <c r="K484" s="274"/>
      <c r="L484" s="278"/>
      <c r="M484" s="279"/>
      <c r="N484" s="280"/>
      <c r="O484" s="280"/>
      <c r="P484" s="280"/>
      <c r="Q484" s="280"/>
      <c r="R484" s="280"/>
      <c r="S484" s="280"/>
      <c r="T484" s="281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82" t="s">
        <v>158</v>
      </c>
      <c r="AU484" s="282" t="s">
        <v>156</v>
      </c>
      <c r="AV484" s="15" t="s">
        <v>84</v>
      </c>
      <c r="AW484" s="15" t="s">
        <v>31</v>
      </c>
      <c r="AX484" s="15" t="s">
        <v>76</v>
      </c>
      <c r="AY484" s="282" t="s">
        <v>149</v>
      </c>
    </row>
    <row r="485" s="13" customFormat="1">
      <c r="A485" s="13"/>
      <c r="B485" s="234"/>
      <c r="C485" s="235"/>
      <c r="D485" s="236" t="s">
        <v>158</v>
      </c>
      <c r="E485" s="237" t="s">
        <v>1</v>
      </c>
      <c r="F485" s="238" t="s">
        <v>586</v>
      </c>
      <c r="G485" s="235"/>
      <c r="H485" s="239">
        <v>65.420000000000002</v>
      </c>
      <c r="I485" s="240"/>
      <c r="J485" s="235"/>
      <c r="K485" s="235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158</v>
      </c>
      <c r="AU485" s="245" t="s">
        <v>156</v>
      </c>
      <c r="AV485" s="13" t="s">
        <v>156</v>
      </c>
      <c r="AW485" s="13" t="s">
        <v>31</v>
      </c>
      <c r="AX485" s="13" t="s">
        <v>76</v>
      </c>
      <c r="AY485" s="245" t="s">
        <v>149</v>
      </c>
    </row>
    <row r="486" s="13" customFormat="1">
      <c r="A486" s="13"/>
      <c r="B486" s="234"/>
      <c r="C486" s="235"/>
      <c r="D486" s="236" t="s">
        <v>158</v>
      </c>
      <c r="E486" s="237" t="s">
        <v>1</v>
      </c>
      <c r="F486" s="238" t="s">
        <v>587</v>
      </c>
      <c r="G486" s="235"/>
      <c r="H486" s="239">
        <v>65.280000000000001</v>
      </c>
      <c r="I486" s="240"/>
      <c r="J486" s="235"/>
      <c r="K486" s="235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158</v>
      </c>
      <c r="AU486" s="245" t="s">
        <v>156</v>
      </c>
      <c r="AV486" s="13" t="s">
        <v>156</v>
      </c>
      <c r="AW486" s="13" t="s">
        <v>31</v>
      </c>
      <c r="AX486" s="13" t="s">
        <v>76</v>
      </c>
      <c r="AY486" s="245" t="s">
        <v>149</v>
      </c>
    </row>
    <row r="487" s="13" customFormat="1">
      <c r="A487" s="13"/>
      <c r="B487" s="234"/>
      <c r="C487" s="235"/>
      <c r="D487" s="236" t="s">
        <v>158</v>
      </c>
      <c r="E487" s="237" t="s">
        <v>1</v>
      </c>
      <c r="F487" s="238" t="s">
        <v>588</v>
      </c>
      <c r="G487" s="235"/>
      <c r="H487" s="239">
        <v>53.75</v>
      </c>
      <c r="I487" s="240"/>
      <c r="J487" s="235"/>
      <c r="K487" s="235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158</v>
      </c>
      <c r="AU487" s="245" t="s">
        <v>156</v>
      </c>
      <c r="AV487" s="13" t="s">
        <v>156</v>
      </c>
      <c r="AW487" s="13" t="s">
        <v>31</v>
      </c>
      <c r="AX487" s="13" t="s">
        <v>76</v>
      </c>
      <c r="AY487" s="245" t="s">
        <v>149</v>
      </c>
    </row>
    <row r="488" s="13" customFormat="1">
      <c r="A488" s="13"/>
      <c r="B488" s="234"/>
      <c r="C488" s="235"/>
      <c r="D488" s="236" t="s">
        <v>158</v>
      </c>
      <c r="E488" s="237" t="s">
        <v>1</v>
      </c>
      <c r="F488" s="238" t="s">
        <v>589</v>
      </c>
      <c r="G488" s="235"/>
      <c r="H488" s="239">
        <v>11.49</v>
      </c>
      <c r="I488" s="240"/>
      <c r="J488" s="235"/>
      <c r="K488" s="235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158</v>
      </c>
      <c r="AU488" s="245" t="s">
        <v>156</v>
      </c>
      <c r="AV488" s="13" t="s">
        <v>156</v>
      </c>
      <c r="AW488" s="13" t="s">
        <v>31</v>
      </c>
      <c r="AX488" s="13" t="s">
        <v>76</v>
      </c>
      <c r="AY488" s="245" t="s">
        <v>149</v>
      </c>
    </row>
    <row r="489" s="16" customFormat="1">
      <c r="A489" s="16"/>
      <c r="B489" s="283"/>
      <c r="C489" s="284"/>
      <c r="D489" s="236" t="s">
        <v>158</v>
      </c>
      <c r="E489" s="285" t="s">
        <v>1</v>
      </c>
      <c r="F489" s="286" t="s">
        <v>323</v>
      </c>
      <c r="G489" s="284"/>
      <c r="H489" s="287">
        <v>195.94</v>
      </c>
      <c r="I489" s="288"/>
      <c r="J489" s="284"/>
      <c r="K489" s="284"/>
      <c r="L489" s="289"/>
      <c r="M489" s="290"/>
      <c r="N489" s="291"/>
      <c r="O489" s="291"/>
      <c r="P489" s="291"/>
      <c r="Q489" s="291"/>
      <c r="R489" s="291"/>
      <c r="S489" s="291"/>
      <c r="T489" s="292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93" t="s">
        <v>158</v>
      </c>
      <c r="AU489" s="293" t="s">
        <v>156</v>
      </c>
      <c r="AV489" s="16" t="s">
        <v>163</v>
      </c>
      <c r="AW489" s="16" t="s">
        <v>31</v>
      </c>
      <c r="AX489" s="16" t="s">
        <v>76</v>
      </c>
      <c r="AY489" s="293" t="s">
        <v>149</v>
      </c>
    </row>
    <row r="490" s="15" customFormat="1">
      <c r="A490" s="15"/>
      <c r="B490" s="273"/>
      <c r="C490" s="274"/>
      <c r="D490" s="236" t="s">
        <v>158</v>
      </c>
      <c r="E490" s="275" t="s">
        <v>1</v>
      </c>
      <c r="F490" s="276" t="s">
        <v>570</v>
      </c>
      <c r="G490" s="274"/>
      <c r="H490" s="275" t="s">
        <v>1</v>
      </c>
      <c r="I490" s="277"/>
      <c r="J490" s="274"/>
      <c r="K490" s="274"/>
      <c r="L490" s="278"/>
      <c r="M490" s="279"/>
      <c r="N490" s="280"/>
      <c r="O490" s="280"/>
      <c r="P490" s="280"/>
      <c r="Q490" s="280"/>
      <c r="R490" s="280"/>
      <c r="S490" s="280"/>
      <c r="T490" s="281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82" t="s">
        <v>158</v>
      </c>
      <c r="AU490" s="282" t="s">
        <v>156</v>
      </c>
      <c r="AV490" s="15" t="s">
        <v>84</v>
      </c>
      <c r="AW490" s="15" t="s">
        <v>31</v>
      </c>
      <c r="AX490" s="15" t="s">
        <v>76</v>
      </c>
      <c r="AY490" s="282" t="s">
        <v>149</v>
      </c>
    </row>
    <row r="491" s="13" customFormat="1">
      <c r="A491" s="13"/>
      <c r="B491" s="234"/>
      <c r="C491" s="235"/>
      <c r="D491" s="236" t="s">
        <v>158</v>
      </c>
      <c r="E491" s="237" t="s">
        <v>1</v>
      </c>
      <c r="F491" s="238" t="s">
        <v>590</v>
      </c>
      <c r="G491" s="235"/>
      <c r="H491" s="239">
        <v>176.24000000000001</v>
      </c>
      <c r="I491" s="240"/>
      <c r="J491" s="235"/>
      <c r="K491" s="235"/>
      <c r="L491" s="241"/>
      <c r="M491" s="242"/>
      <c r="N491" s="243"/>
      <c r="O491" s="243"/>
      <c r="P491" s="243"/>
      <c r="Q491" s="243"/>
      <c r="R491" s="243"/>
      <c r="S491" s="243"/>
      <c r="T491" s="24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5" t="s">
        <v>158</v>
      </c>
      <c r="AU491" s="245" t="s">
        <v>156</v>
      </c>
      <c r="AV491" s="13" t="s">
        <v>156</v>
      </c>
      <c r="AW491" s="13" t="s">
        <v>31</v>
      </c>
      <c r="AX491" s="13" t="s">
        <v>76</v>
      </c>
      <c r="AY491" s="245" t="s">
        <v>149</v>
      </c>
    </row>
    <row r="492" s="15" customFormat="1">
      <c r="A492" s="15"/>
      <c r="B492" s="273"/>
      <c r="C492" s="274"/>
      <c r="D492" s="236" t="s">
        <v>158</v>
      </c>
      <c r="E492" s="275" t="s">
        <v>1</v>
      </c>
      <c r="F492" s="276" t="s">
        <v>572</v>
      </c>
      <c r="G492" s="274"/>
      <c r="H492" s="275" t="s">
        <v>1</v>
      </c>
      <c r="I492" s="277"/>
      <c r="J492" s="274"/>
      <c r="K492" s="274"/>
      <c r="L492" s="278"/>
      <c r="M492" s="279"/>
      <c r="N492" s="280"/>
      <c r="O492" s="280"/>
      <c r="P492" s="280"/>
      <c r="Q492" s="280"/>
      <c r="R492" s="280"/>
      <c r="S492" s="280"/>
      <c r="T492" s="281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82" t="s">
        <v>158</v>
      </c>
      <c r="AU492" s="282" t="s">
        <v>156</v>
      </c>
      <c r="AV492" s="15" t="s">
        <v>84</v>
      </c>
      <c r="AW492" s="15" t="s">
        <v>31</v>
      </c>
      <c r="AX492" s="15" t="s">
        <v>76</v>
      </c>
      <c r="AY492" s="282" t="s">
        <v>149</v>
      </c>
    </row>
    <row r="493" s="13" customFormat="1">
      <c r="A493" s="13"/>
      <c r="B493" s="234"/>
      <c r="C493" s="235"/>
      <c r="D493" s="236" t="s">
        <v>158</v>
      </c>
      <c r="E493" s="237" t="s">
        <v>1</v>
      </c>
      <c r="F493" s="238" t="s">
        <v>610</v>
      </c>
      <c r="G493" s="235"/>
      <c r="H493" s="239">
        <v>90.269999999999996</v>
      </c>
      <c r="I493" s="240"/>
      <c r="J493" s="235"/>
      <c r="K493" s="235"/>
      <c r="L493" s="241"/>
      <c r="M493" s="242"/>
      <c r="N493" s="243"/>
      <c r="O493" s="243"/>
      <c r="P493" s="243"/>
      <c r="Q493" s="243"/>
      <c r="R493" s="243"/>
      <c r="S493" s="243"/>
      <c r="T493" s="24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5" t="s">
        <v>158</v>
      </c>
      <c r="AU493" s="245" t="s">
        <v>156</v>
      </c>
      <c r="AV493" s="13" t="s">
        <v>156</v>
      </c>
      <c r="AW493" s="13" t="s">
        <v>31</v>
      </c>
      <c r="AX493" s="13" t="s">
        <v>76</v>
      </c>
      <c r="AY493" s="245" t="s">
        <v>149</v>
      </c>
    </row>
    <row r="494" s="15" customFormat="1">
      <c r="A494" s="15"/>
      <c r="B494" s="273"/>
      <c r="C494" s="274"/>
      <c r="D494" s="236" t="s">
        <v>158</v>
      </c>
      <c r="E494" s="275" t="s">
        <v>1</v>
      </c>
      <c r="F494" s="276" t="s">
        <v>574</v>
      </c>
      <c r="G494" s="274"/>
      <c r="H494" s="275" t="s">
        <v>1</v>
      </c>
      <c r="I494" s="277"/>
      <c r="J494" s="274"/>
      <c r="K494" s="274"/>
      <c r="L494" s="278"/>
      <c r="M494" s="279"/>
      <c r="N494" s="280"/>
      <c r="O494" s="280"/>
      <c r="P494" s="280"/>
      <c r="Q494" s="280"/>
      <c r="R494" s="280"/>
      <c r="S494" s="280"/>
      <c r="T494" s="281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82" t="s">
        <v>158</v>
      </c>
      <c r="AU494" s="282" t="s">
        <v>156</v>
      </c>
      <c r="AV494" s="15" t="s">
        <v>84</v>
      </c>
      <c r="AW494" s="15" t="s">
        <v>31</v>
      </c>
      <c r="AX494" s="15" t="s">
        <v>76</v>
      </c>
      <c r="AY494" s="282" t="s">
        <v>149</v>
      </c>
    </row>
    <row r="495" s="13" customFormat="1">
      <c r="A495" s="13"/>
      <c r="B495" s="234"/>
      <c r="C495" s="235"/>
      <c r="D495" s="236" t="s">
        <v>158</v>
      </c>
      <c r="E495" s="237" t="s">
        <v>1</v>
      </c>
      <c r="F495" s="238" t="s">
        <v>631</v>
      </c>
      <c r="G495" s="235"/>
      <c r="H495" s="239">
        <v>69.599999999999994</v>
      </c>
      <c r="I495" s="240"/>
      <c r="J495" s="235"/>
      <c r="K495" s="235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158</v>
      </c>
      <c r="AU495" s="245" t="s">
        <v>156</v>
      </c>
      <c r="AV495" s="13" t="s">
        <v>156</v>
      </c>
      <c r="AW495" s="13" t="s">
        <v>31</v>
      </c>
      <c r="AX495" s="13" t="s">
        <v>76</v>
      </c>
      <c r="AY495" s="245" t="s">
        <v>149</v>
      </c>
    </row>
    <row r="496" s="15" customFormat="1">
      <c r="A496" s="15"/>
      <c r="B496" s="273"/>
      <c r="C496" s="274"/>
      <c r="D496" s="236" t="s">
        <v>158</v>
      </c>
      <c r="E496" s="275" t="s">
        <v>1</v>
      </c>
      <c r="F496" s="276" t="s">
        <v>576</v>
      </c>
      <c r="G496" s="274"/>
      <c r="H496" s="275" t="s">
        <v>1</v>
      </c>
      <c r="I496" s="277"/>
      <c r="J496" s="274"/>
      <c r="K496" s="274"/>
      <c r="L496" s="278"/>
      <c r="M496" s="279"/>
      <c r="N496" s="280"/>
      <c r="O496" s="280"/>
      <c r="P496" s="280"/>
      <c r="Q496" s="280"/>
      <c r="R496" s="280"/>
      <c r="S496" s="280"/>
      <c r="T496" s="281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82" t="s">
        <v>158</v>
      </c>
      <c r="AU496" s="282" t="s">
        <v>156</v>
      </c>
      <c r="AV496" s="15" t="s">
        <v>84</v>
      </c>
      <c r="AW496" s="15" t="s">
        <v>31</v>
      </c>
      <c r="AX496" s="15" t="s">
        <v>76</v>
      </c>
      <c r="AY496" s="282" t="s">
        <v>149</v>
      </c>
    </row>
    <row r="497" s="13" customFormat="1">
      <c r="A497" s="13"/>
      <c r="B497" s="234"/>
      <c r="C497" s="235"/>
      <c r="D497" s="236" t="s">
        <v>158</v>
      </c>
      <c r="E497" s="237" t="s">
        <v>1</v>
      </c>
      <c r="F497" s="238" t="s">
        <v>608</v>
      </c>
      <c r="G497" s="235"/>
      <c r="H497" s="239">
        <v>132.41999999999999</v>
      </c>
      <c r="I497" s="240"/>
      <c r="J497" s="235"/>
      <c r="K497" s="235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158</v>
      </c>
      <c r="AU497" s="245" t="s">
        <v>156</v>
      </c>
      <c r="AV497" s="13" t="s">
        <v>156</v>
      </c>
      <c r="AW497" s="13" t="s">
        <v>31</v>
      </c>
      <c r="AX497" s="13" t="s">
        <v>76</v>
      </c>
      <c r="AY497" s="245" t="s">
        <v>149</v>
      </c>
    </row>
    <row r="498" s="14" customFormat="1">
      <c r="A498" s="14"/>
      <c r="B498" s="262"/>
      <c r="C498" s="263"/>
      <c r="D498" s="236" t="s">
        <v>158</v>
      </c>
      <c r="E498" s="264" t="s">
        <v>1</v>
      </c>
      <c r="F498" s="265" t="s">
        <v>298</v>
      </c>
      <c r="G498" s="263"/>
      <c r="H498" s="266">
        <v>1608.5799999999999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72" t="s">
        <v>158</v>
      </c>
      <c r="AU498" s="272" t="s">
        <v>156</v>
      </c>
      <c r="AV498" s="14" t="s">
        <v>155</v>
      </c>
      <c r="AW498" s="14" t="s">
        <v>31</v>
      </c>
      <c r="AX498" s="14" t="s">
        <v>84</v>
      </c>
      <c r="AY498" s="272" t="s">
        <v>149</v>
      </c>
    </row>
    <row r="499" s="2" customFormat="1" ht="37.8" customHeight="1">
      <c r="A499" s="39"/>
      <c r="B499" s="40"/>
      <c r="C499" s="220" t="s">
        <v>632</v>
      </c>
      <c r="D499" s="220" t="s">
        <v>151</v>
      </c>
      <c r="E499" s="221" t="s">
        <v>633</v>
      </c>
      <c r="F499" s="222" t="s">
        <v>634</v>
      </c>
      <c r="G499" s="223" t="s">
        <v>197</v>
      </c>
      <c r="H499" s="224">
        <v>1921.4100000000001</v>
      </c>
      <c r="I499" s="225"/>
      <c r="J499" s="226">
        <f>ROUND(I499*H499,2)</f>
        <v>0</v>
      </c>
      <c r="K499" s="227"/>
      <c r="L499" s="45"/>
      <c r="M499" s="228" t="s">
        <v>1</v>
      </c>
      <c r="N499" s="229" t="s">
        <v>42</v>
      </c>
      <c r="O499" s="92"/>
      <c r="P499" s="230">
        <f>O499*H499</f>
        <v>0</v>
      </c>
      <c r="Q499" s="230">
        <v>2.0999999999999999E-05</v>
      </c>
      <c r="R499" s="230">
        <f>Q499*H499</f>
        <v>0.040349610000000001</v>
      </c>
      <c r="S499" s="230">
        <v>0</v>
      </c>
      <c r="T499" s="231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2" t="s">
        <v>155</v>
      </c>
      <c r="AT499" s="232" t="s">
        <v>151</v>
      </c>
      <c r="AU499" s="232" t="s">
        <v>156</v>
      </c>
      <c r="AY499" s="18" t="s">
        <v>149</v>
      </c>
      <c r="BE499" s="233">
        <f>IF(N499="základní",J499,0)</f>
        <v>0</v>
      </c>
      <c r="BF499" s="233">
        <f>IF(N499="snížená",J499,0)</f>
        <v>0</v>
      </c>
      <c r="BG499" s="233">
        <f>IF(N499="zákl. přenesená",J499,0)</f>
        <v>0</v>
      </c>
      <c r="BH499" s="233">
        <f>IF(N499="sníž. přenesená",J499,0)</f>
        <v>0</v>
      </c>
      <c r="BI499" s="233">
        <f>IF(N499="nulová",J499,0)</f>
        <v>0</v>
      </c>
      <c r="BJ499" s="18" t="s">
        <v>156</v>
      </c>
      <c r="BK499" s="233">
        <f>ROUND(I499*H499,2)</f>
        <v>0</v>
      </c>
      <c r="BL499" s="18" t="s">
        <v>155</v>
      </c>
      <c r="BM499" s="232" t="s">
        <v>635</v>
      </c>
    </row>
    <row r="500" s="15" customFormat="1">
      <c r="A500" s="15"/>
      <c r="B500" s="273"/>
      <c r="C500" s="274"/>
      <c r="D500" s="236" t="s">
        <v>158</v>
      </c>
      <c r="E500" s="275" t="s">
        <v>1</v>
      </c>
      <c r="F500" s="276" t="s">
        <v>560</v>
      </c>
      <c r="G500" s="274"/>
      <c r="H500" s="275" t="s">
        <v>1</v>
      </c>
      <c r="I500" s="277"/>
      <c r="J500" s="274"/>
      <c r="K500" s="274"/>
      <c r="L500" s="278"/>
      <c r="M500" s="279"/>
      <c r="N500" s="280"/>
      <c r="O500" s="280"/>
      <c r="P500" s="280"/>
      <c r="Q500" s="280"/>
      <c r="R500" s="280"/>
      <c r="S500" s="280"/>
      <c r="T500" s="281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82" t="s">
        <v>158</v>
      </c>
      <c r="AU500" s="282" t="s">
        <v>156</v>
      </c>
      <c r="AV500" s="15" t="s">
        <v>84</v>
      </c>
      <c r="AW500" s="15" t="s">
        <v>31</v>
      </c>
      <c r="AX500" s="15" t="s">
        <v>76</v>
      </c>
      <c r="AY500" s="282" t="s">
        <v>149</v>
      </c>
    </row>
    <row r="501" s="13" customFormat="1">
      <c r="A501" s="13"/>
      <c r="B501" s="234"/>
      <c r="C501" s="235"/>
      <c r="D501" s="236" t="s">
        <v>158</v>
      </c>
      <c r="E501" s="237" t="s">
        <v>1</v>
      </c>
      <c r="F501" s="238" t="s">
        <v>636</v>
      </c>
      <c r="G501" s="235"/>
      <c r="H501" s="239">
        <v>220.49000000000001</v>
      </c>
      <c r="I501" s="240"/>
      <c r="J501" s="235"/>
      <c r="K501" s="235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158</v>
      </c>
      <c r="AU501" s="245" t="s">
        <v>156</v>
      </c>
      <c r="AV501" s="13" t="s">
        <v>156</v>
      </c>
      <c r="AW501" s="13" t="s">
        <v>31</v>
      </c>
      <c r="AX501" s="13" t="s">
        <v>76</v>
      </c>
      <c r="AY501" s="245" t="s">
        <v>149</v>
      </c>
    </row>
    <row r="502" s="13" customFormat="1">
      <c r="A502" s="13"/>
      <c r="B502" s="234"/>
      <c r="C502" s="235"/>
      <c r="D502" s="236" t="s">
        <v>158</v>
      </c>
      <c r="E502" s="237" t="s">
        <v>1</v>
      </c>
      <c r="F502" s="238" t="s">
        <v>637</v>
      </c>
      <c r="G502" s="235"/>
      <c r="H502" s="239">
        <v>219.91</v>
      </c>
      <c r="I502" s="240"/>
      <c r="J502" s="235"/>
      <c r="K502" s="235"/>
      <c r="L502" s="241"/>
      <c r="M502" s="242"/>
      <c r="N502" s="243"/>
      <c r="O502" s="243"/>
      <c r="P502" s="243"/>
      <c r="Q502" s="243"/>
      <c r="R502" s="243"/>
      <c r="S502" s="243"/>
      <c r="T502" s="24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5" t="s">
        <v>158</v>
      </c>
      <c r="AU502" s="245" t="s">
        <v>156</v>
      </c>
      <c r="AV502" s="13" t="s">
        <v>156</v>
      </c>
      <c r="AW502" s="13" t="s">
        <v>31</v>
      </c>
      <c r="AX502" s="13" t="s">
        <v>76</v>
      </c>
      <c r="AY502" s="245" t="s">
        <v>149</v>
      </c>
    </row>
    <row r="503" s="13" customFormat="1">
      <c r="A503" s="13"/>
      <c r="B503" s="234"/>
      <c r="C503" s="235"/>
      <c r="D503" s="236" t="s">
        <v>158</v>
      </c>
      <c r="E503" s="237" t="s">
        <v>1</v>
      </c>
      <c r="F503" s="238" t="s">
        <v>638</v>
      </c>
      <c r="G503" s="235"/>
      <c r="H503" s="239">
        <v>224.69</v>
      </c>
      <c r="I503" s="240"/>
      <c r="J503" s="235"/>
      <c r="K503" s="235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158</v>
      </c>
      <c r="AU503" s="245" t="s">
        <v>156</v>
      </c>
      <c r="AV503" s="13" t="s">
        <v>156</v>
      </c>
      <c r="AW503" s="13" t="s">
        <v>31</v>
      </c>
      <c r="AX503" s="13" t="s">
        <v>76</v>
      </c>
      <c r="AY503" s="245" t="s">
        <v>149</v>
      </c>
    </row>
    <row r="504" s="13" customFormat="1">
      <c r="A504" s="13"/>
      <c r="B504" s="234"/>
      <c r="C504" s="235"/>
      <c r="D504" s="236" t="s">
        <v>158</v>
      </c>
      <c r="E504" s="237" t="s">
        <v>1</v>
      </c>
      <c r="F504" s="238" t="s">
        <v>639</v>
      </c>
      <c r="G504" s="235"/>
      <c r="H504" s="239">
        <v>54.18</v>
      </c>
      <c r="I504" s="240"/>
      <c r="J504" s="235"/>
      <c r="K504" s="235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158</v>
      </c>
      <c r="AU504" s="245" t="s">
        <v>156</v>
      </c>
      <c r="AV504" s="13" t="s">
        <v>156</v>
      </c>
      <c r="AW504" s="13" t="s">
        <v>31</v>
      </c>
      <c r="AX504" s="13" t="s">
        <v>76</v>
      </c>
      <c r="AY504" s="245" t="s">
        <v>149</v>
      </c>
    </row>
    <row r="505" s="15" customFormat="1">
      <c r="A505" s="15"/>
      <c r="B505" s="273"/>
      <c r="C505" s="274"/>
      <c r="D505" s="236" t="s">
        <v>158</v>
      </c>
      <c r="E505" s="275" t="s">
        <v>1</v>
      </c>
      <c r="F505" s="276" t="s">
        <v>555</v>
      </c>
      <c r="G505" s="274"/>
      <c r="H505" s="275" t="s">
        <v>1</v>
      </c>
      <c r="I505" s="277"/>
      <c r="J505" s="274"/>
      <c r="K505" s="274"/>
      <c r="L505" s="278"/>
      <c r="M505" s="279"/>
      <c r="N505" s="280"/>
      <c r="O505" s="280"/>
      <c r="P505" s="280"/>
      <c r="Q505" s="280"/>
      <c r="R505" s="280"/>
      <c r="S505" s="280"/>
      <c r="T505" s="28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82" t="s">
        <v>158</v>
      </c>
      <c r="AU505" s="282" t="s">
        <v>156</v>
      </c>
      <c r="AV505" s="15" t="s">
        <v>84</v>
      </c>
      <c r="AW505" s="15" t="s">
        <v>31</v>
      </c>
      <c r="AX505" s="15" t="s">
        <v>76</v>
      </c>
      <c r="AY505" s="282" t="s">
        <v>149</v>
      </c>
    </row>
    <row r="506" s="13" customFormat="1">
      <c r="A506" s="13"/>
      <c r="B506" s="234"/>
      <c r="C506" s="235"/>
      <c r="D506" s="236" t="s">
        <v>158</v>
      </c>
      <c r="E506" s="237" t="s">
        <v>1</v>
      </c>
      <c r="F506" s="238" t="s">
        <v>640</v>
      </c>
      <c r="G506" s="235"/>
      <c r="H506" s="239">
        <v>84.640000000000001</v>
      </c>
      <c r="I506" s="240"/>
      <c r="J506" s="235"/>
      <c r="K506" s="235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158</v>
      </c>
      <c r="AU506" s="245" t="s">
        <v>156</v>
      </c>
      <c r="AV506" s="13" t="s">
        <v>156</v>
      </c>
      <c r="AW506" s="13" t="s">
        <v>31</v>
      </c>
      <c r="AX506" s="13" t="s">
        <v>76</v>
      </c>
      <c r="AY506" s="245" t="s">
        <v>149</v>
      </c>
    </row>
    <row r="507" s="13" customFormat="1">
      <c r="A507" s="13"/>
      <c r="B507" s="234"/>
      <c r="C507" s="235"/>
      <c r="D507" s="236" t="s">
        <v>158</v>
      </c>
      <c r="E507" s="237" t="s">
        <v>1</v>
      </c>
      <c r="F507" s="238" t="s">
        <v>641</v>
      </c>
      <c r="G507" s="235"/>
      <c r="H507" s="239">
        <v>84.640000000000001</v>
      </c>
      <c r="I507" s="240"/>
      <c r="J507" s="235"/>
      <c r="K507" s="235"/>
      <c r="L507" s="241"/>
      <c r="M507" s="242"/>
      <c r="N507" s="243"/>
      <c r="O507" s="243"/>
      <c r="P507" s="243"/>
      <c r="Q507" s="243"/>
      <c r="R507" s="243"/>
      <c r="S507" s="243"/>
      <c r="T507" s="24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5" t="s">
        <v>158</v>
      </c>
      <c r="AU507" s="245" t="s">
        <v>156</v>
      </c>
      <c r="AV507" s="13" t="s">
        <v>156</v>
      </c>
      <c r="AW507" s="13" t="s">
        <v>31</v>
      </c>
      <c r="AX507" s="13" t="s">
        <v>76</v>
      </c>
      <c r="AY507" s="245" t="s">
        <v>149</v>
      </c>
    </row>
    <row r="508" s="13" customFormat="1">
      <c r="A508" s="13"/>
      <c r="B508" s="234"/>
      <c r="C508" s="235"/>
      <c r="D508" s="236" t="s">
        <v>158</v>
      </c>
      <c r="E508" s="237" t="s">
        <v>1</v>
      </c>
      <c r="F508" s="238" t="s">
        <v>642</v>
      </c>
      <c r="G508" s="235"/>
      <c r="H508" s="239">
        <v>67.090000000000003</v>
      </c>
      <c r="I508" s="240"/>
      <c r="J508" s="235"/>
      <c r="K508" s="235"/>
      <c r="L508" s="241"/>
      <c r="M508" s="242"/>
      <c r="N508" s="243"/>
      <c r="O508" s="243"/>
      <c r="P508" s="243"/>
      <c r="Q508" s="243"/>
      <c r="R508" s="243"/>
      <c r="S508" s="243"/>
      <c r="T508" s="24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5" t="s">
        <v>158</v>
      </c>
      <c r="AU508" s="245" t="s">
        <v>156</v>
      </c>
      <c r="AV508" s="13" t="s">
        <v>156</v>
      </c>
      <c r="AW508" s="13" t="s">
        <v>31</v>
      </c>
      <c r="AX508" s="13" t="s">
        <v>76</v>
      </c>
      <c r="AY508" s="245" t="s">
        <v>149</v>
      </c>
    </row>
    <row r="509" s="13" customFormat="1">
      <c r="A509" s="13"/>
      <c r="B509" s="234"/>
      <c r="C509" s="235"/>
      <c r="D509" s="236" t="s">
        <v>158</v>
      </c>
      <c r="E509" s="237" t="s">
        <v>1</v>
      </c>
      <c r="F509" s="238" t="s">
        <v>643</v>
      </c>
      <c r="G509" s="235"/>
      <c r="H509" s="239">
        <v>17.559999999999999</v>
      </c>
      <c r="I509" s="240"/>
      <c r="J509" s="235"/>
      <c r="K509" s="235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158</v>
      </c>
      <c r="AU509" s="245" t="s">
        <v>156</v>
      </c>
      <c r="AV509" s="13" t="s">
        <v>156</v>
      </c>
      <c r="AW509" s="13" t="s">
        <v>31</v>
      </c>
      <c r="AX509" s="13" t="s">
        <v>76</v>
      </c>
      <c r="AY509" s="245" t="s">
        <v>149</v>
      </c>
    </row>
    <row r="510" s="15" customFormat="1">
      <c r="A510" s="15"/>
      <c r="B510" s="273"/>
      <c r="C510" s="274"/>
      <c r="D510" s="236" t="s">
        <v>158</v>
      </c>
      <c r="E510" s="275" t="s">
        <v>1</v>
      </c>
      <c r="F510" s="276" t="s">
        <v>572</v>
      </c>
      <c r="G510" s="274"/>
      <c r="H510" s="275" t="s">
        <v>1</v>
      </c>
      <c r="I510" s="277"/>
      <c r="J510" s="274"/>
      <c r="K510" s="274"/>
      <c r="L510" s="278"/>
      <c r="M510" s="279"/>
      <c r="N510" s="280"/>
      <c r="O510" s="280"/>
      <c r="P510" s="280"/>
      <c r="Q510" s="280"/>
      <c r="R510" s="280"/>
      <c r="S510" s="280"/>
      <c r="T510" s="281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82" t="s">
        <v>158</v>
      </c>
      <c r="AU510" s="282" t="s">
        <v>156</v>
      </c>
      <c r="AV510" s="15" t="s">
        <v>84</v>
      </c>
      <c r="AW510" s="15" t="s">
        <v>31</v>
      </c>
      <c r="AX510" s="15" t="s">
        <v>76</v>
      </c>
      <c r="AY510" s="282" t="s">
        <v>149</v>
      </c>
    </row>
    <row r="511" s="13" customFormat="1">
      <c r="A511" s="13"/>
      <c r="B511" s="234"/>
      <c r="C511" s="235"/>
      <c r="D511" s="236" t="s">
        <v>158</v>
      </c>
      <c r="E511" s="237" t="s">
        <v>1</v>
      </c>
      <c r="F511" s="238" t="s">
        <v>644</v>
      </c>
      <c r="G511" s="235"/>
      <c r="H511" s="239">
        <v>88.810000000000002</v>
      </c>
      <c r="I511" s="240"/>
      <c r="J511" s="235"/>
      <c r="K511" s="235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158</v>
      </c>
      <c r="AU511" s="245" t="s">
        <v>156</v>
      </c>
      <c r="AV511" s="13" t="s">
        <v>156</v>
      </c>
      <c r="AW511" s="13" t="s">
        <v>31</v>
      </c>
      <c r="AX511" s="13" t="s">
        <v>76</v>
      </c>
      <c r="AY511" s="245" t="s">
        <v>149</v>
      </c>
    </row>
    <row r="512" s="15" customFormat="1">
      <c r="A512" s="15"/>
      <c r="B512" s="273"/>
      <c r="C512" s="274"/>
      <c r="D512" s="236" t="s">
        <v>158</v>
      </c>
      <c r="E512" s="275" t="s">
        <v>1</v>
      </c>
      <c r="F512" s="276" t="s">
        <v>574</v>
      </c>
      <c r="G512" s="274"/>
      <c r="H512" s="275" t="s">
        <v>1</v>
      </c>
      <c r="I512" s="277"/>
      <c r="J512" s="274"/>
      <c r="K512" s="274"/>
      <c r="L512" s="278"/>
      <c r="M512" s="279"/>
      <c r="N512" s="280"/>
      <c r="O512" s="280"/>
      <c r="P512" s="280"/>
      <c r="Q512" s="280"/>
      <c r="R512" s="280"/>
      <c r="S512" s="280"/>
      <c r="T512" s="281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82" t="s">
        <v>158</v>
      </c>
      <c r="AU512" s="282" t="s">
        <v>156</v>
      </c>
      <c r="AV512" s="15" t="s">
        <v>84</v>
      </c>
      <c r="AW512" s="15" t="s">
        <v>31</v>
      </c>
      <c r="AX512" s="15" t="s">
        <v>76</v>
      </c>
      <c r="AY512" s="282" t="s">
        <v>149</v>
      </c>
    </row>
    <row r="513" s="13" customFormat="1">
      <c r="A513" s="13"/>
      <c r="B513" s="234"/>
      <c r="C513" s="235"/>
      <c r="D513" s="236" t="s">
        <v>158</v>
      </c>
      <c r="E513" s="237" t="s">
        <v>1</v>
      </c>
      <c r="F513" s="238" t="s">
        <v>645</v>
      </c>
      <c r="G513" s="235"/>
      <c r="H513" s="239">
        <v>78.370000000000005</v>
      </c>
      <c r="I513" s="240"/>
      <c r="J513" s="235"/>
      <c r="K513" s="235"/>
      <c r="L513" s="241"/>
      <c r="M513" s="242"/>
      <c r="N513" s="243"/>
      <c r="O513" s="243"/>
      <c r="P513" s="243"/>
      <c r="Q513" s="243"/>
      <c r="R513" s="243"/>
      <c r="S513" s="243"/>
      <c r="T513" s="24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5" t="s">
        <v>158</v>
      </c>
      <c r="AU513" s="245" t="s">
        <v>156</v>
      </c>
      <c r="AV513" s="13" t="s">
        <v>156</v>
      </c>
      <c r="AW513" s="13" t="s">
        <v>31</v>
      </c>
      <c r="AX513" s="13" t="s">
        <v>76</v>
      </c>
      <c r="AY513" s="245" t="s">
        <v>149</v>
      </c>
    </row>
    <row r="514" s="15" customFormat="1">
      <c r="A514" s="15"/>
      <c r="B514" s="273"/>
      <c r="C514" s="274"/>
      <c r="D514" s="236" t="s">
        <v>158</v>
      </c>
      <c r="E514" s="275" t="s">
        <v>1</v>
      </c>
      <c r="F514" s="276" t="s">
        <v>565</v>
      </c>
      <c r="G514" s="274"/>
      <c r="H514" s="275" t="s">
        <v>1</v>
      </c>
      <c r="I514" s="277"/>
      <c r="J514" s="274"/>
      <c r="K514" s="274"/>
      <c r="L514" s="278"/>
      <c r="M514" s="279"/>
      <c r="N514" s="280"/>
      <c r="O514" s="280"/>
      <c r="P514" s="280"/>
      <c r="Q514" s="280"/>
      <c r="R514" s="280"/>
      <c r="S514" s="280"/>
      <c r="T514" s="281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82" t="s">
        <v>158</v>
      </c>
      <c r="AU514" s="282" t="s">
        <v>156</v>
      </c>
      <c r="AV514" s="15" t="s">
        <v>84</v>
      </c>
      <c r="AW514" s="15" t="s">
        <v>31</v>
      </c>
      <c r="AX514" s="15" t="s">
        <v>76</v>
      </c>
      <c r="AY514" s="282" t="s">
        <v>149</v>
      </c>
    </row>
    <row r="515" s="13" customFormat="1">
      <c r="A515" s="13"/>
      <c r="B515" s="234"/>
      <c r="C515" s="235"/>
      <c r="D515" s="236" t="s">
        <v>158</v>
      </c>
      <c r="E515" s="237" t="s">
        <v>1</v>
      </c>
      <c r="F515" s="238" t="s">
        <v>646</v>
      </c>
      <c r="G515" s="235"/>
      <c r="H515" s="239">
        <v>108.04000000000001</v>
      </c>
      <c r="I515" s="240"/>
      <c r="J515" s="235"/>
      <c r="K515" s="235"/>
      <c r="L515" s="241"/>
      <c r="M515" s="242"/>
      <c r="N515" s="243"/>
      <c r="O515" s="243"/>
      <c r="P515" s="243"/>
      <c r="Q515" s="243"/>
      <c r="R515" s="243"/>
      <c r="S515" s="243"/>
      <c r="T515" s="24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5" t="s">
        <v>158</v>
      </c>
      <c r="AU515" s="245" t="s">
        <v>156</v>
      </c>
      <c r="AV515" s="13" t="s">
        <v>156</v>
      </c>
      <c r="AW515" s="13" t="s">
        <v>31</v>
      </c>
      <c r="AX515" s="13" t="s">
        <v>76</v>
      </c>
      <c r="AY515" s="245" t="s">
        <v>149</v>
      </c>
    </row>
    <row r="516" s="13" customFormat="1">
      <c r="A516" s="13"/>
      <c r="B516" s="234"/>
      <c r="C516" s="235"/>
      <c r="D516" s="236" t="s">
        <v>158</v>
      </c>
      <c r="E516" s="237" t="s">
        <v>1</v>
      </c>
      <c r="F516" s="238" t="s">
        <v>647</v>
      </c>
      <c r="G516" s="235"/>
      <c r="H516" s="239">
        <v>107.92</v>
      </c>
      <c r="I516" s="240"/>
      <c r="J516" s="235"/>
      <c r="K516" s="235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158</v>
      </c>
      <c r="AU516" s="245" t="s">
        <v>156</v>
      </c>
      <c r="AV516" s="13" t="s">
        <v>156</v>
      </c>
      <c r="AW516" s="13" t="s">
        <v>31</v>
      </c>
      <c r="AX516" s="13" t="s">
        <v>76</v>
      </c>
      <c r="AY516" s="245" t="s">
        <v>149</v>
      </c>
    </row>
    <row r="517" s="13" customFormat="1">
      <c r="A517" s="13"/>
      <c r="B517" s="234"/>
      <c r="C517" s="235"/>
      <c r="D517" s="236" t="s">
        <v>158</v>
      </c>
      <c r="E517" s="237" t="s">
        <v>1</v>
      </c>
      <c r="F517" s="238" t="s">
        <v>648</v>
      </c>
      <c r="G517" s="235"/>
      <c r="H517" s="239">
        <v>83.730000000000004</v>
      </c>
      <c r="I517" s="240"/>
      <c r="J517" s="235"/>
      <c r="K517" s="235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158</v>
      </c>
      <c r="AU517" s="245" t="s">
        <v>156</v>
      </c>
      <c r="AV517" s="13" t="s">
        <v>156</v>
      </c>
      <c r="AW517" s="13" t="s">
        <v>31</v>
      </c>
      <c r="AX517" s="13" t="s">
        <v>76</v>
      </c>
      <c r="AY517" s="245" t="s">
        <v>149</v>
      </c>
    </row>
    <row r="518" s="13" customFormat="1">
      <c r="A518" s="13"/>
      <c r="B518" s="234"/>
      <c r="C518" s="235"/>
      <c r="D518" s="236" t="s">
        <v>158</v>
      </c>
      <c r="E518" s="237" t="s">
        <v>1</v>
      </c>
      <c r="F518" s="238" t="s">
        <v>649</v>
      </c>
      <c r="G518" s="235"/>
      <c r="H518" s="239">
        <v>15.83</v>
      </c>
      <c r="I518" s="240"/>
      <c r="J518" s="235"/>
      <c r="K518" s="235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158</v>
      </c>
      <c r="AU518" s="245" t="s">
        <v>156</v>
      </c>
      <c r="AV518" s="13" t="s">
        <v>156</v>
      </c>
      <c r="AW518" s="13" t="s">
        <v>31</v>
      </c>
      <c r="AX518" s="13" t="s">
        <v>76</v>
      </c>
      <c r="AY518" s="245" t="s">
        <v>149</v>
      </c>
    </row>
    <row r="519" s="15" customFormat="1">
      <c r="A519" s="15"/>
      <c r="B519" s="273"/>
      <c r="C519" s="274"/>
      <c r="D519" s="236" t="s">
        <v>158</v>
      </c>
      <c r="E519" s="275" t="s">
        <v>1</v>
      </c>
      <c r="F519" s="276" t="s">
        <v>570</v>
      </c>
      <c r="G519" s="274"/>
      <c r="H519" s="275" t="s">
        <v>1</v>
      </c>
      <c r="I519" s="277"/>
      <c r="J519" s="274"/>
      <c r="K519" s="274"/>
      <c r="L519" s="278"/>
      <c r="M519" s="279"/>
      <c r="N519" s="280"/>
      <c r="O519" s="280"/>
      <c r="P519" s="280"/>
      <c r="Q519" s="280"/>
      <c r="R519" s="280"/>
      <c r="S519" s="280"/>
      <c r="T519" s="281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82" t="s">
        <v>158</v>
      </c>
      <c r="AU519" s="282" t="s">
        <v>156</v>
      </c>
      <c r="AV519" s="15" t="s">
        <v>84</v>
      </c>
      <c r="AW519" s="15" t="s">
        <v>31</v>
      </c>
      <c r="AX519" s="15" t="s">
        <v>76</v>
      </c>
      <c r="AY519" s="282" t="s">
        <v>149</v>
      </c>
    </row>
    <row r="520" s="13" customFormat="1">
      <c r="A520" s="13"/>
      <c r="B520" s="234"/>
      <c r="C520" s="235"/>
      <c r="D520" s="236" t="s">
        <v>158</v>
      </c>
      <c r="E520" s="237" t="s">
        <v>1</v>
      </c>
      <c r="F520" s="238" t="s">
        <v>650</v>
      </c>
      <c r="G520" s="235"/>
      <c r="H520" s="239">
        <v>225.75</v>
      </c>
      <c r="I520" s="240"/>
      <c r="J520" s="235"/>
      <c r="K520" s="235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158</v>
      </c>
      <c r="AU520" s="245" t="s">
        <v>156</v>
      </c>
      <c r="AV520" s="13" t="s">
        <v>156</v>
      </c>
      <c r="AW520" s="13" t="s">
        <v>31</v>
      </c>
      <c r="AX520" s="13" t="s">
        <v>76</v>
      </c>
      <c r="AY520" s="245" t="s">
        <v>149</v>
      </c>
    </row>
    <row r="521" s="15" customFormat="1">
      <c r="A521" s="15"/>
      <c r="B521" s="273"/>
      <c r="C521" s="274"/>
      <c r="D521" s="236" t="s">
        <v>158</v>
      </c>
      <c r="E521" s="275" t="s">
        <v>1</v>
      </c>
      <c r="F521" s="276" t="s">
        <v>576</v>
      </c>
      <c r="G521" s="274"/>
      <c r="H521" s="275" t="s">
        <v>1</v>
      </c>
      <c r="I521" s="277"/>
      <c r="J521" s="274"/>
      <c r="K521" s="274"/>
      <c r="L521" s="278"/>
      <c r="M521" s="279"/>
      <c r="N521" s="280"/>
      <c r="O521" s="280"/>
      <c r="P521" s="280"/>
      <c r="Q521" s="280"/>
      <c r="R521" s="280"/>
      <c r="S521" s="280"/>
      <c r="T521" s="281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82" t="s">
        <v>158</v>
      </c>
      <c r="AU521" s="282" t="s">
        <v>156</v>
      </c>
      <c r="AV521" s="15" t="s">
        <v>84</v>
      </c>
      <c r="AW521" s="15" t="s">
        <v>31</v>
      </c>
      <c r="AX521" s="15" t="s">
        <v>76</v>
      </c>
      <c r="AY521" s="282" t="s">
        <v>149</v>
      </c>
    </row>
    <row r="522" s="13" customFormat="1">
      <c r="A522" s="13"/>
      <c r="B522" s="234"/>
      <c r="C522" s="235"/>
      <c r="D522" s="236" t="s">
        <v>158</v>
      </c>
      <c r="E522" s="237" t="s">
        <v>1</v>
      </c>
      <c r="F522" s="238" t="s">
        <v>651</v>
      </c>
      <c r="G522" s="235"/>
      <c r="H522" s="239">
        <v>239.75999999999999</v>
      </c>
      <c r="I522" s="240"/>
      <c r="J522" s="235"/>
      <c r="K522" s="235"/>
      <c r="L522" s="241"/>
      <c r="M522" s="242"/>
      <c r="N522" s="243"/>
      <c r="O522" s="243"/>
      <c r="P522" s="243"/>
      <c r="Q522" s="243"/>
      <c r="R522" s="243"/>
      <c r="S522" s="243"/>
      <c r="T522" s="24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5" t="s">
        <v>158</v>
      </c>
      <c r="AU522" s="245" t="s">
        <v>156</v>
      </c>
      <c r="AV522" s="13" t="s">
        <v>156</v>
      </c>
      <c r="AW522" s="13" t="s">
        <v>31</v>
      </c>
      <c r="AX522" s="13" t="s">
        <v>76</v>
      </c>
      <c r="AY522" s="245" t="s">
        <v>149</v>
      </c>
    </row>
    <row r="523" s="14" customFormat="1">
      <c r="A523" s="14"/>
      <c r="B523" s="262"/>
      <c r="C523" s="263"/>
      <c r="D523" s="236" t="s">
        <v>158</v>
      </c>
      <c r="E523" s="264" t="s">
        <v>1</v>
      </c>
      <c r="F523" s="265" t="s">
        <v>298</v>
      </c>
      <c r="G523" s="263"/>
      <c r="H523" s="266">
        <v>1921.4100000000001</v>
      </c>
      <c r="I523" s="267"/>
      <c r="J523" s="263"/>
      <c r="K523" s="263"/>
      <c r="L523" s="268"/>
      <c r="M523" s="269"/>
      <c r="N523" s="270"/>
      <c r="O523" s="270"/>
      <c r="P523" s="270"/>
      <c r="Q523" s="270"/>
      <c r="R523" s="270"/>
      <c r="S523" s="270"/>
      <c r="T523" s="271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72" t="s">
        <v>158</v>
      </c>
      <c r="AU523" s="272" t="s">
        <v>156</v>
      </c>
      <c r="AV523" s="14" t="s">
        <v>155</v>
      </c>
      <c r="AW523" s="14" t="s">
        <v>31</v>
      </c>
      <c r="AX523" s="14" t="s">
        <v>84</v>
      </c>
      <c r="AY523" s="272" t="s">
        <v>149</v>
      </c>
    </row>
    <row r="524" s="2" customFormat="1" ht="33" customHeight="1">
      <c r="A524" s="39"/>
      <c r="B524" s="40"/>
      <c r="C524" s="220" t="s">
        <v>652</v>
      </c>
      <c r="D524" s="220" t="s">
        <v>151</v>
      </c>
      <c r="E524" s="221" t="s">
        <v>653</v>
      </c>
      <c r="F524" s="222" t="s">
        <v>654</v>
      </c>
      <c r="G524" s="223" t="s">
        <v>309</v>
      </c>
      <c r="H524" s="224">
        <v>55.079999999999998</v>
      </c>
      <c r="I524" s="225"/>
      <c r="J524" s="226">
        <f>ROUND(I524*H524,2)</f>
        <v>0</v>
      </c>
      <c r="K524" s="227"/>
      <c r="L524" s="45"/>
      <c r="M524" s="228" t="s">
        <v>1</v>
      </c>
      <c r="N524" s="229" t="s">
        <v>42</v>
      </c>
      <c r="O524" s="92"/>
      <c r="P524" s="230">
        <f>O524*H524</f>
        <v>0</v>
      </c>
      <c r="Q524" s="230">
        <v>0.0023999999999999998</v>
      </c>
      <c r="R524" s="230">
        <f>Q524*H524</f>
        <v>0.13219199999999998</v>
      </c>
      <c r="S524" s="230">
        <v>0</v>
      </c>
      <c r="T524" s="231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2" t="s">
        <v>155</v>
      </c>
      <c r="AT524" s="232" t="s">
        <v>151</v>
      </c>
      <c r="AU524" s="232" t="s">
        <v>156</v>
      </c>
      <c r="AY524" s="18" t="s">
        <v>149</v>
      </c>
      <c r="BE524" s="233">
        <f>IF(N524="základní",J524,0)</f>
        <v>0</v>
      </c>
      <c r="BF524" s="233">
        <f>IF(N524="snížená",J524,0)</f>
        <v>0</v>
      </c>
      <c r="BG524" s="233">
        <f>IF(N524="zákl. přenesená",J524,0)</f>
        <v>0</v>
      </c>
      <c r="BH524" s="233">
        <f>IF(N524="sníž. přenesená",J524,0)</f>
        <v>0</v>
      </c>
      <c r="BI524" s="233">
        <f>IF(N524="nulová",J524,0)</f>
        <v>0</v>
      </c>
      <c r="BJ524" s="18" t="s">
        <v>156</v>
      </c>
      <c r="BK524" s="233">
        <f>ROUND(I524*H524,2)</f>
        <v>0</v>
      </c>
      <c r="BL524" s="18" t="s">
        <v>155</v>
      </c>
      <c r="BM524" s="232" t="s">
        <v>655</v>
      </c>
    </row>
    <row r="525" s="13" customFormat="1">
      <c r="A525" s="13"/>
      <c r="B525" s="234"/>
      <c r="C525" s="235"/>
      <c r="D525" s="236" t="s">
        <v>158</v>
      </c>
      <c r="E525" s="237" t="s">
        <v>1</v>
      </c>
      <c r="F525" s="238" t="s">
        <v>656</v>
      </c>
      <c r="G525" s="235"/>
      <c r="H525" s="239">
        <v>17.07</v>
      </c>
      <c r="I525" s="240"/>
      <c r="J525" s="235"/>
      <c r="K525" s="235"/>
      <c r="L525" s="241"/>
      <c r="M525" s="242"/>
      <c r="N525" s="243"/>
      <c r="O525" s="243"/>
      <c r="P525" s="243"/>
      <c r="Q525" s="243"/>
      <c r="R525" s="243"/>
      <c r="S525" s="243"/>
      <c r="T525" s="24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158</v>
      </c>
      <c r="AU525" s="245" t="s">
        <v>156</v>
      </c>
      <c r="AV525" s="13" t="s">
        <v>156</v>
      </c>
      <c r="AW525" s="13" t="s">
        <v>31</v>
      </c>
      <c r="AX525" s="13" t="s">
        <v>76</v>
      </c>
      <c r="AY525" s="245" t="s">
        <v>149</v>
      </c>
    </row>
    <row r="526" s="13" customFormat="1">
      <c r="A526" s="13"/>
      <c r="B526" s="234"/>
      <c r="C526" s="235"/>
      <c r="D526" s="236" t="s">
        <v>158</v>
      </c>
      <c r="E526" s="237" t="s">
        <v>1</v>
      </c>
      <c r="F526" s="238" t="s">
        <v>657</v>
      </c>
      <c r="G526" s="235"/>
      <c r="H526" s="239">
        <v>13.77</v>
      </c>
      <c r="I526" s="240"/>
      <c r="J526" s="235"/>
      <c r="K526" s="235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158</v>
      </c>
      <c r="AU526" s="245" t="s">
        <v>156</v>
      </c>
      <c r="AV526" s="13" t="s">
        <v>156</v>
      </c>
      <c r="AW526" s="13" t="s">
        <v>31</v>
      </c>
      <c r="AX526" s="13" t="s">
        <v>76</v>
      </c>
      <c r="AY526" s="245" t="s">
        <v>149</v>
      </c>
    </row>
    <row r="527" s="13" customFormat="1">
      <c r="A527" s="13"/>
      <c r="B527" s="234"/>
      <c r="C527" s="235"/>
      <c r="D527" s="236" t="s">
        <v>158</v>
      </c>
      <c r="E527" s="237" t="s">
        <v>1</v>
      </c>
      <c r="F527" s="238" t="s">
        <v>658</v>
      </c>
      <c r="G527" s="235"/>
      <c r="H527" s="239">
        <v>17.07</v>
      </c>
      <c r="I527" s="240"/>
      <c r="J527" s="235"/>
      <c r="K527" s="235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158</v>
      </c>
      <c r="AU527" s="245" t="s">
        <v>156</v>
      </c>
      <c r="AV527" s="13" t="s">
        <v>156</v>
      </c>
      <c r="AW527" s="13" t="s">
        <v>31</v>
      </c>
      <c r="AX527" s="13" t="s">
        <v>76</v>
      </c>
      <c r="AY527" s="245" t="s">
        <v>149</v>
      </c>
    </row>
    <row r="528" s="13" customFormat="1">
      <c r="A528" s="13"/>
      <c r="B528" s="234"/>
      <c r="C528" s="235"/>
      <c r="D528" s="236" t="s">
        <v>158</v>
      </c>
      <c r="E528" s="237" t="s">
        <v>1</v>
      </c>
      <c r="F528" s="238" t="s">
        <v>659</v>
      </c>
      <c r="G528" s="235"/>
      <c r="H528" s="239">
        <v>7.1699999999999999</v>
      </c>
      <c r="I528" s="240"/>
      <c r="J528" s="235"/>
      <c r="K528" s="235"/>
      <c r="L528" s="241"/>
      <c r="M528" s="242"/>
      <c r="N528" s="243"/>
      <c r="O528" s="243"/>
      <c r="P528" s="243"/>
      <c r="Q528" s="243"/>
      <c r="R528" s="243"/>
      <c r="S528" s="243"/>
      <c r="T528" s="24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5" t="s">
        <v>158</v>
      </c>
      <c r="AU528" s="245" t="s">
        <v>156</v>
      </c>
      <c r="AV528" s="13" t="s">
        <v>156</v>
      </c>
      <c r="AW528" s="13" t="s">
        <v>31</v>
      </c>
      <c r="AX528" s="13" t="s">
        <v>76</v>
      </c>
      <c r="AY528" s="245" t="s">
        <v>149</v>
      </c>
    </row>
    <row r="529" s="14" customFormat="1">
      <c r="A529" s="14"/>
      <c r="B529" s="262"/>
      <c r="C529" s="263"/>
      <c r="D529" s="236" t="s">
        <v>158</v>
      </c>
      <c r="E529" s="264" t="s">
        <v>1</v>
      </c>
      <c r="F529" s="265" t="s">
        <v>298</v>
      </c>
      <c r="G529" s="263"/>
      <c r="H529" s="266">
        <v>55.079999999999998</v>
      </c>
      <c r="I529" s="267"/>
      <c r="J529" s="263"/>
      <c r="K529" s="263"/>
      <c r="L529" s="268"/>
      <c r="M529" s="269"/>
      <c r="N529" s="270"/>
      <c r="O529" s="270"/>
      <c r="P529" s="270"/>
      <c r="Q529" s="270"/>
      <c r="R529" s="270"/>
      <c r="S529" s="270"/>
      <c r="T529" s="271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72" t="s">
        <v>158</v>
      </c>
      <c r="AU529" s="272" t="s">
        <v>156</v>
      </c>
      <c r="AV529" s="14" t="s">
        <v>155</v>
      </c>
      <c r="AW529" s="14" t="s">
        <v>31</v>
      </c>
      <c r="AX529" s="14" t="s">
        <v>84</v>
      </c>
      <c r="AY529" s="272" t="s">
        <v>149</v>
      </c>
    </row>
    <row r="530" s="2" customFormat="1" ht="21.75" customHeight="1">
      <c r="A530" s="39"/>
      <c r="B530" s="40"/>
      <c r="C530" s="246" t="s">
        <v>660</v>
      </c>
      <c r="D530" s="246" t="s">
        <v>178</v>
      </c>
      <c r="E530" s="247" t="s">
        <v>661</v>
      </c>
      <c r="F530" s="248" t="s">
        <v>662</v>
      </c>
      <c r="G530" s="249" t="s">
        <v>309</v>
      </c>
      <c r="H530" s="250">
        <v>56.182000000000002</v>
      </c>
      <c r="I530" s="251"/>
      <c r="J530" s="252">
        <f>ROUND(I530*H530,2)</f>
        <v>0</v>
      </c>
      <c r="K530" s="253"/>
      <c r="L530" s="254"/>
      <c r="M530" s="255" t="s">
        <v>1</v>
      </c>
      <c r="N530" s="256" t="s">
        <v>42</v>
      </c>
      <c r="O530" s="92"/>
      <c r="P530" s="230">
        <f>O530*H530</f>
        <v>0</v>
      </c>
      <c r="Q530" s="230">
        <v>0.084379999999999997</v>
      </c>
      <c r="R530" s="230">
        <f>Q530*H530</f>
        <v>4.7406371600000003</v>
      </c>
      <c r="S530" s="230">
        <v>0</v>
      </c>
      <c r="T530" s="231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2" t="s">
        <v>181</v>
      </c>
      <c r="AT530" s="232" t="s">
        <v>178</v>
      </c>
      <c r="AU530" s="232" t="s">
        <v>156</v>
      </c>
      <c r="AY530" s="18" t="s">
        <v>149</v>
      </c>
      <c r="BE530" s="233">
        <f>IF(N530="základní",J530,0)</f>
        <v>0</v>
      </c>
      <c r="BF530" s="233">
        <f>IF(N530="snížená",J530,0)</f>
        <v>0</v>
      </c>
      <c r="BG530" s="233">
        <f>IF(N530="zákl. přenesená",J530,0)</f>
        <v>0</v>
      </c>
      <c r="BH530" s="233">
        <f>IF(N530="sníž. přenesená",J530,0)</f>
        <v>0</v>
      </c>
      <c r="BI530" s="233">
        <f>IF(N530="nulová",J530,0)</f>
        <v>0</v>
      </c>
      <c r="BJ530" s="18" t="s">
        <v>156</v>
      </c>
      <c r="BK530" s="233">
        <f>ROUND(I530*H530,2)</f>
        <v>0</v>
      </c>
      <c r="BL530" s="18" t="s">
        <v>155</v>
      </c>
      <c r="BM530" s="232" t="s">
        <v>663</v>
      </c>
    </row>
    <row r="531" s="2" customFormat="1">
      <c r="A531" s="39"/>
      <c r="B531" s="40"/>
      <c r="C531" s="41"/>
      <c r="D531" s="236" t="s">
        <v>409</v>
      </c>
      <c r="E531" s="41"/>
      <c r="F531" s="294" t="s">
        <v>664</v>
      </c>
      <c r="G531" s="41"/>
      <c r="H531" s="41"/>
      <c r="I531" s="295"/>
      <c r="J531" s="41"/>
      <c r="K531" s="41"/>
      <c r="L531" s="45"/>
      <c r="M531" s="296"/>
      <c r="N531" s="297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409</v>
      </c>
      <c r="AU531" s="18" t="s">
        <v>156</v>
      </c>
    </row>
    <row r="532" s="13" customFormat="1">
      <c r="A532" s="13"/>
      <c r="B532" s="234"/>
      <c r="C532" s="235"/>
      <c r="D532" s="236" t="s">
        <v>158</v>
      </c>
      <c r="E532" s="237" t="s">
        <v>1</v>
      </c>
      <c r="F532" s="238" t="s">
        <v>665</v>
      </c>
      <c r="G532" s="235"/>
      <c r="H532" s="239">
        <v>56.182000000000002</v>
      </c>
      <c r="I532" s="240"/>
      <c r="J532" s="235"/>
      <c r="K532" s="235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158</v>
      </c>
      <c r="AU532" s="245" t="s">
        <v>156</v>
      </c>
      <c r="AV532" s="13" t="s">
        <v>156</v>
      </c>
      <c r="AW532" s="13" t="s">
        <v>31</v>
      </c>
      <c r="AX532" s="13" t="s">
        <v>76</v>
      </c>
      <c r="AY532" s="245" t="s">
        <v>149</v>
      </c>
    </row>
    <row r="533" s="14" customFormat="1">
      <c r="A533" s="14"/>
      <c r="B533" s="262"/>
      <c r="C533" s="263"/>
      <c r="D533" s="236" t="s">
        <v>158</v>
      </c>
      <c r="E533" s="264" t="s">
        <v>1</v>
      </c>
      <c r="F533" s="265" t="s">
        <v>298</v>
      </c>
      <c r="G533" s="263"/>
      <c r="H533" s="266">
        <v>56.182000000000002</v>
      </c>
      <c r="I533" s="267"/>
      <c r="J533" s="263"/>
      <c r="K533" s="263"/>
      <c r="L533" s="268"/>
      <c r="M533" s="269"/>
      <c r="N533" s="270"/>
      <c r="O533" s="270"/>
      <c r="P533" s="270"/>
      <c r="Q533" s="270"/>
      <c r="R533" s="270"/>
      <c r="S533" s="270"/>
      <c r="T533" s="271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72" t="s">
        <v>158</v>
      </c>
      <c r="AU533" s="272" t="s">
        <v>156</v>
      </c>
      <c r="AV533" s="14" t="s">
        <v>155</v>
      </c>
      <c r="AW533" s="14" t="s">
        <v>31</v>
      </c>
      <c r="AX533" s="14" t="s">
        <v>84</v>
      </c>
      <c r="AY533" s="272" t="s">
        <v>149</v>
      </c>
    </row>
    <row r="534" s="12" customFormat="1" ht="22.8" customHeight="1">
      <c r="A534" s="12"/>
      <c r="B534" s="204"/>
      <c r="C534" s="205"/>
      <c r="D534" s="206" t="s">
        <v>75</v>
      </c>
      <c r="E534" s="218" t="s">
        <v>184</v>
      </c>
      <c r="F534" s="218" t="s">
        <v>185</v>
      </c>
      <c r="G534" s="205"/>
      <c r="H534" s="205"/>
      <c r="I534" s="208"/>
      <c r="J534" s="219">
        <f>BK534</f>
        <v>0</v>
      </c>
      <c r="K534" s="205"/>
      <c r="L534" s="210"/>
      <c r="M534" s="211"/>
      <c r="N534" s="212"/>
      <c r="O534" s="212"/>
      <c r="P534" s="213">
        <f>SUM(P535:P582)</f>
        <v>0</v>
      </c>
      <c r="Q534" s="212"/>
      <c r="R534" s="213">
        <f>SUM(R535:R582)</f>
        <v>0.73770264000000019</v>
      </c>
      <c r="S534" s="212"/>
      <c r="T534" s="214">
        <f>SUM(T535:T582)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15" t="s">
        <v>84</v>
      </c>
      <c r="AT534" s="216" t="s">
        <v>75</v>
      </c>
      <c r="AU534" s="216" t="s">
        <v>84</v>
      </c>
      <c r="AY534" s="215" t="s">
        <v>149</v>
      </c>
      <c r="BK534" s="217">
        <f>SUM(BK535:BK582)</f>
        <v>0</v>
      </c>
    </row>
    <row r="535" s="2" customFormat="1" ht="37.8" customHeight="1">
      <c r="A535" s="39"/>
      <c r="B535" s="40"/>
      <c r="C535" s="220" t="s">
        <v>666</v>
      </c>
      <c r="D535" s="220" t="s">
        <v>151</v>
      </c>
      <c r="E535" s="221" t="s">
        <v>667</v>
      </c>
      <c r="F535" s="222" t="s">
        <v>668</v>
      </c>
      <c r="G535" s="223" t="s">
        <v>309</v>
      </c>
      <c r="H535" s="224">
        <v>1590</v>
      </c>
      <c r="I535" s="225"/>
      <c r="J535" s="226">
        <f>ROUND(I535*H535,2)</f>
        <v>0</v>
      </c>
      <c r="K535" s="227"/>
      <c r="L535" s="45"/>
      <c r="M535" s="228" t="s">
        <v>1</v>
      </c>
      <c r="N535" s="229" t="s">
        <v>42</v>
      </c>
      <c r="O535" s="92"/>
      <c r="P535" s="230">
        <f>O535*H535</f>
        <v>0</v>
      </c>
      <c r="Q535" s="230">
        <v>0</v>
      </c>
      <c r="R535" s="230">
        <f>Q535*H535</f>
        <v>0</v>
      </c>
      <c r="S535" s="230">
        <v>0</v>
      </c>
      <c r="T535" s="231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2" t="s">
        <v>155</v>
      </c>
      <c r="AT535" s="232" t="s">
        <v>151</v>
      </c>
      <c r="AU535" s="232" t="s">
        <v>156</v>
      </c>
      <c r="AY535" s="18" t="s">
        <v>149</v>
      </c>
      <c r="BE535" s="233">
        <f>IF(N535="základní",J535,0)</f>
        <v>0</v>
      </c>
      <c r="BF535" s="233">
        <f>IF(N535="snížená",J535,0)</f>
        <v>0</v>
      </c>
      <c r="BG535" s="233">
        <f>IF(N535="zákl. přenesená",J535,0)</f>
        <v>0</v>
      </c>
      <c r="BH535" s="233">
        <f>IF(N535="sníž. přenesená",J535,0)</f>
        <v>0</v>
      </c>
      <c r="BI535" s="233">
        <f>IF(N535="nulová",J535,0)</f>
        <v>0</v>
      </c>
      <c r="BJ535" s="18" t="s">
        <v>156</v>
      </c>
      <c r="BK535" s="233">
        <f>ROUND(I535*H535,2)</f>
        <v>0</v>
      </c>
      <c r="BL535" s="18" t="s">
        <v>155</v>
      </c>
      <c r="BM535" s="232" t="s">
        <v>669</v>
      </c>
    </row>
    <row r="536" s="13" customFormat="1">
      <c r="A536" s="13"/>
      <c r="B536" s="234"/>
      <c r="C536" s="235"/>
      <c r="D536" s="236" t="s">
        <v>158</v>
      </c>
      <c r="E536" s="237" t="s">
        <v>1</v>
      </c>
      <c r="F536" s="238" t="s">
        <v>670</v>
      </c>
      <c r="G536" s="235"/>
      <c r="H536" s="239">
        <v>540</v>
      </c>
      <c r="I536" s="240"/>
      <c r="J536" s="235"/>
      <c r="K536" s="235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158</v>
      </c>
      <c r="AU536" s="245" t="s">
        <v>156</v>
      </c>
      <c r="AV536" s="13" t="s">
        <v>156</v>
      </c>
      <c r="AW536" s="13" t="s">
        <v>31</v>
      </c>
      <c r="AX536" s="13" t="s">
        <v>76</v>
      </c>
      <c r="AY536" s="245" t="s">
        <v>149</v>
      </c>
    </row>
    <row r="537" s="13" customFormat="1">
      <c r="A537" s="13"/>
      <c r="B537" s="234"/>
      <c r="C537" s="235"/>
      <c r="D537" s="236" t="s">
        <v>158</v>
      </c>
      <c r="E537" s="237" t="s">
        <v>1</v>
      </c>
      <c r="F537" s="238" t="s">
        <v>671</v>
      </c>
      <c r="G537" s="235"/>
      <c r="H537" s="239">
        <v>200</v>
      </c>
      <c r="I537" s="240"/>
      <c r="J537" s="235"/>
      <c r="K537" s="235"/>
      <c r="L537" s="241"/>
      <c r="M537" s="242"/>
      <c r="N537" s="243"/>
      <c r="O537" s="243"/>
      <c r="P537" s="243"/>
      <c r="Q537" s="243"/>
      <c r="R537" s="243"/>
      <c r="S537" s="243"/>
      <c r="T537" s="24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158</v>
      </c>
      <c r="AU537" s="245" t="s">
        <v>156</v>
      </c>
      <c r="AV537" s="13" t="s">
        <v>156</v>
      </c>
      <c r="AW537" s="13" t="s">
        <v>31</v>
      </c>
      <c r="AX537" s="13" t="s">
        <v>76</v>
      </c>
      <c r="AY537" s="245" t="s">
        <v>149</v>
      </c>
    </row>
    <row r="538" s="13" customFormat="1">
      <c r="A538" s="13"/>
      <c r="B538" s="234"/>
      <c r="C538" s="235"/>
      <c r="D538" s="236" t="s">
        <v>158</v>
      </c>
      <c r="E538" s="237" t="s">
        <v>1</v>
      </c>
      <c r="F538" s="238" t="s">
        <v>672</v>
      </c>
      <c r="G538" s="235"/>
      <c r="H538" s="239">
        <v>520</v>
      </c>
      <c r="I538" s="240"/>
      <c r="J538" s="235"/>
      <c r="K538" s="235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158</v>
      </c>
      <c r="AU538" s="245" t="s">
        <v>156</v>
      </c>
      <c r="AV538" s="13" t="s">
        <v>156</v>
      </c>
      <c r="AW538" s="13" t="s">
        <v>31</v>
      </c>
      <c r="AX538" s="13" t="s">
        <v>76</v>
      </c>
      <c r="AY538" s="245" t="s">
        <v>149</v>
      </c>
    </row>
    <row r="539" s="13" customFormat="1">
      <c r="A539" s="13"/>
      <c r="B539" s="234"/>
      <c r="C539" s="235"/>
      <c r="D539" s="236" t="s">
        <v>158</v>
      </c>
      <c r="E539" s="237" t="s">
        <v>1</v>
      </c>
      <c r="F539" s="238" t="s">
        <v>673</v>
      </c>
      <c r="G539" s="235"/>
      <c r="H539" s="239">
        <v>330</v>
      </c>
      <c r="I539" s="240"/>
      <c r="J539" s="235"/>
      <c r="K539" s="235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158</v>
      </c>
      <c r="AU539" s="245" t="s">
        <v>156</v>
      </c>
      <c r="AV539" s="13" t="s">
        <v>156</v>
      </c>
      <c r="AW539" s="13" t="s">
        <v>31</v>
      </c>
      <c r="AX539" s="13" t="s">
        <v>76</v>
      </c>
      <c r="AY539" s="245" t="s">
        <v>149</v>
      </c>
    </row>
    <row r="540" s="14" customFormat="1">
      <c r="A540" s="14"/>
      <c r="B540" s="262"/>
      <c r="C540" s="263"/>
      <c r="D540" s="236" t="s">
        <v>158</v>
      </c>
      <c r="E540" s="264" t="s">
        <v>1</v>
      </c>
      <c r="F540" s="265" t="s">
        <v>298</v>
      </c>
      <c r="G540" s="263"/>
      <c r="H540" s="266">
        <v>1590</v>
      </c>
      <c r="I540" s="267"/>
      <c r="J540" s="263"/>
      <c r="K540" s="263"/>
      <c r="L540" s="268"/>
      <c r="M540" s="269"/>
      <c r="N540" s="270"/>
      <c r="O540" s="270"/>
      <c r="P540" s="270"/>
      <c r="Q540" s="270"/>
      <c r="R540" s="270"/>
      <c r="S540" s="270"/>
      <c r="T540" s="271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72" t="s">
        <v>158</v>
      </c>
      <c r="AU540" s="272" t="s">
        <v>156</v>
      </c>
      <c r="AV540" s="14" t="s">
        <v>155</v>
      </c>
      <c r="AW540" s="14" t="s">
        <v>31</v>
      </c>
      <c r="AX540" s="14" t="s">
        <v>84</v>
      </c>
      <c r="AY540" s="272" t="s">
        <v>149</v>
      </c>
    </row>
    <row r="541" s="2" customFormat="1" ht="37.8" customHeight="1">
      <c r="A541" s="39"/>
      <c r="B541" s="40"/>
      <c r="C541" s="220" t="s">
        <v>674</v>
      </c>
      <c r="D541" s="220" t="s">
        <v>151</v>
      </c>
      <c r="E541" s="221" t="s">
        <v>675</v>
      </c>
      <c r="F541" s="222" t="s">
        <v>676</v>
      </c>
      <c r="G541" s="223" t="s">
        <v>309</v>
      </c>
      <c r="H541" s="224">
        <v>238500</v>
      </c>
      <c r="I541" s="225"/>
      <c r="J541" s="226">
        <f>ROUND(I541*H541,2)</f>
        <v>0</v>
      </c>
      <c r="K541" s="227"/>
      <c r="L541" s="45"/>
      <c r="M541" s="228" t="s">
        <v>1</v>
      </c>
      <c r="N541" s="229" t="s">
        <v>42</v>
      </c>
      <c r="O541" s="92"/>
      <c r="P541" s="230">
        <f>O541*H541</f>
        <v>0</v>
      </c>
      <c r="Q541" s="230">
        <v>0</v>
      </c>
      <c r="R541" s="230">
        <f>Q541*H541</f>
        <v>0</v>
      </c>
      <c r="S541" s="230">
        <v>0</v>
      </c>
      <c r="T541" s="231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2" t="s">
        <v>155</v>
      </c>
      <c r="AT541" s="232" t="s">
        <v>151</v>
      </c>
      <c r="AU541" s="232" t="s">
        <v>156</v>
      </c>
      <c r="AY541" s="18" t="s">
        <v>149</v>
      </c>
      <c r="BE541" s="233">
        <f>IF(N541="základní",J541,0)</f>
        <v>0</v>
      </c>
      <c r="BF541" s="233">
        <f>IF(N541="snížená",J541,0)</f>
        <v>0</v>
      </c>
      <c r="BG541" s="233">
        <f>IF(N541="zákl. přenesená",J541,0)</f>
        <v>0</v>
      </c>
      <c r="BH541" s="233">
        <f>IF(N541="sníž. přenesená",J541,0)</f>
        <v>0</v>
      </c>
      <c r="BI541" s="233">
        <f>IF(N541="nulová",J541,0)</f>
        <v>0</v>
      </c>
      <c r="BJ541" s="18" t="s">
        <v>156</v>
      </c>
      <c r="BK541" s="233">
        <f>ROUND(I541*H541,2)</f>
        <v>0</v>
      </c>
      <c r="BL541" s="18" t="s">
        <v>155</v>
      </c>
      <c r="BM541" s="232" t="s">
        <v>677</v>
      </c>
    </row>
    <row r="542" s="13" customFormat="1">
      <c r="A542" s="13"/>
      <c r="B542" s="234"/>
      <c r="C542" s="235"/>
      <c r="D542" s="236" t="s">
        <v>158</v>
      </c>
      <c r="E542" s="235"/>
      <c r="F542" s="238" t="s">
        <v>678</v>
      </c>
      <c r="G542" s="235"/>
      <c r="H542" s="239">
        <v>238500</v>
      </c>
      <c r="I542" s="240"/>
      <c r="J542" s="235"/>
      <c r="K542" s="235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158</v>
      </c>
      <c r="AU542" s="245" t="s">
        <v>156</v>
      </c>
      <c r="AV542" s="13" t="s">
        <v>156</v>
      </c>
      <c r="AW542" s="13" t="s">
        <v>4</v>
      </c>
      <c r="AX542" s="13" t="s">
        <v>84</v>
      </c>
      <c r="AY542" s="245" t="s">
        <v>149</v>
      </c>
    </row>
    <row r="543" s="2" customFormat="1" ht="44.25" customHeight="1">
      <c r="A543" s="39"/>
      <c r="B543" s="40"/>
      <c r="C543" s="220" t="s">
        <v>679</v>
      </c>
      <c r="D543" s="220" t="s">
        <v>151</v>
      </c>
      <c r="E543" s="221" t="s">
        <v>680</v>
      </c>
      <c r="F543" s="222" t="s">
        <v>681</v>
      </c>
      <c r="G543" s="223" t="s">
        <v>208</v>
      </c>
      <c r="H543" s="224">
        <v>4</v>
      </c>
      <c r="I543" s="225"/>
      <c r="J543" s="226">
        <f>ROUND(I543*H543,2)</f>
        <v>0</v>
      </c>
      <c r="K543" s="227"/>
      <c r="L543" s="45"/>
      <c r="M543" s="228" t="s">
        <v>1</v>
      </c>
      <c r="N543" s="229" t="s">
        <v>42</v>
      </c>
      <c r="O543" s="92"/>
      <c r="P543" s="230">
        <f>O543*H543</f>
        <v>0</v>
      </c>
      <c r="Q543" s="230">
        <v>0</v>
      </c>
      <c r="R543" s="230">
        <f>Q543*H543</f>
        <v>0</v>
      </c>
      <c r="S543" s="230">
        <v>0</v>
      </c>
      <c r="T543" s="231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2" t="s">
        <v>155</v>
      </c>
      <c r="AT543" s="232" t="s">
        <v>151</v>
      </c>
      <c r="AU543" s="232" t="s">
        <v>156</v>
      </c>
      <c r="AY543" s="18" t="s">
        <v>149</v>
      </c>
      <c r="BE543" s="233">
        <f>IF(N543="základní",J543,0)</f>
        <v>0</v>
      </c>
      <c r="BF543" s="233">
        <f>IF(N543="snížená",J543,0)</f>
        <v>0</v>
      </c>
      <c r="BG543" s="233">
        <f>IF(N543="zákl. přenesená",J543,0)</f>
        <v>0</v>
      </c>
      <c r="BH543" s="233">
        <f>IF(N543="sníž. přenesená",J543,0)</f>
        <v>0</v>
      </c>
      <c r="BI543" s="233">
        <f>IF(N543="nulová",J543,0)</f>
        <v>0</v>
      </c>
      <c r="BJ543" s="18" t="s">
        <v>156</v>
      </c>
      <c r="BK543" s="233">
        <f>ROUND(I543*H543,2)</f>
        <v>0</v>
      </c>
      <c r="BL543" s="18" t="s">
        <v>155</v>
      </c>
      <c r="BM543" s="232" t="s">
        <v>682</v>
      </c>
    </row>
    <row r="544" s="2" customFormat="1" ht="37.8" customHeight="1">
      <c r="A544" s="39"/>
      <c r="B544" s="40"/>
      <c r="C544" s="220" t="s">
        <v>683</v>
      </c>
      <c r="D544" s="220" t="s">
        <v>151</v>
      </c>
      <c r="E544" s="221" t="s">
        <v>684</v>
      </c>
      <c r="F544" s="222" t="s">
        <v>685</v>
      </c>
      <c r="G544" s="223" t="s">
        <v>309</v>
      </c>
      <c r="H544" s="224">
        <v>1590</v>
      </c>
      <c r="I544" s="225"/>
      <c r="J544" s="226">
        <f>ROUND(I544*H544,2)</f>
        <v>0</v>
      </c>
      <c r="K544" s="227"/>
      <c r="L544" s="45"/>
      <c r="M544" s="228" t="s">
        <v>1</v>
      </c>
      <c r="N544" s="229" t="s">
        <v>42</v>
      </c>
      <c r="O544" s="92"/>
      <c r="P544" s="230">
        <f>O544*H544</f>
        <v>0</v>
      </c>
      <c r="Q544" s="230">
        <v>0</v>
      </c>
      <c r="R544" s="230">
        <f>Q544*H544</f>
        <v>0</v>
      </c>
      <c r="S544" s="230">
        <v>0</v>
      </c>
      <c r="T544" s="231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2" t="s">
        <v>155</v>
      </c>
      <c r="AT544" s="232" t="s">
        <v>151</v>
      </c>
      <c r="AU544" s="232" t="s">
        <v>156</v>
      </c>
      <c r="AY544" s="18" t="s">
        <v>149</v>
      </c>
      <c r="BE544" s="233">
        <f>IF(N544="základní",J544,0)</f>
        <v>0</v>
      </c>
      <c r="BF544" s="233">
        <f>IF(N544="snížená",J544,0)</f>
        <v>0</v>
      </c>
      <c r="BG544" s="233">
        <f>IF(N544="zákl. přenesená",J544,0)</f>
        <v>0</v>
      </c>
      <c r="BH544" s="233">
        <f>IF(N544="sníž. přenesená",J544,0)</f>
        <v>0</v>
      </c>
      <c r="BI544" s="233">
        <f>IF(N544="nulová",J544,0)</f>
        <v>0</v>
      </c>
      <c r="BJ544" s="18" t="s">
        <v>156</v>
      </c>
      <c r="BK544" s="233">
        <f>ROUND(I544*H544,2)</f>
        <v>0</v>
      </c>
      <c r="BL544" s="18" t="s">
        <v>155</v>
      </c>
      <c r="BM544" s="232" t="s">
        <v>686</v>
      </c>
    </row>
    <row r="545" s="2" customFormat="1" ht="21.75" customHeight="1">
      <c r="A545" s="39"/>
      <c r="B545" s="40"/>
      <c r="C545" s="220" t="s">
        <v>687</v>
      </c>
      <c r="D545" s="220" t="s">
        <v>151</v>
      </c>
      <c r="E545" s="221" t="s">
        <v>688</v>
      </c>
      <c r="F545" s="222" t="s">
        <v>689</v>
      </c>
      <c r="G545" s="223" t="s">
        <v>309</v>
      </c>
      <c r="H545" s="224">
        <v>1590</v>
      </c>
      <c r="I545" s="225"/>
      <c r="J545" s="226">
        <f>ROUND(I545*H545,2)</f>
        <v>0</v>
      </c>
      <c r="K545" s="227"/>
      <c r="L545" s="45"/>
      <c r="M545" s="228" t="s">
        <v>1</v>
      </c>
      <c r="N545" s="229" t="s">
        <v>42</v>
      </c>
      <c r="O545" s="92"/>
      <c r="P545" s="230">
        <f>O545*H545</f>
        <v>0</v>
      </c>
      <c r="Q545" s="230">
        <v>0</v>
      </c>
      <c r="R545" s="230">
        <f>Q545*H545</f>
        <v>0</v>
      </c>
      <c r="S545" s="230">
        <v>0</v>
      </c>
      <c r="T545" s="231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2" t="s">
        <v>155</v>
      </c>
      <c r="AT545" s="232" t="s">
        <v>151</v>
      </c>
      <c r="AU545" s="232" t="s">
        <v>156</v>
      </c>
      <c r="AY545" s="18" t="s">
        <v>149</v>
      </c>
      <c r="BE545" s="233">
        <f>IF(N545="základní",J545,0)</f>
        <v>0</v>
      </c>
      <c r="BF545" s="233">
        <f>IF(N545="snížená",J545,0)</f>
        <v>0</v>
      </c>
      <c r="BG545" s="233">
        <f>IF(N545="zákl. přenesená",J545,0)</f>
        <v>0</v>
      </c>
      <c r="BH545" s="233">
        <f>IF(N545="sníž. přenesená",J545,0)</f>
        <v>0</v>
      </c>
      <c r="BI545" s="233">
        <f>IF(N545="nulová",J545,0)</f>
        <v>0</v>
      </c>
      <c r="BJ545" s="18" t="s">
        <v>156</v>
      </c>
      <c r="BK545" s="233">
        <f>ROUND(I545*H545,2)</f>
        <v>0</v>
      </c>
      <c r="BL545" s="18" t="s">
        <v>155</v>
      </c>
      <c r="BM545" s="232" t="s">
        <v>690</v>
      </c>
    </row>
    <row r="546" s="2" customFormat="1" ht="21.75" customHeight="1">
      <c r="A546" s="39"/>
      <c r="B546" s="40"/>
      <c r="C546" s="220" t="s">
        <v>691</v>
      </c>
      <c r="D546" s="220" t="s">
        <v>151</v>
      </c>
      <c r="E546" s="221" t="s">
        <v>692</v>
      </c>
      <c r="F546" s="222" t="s">
        <v>693</v>
      </c>
      <c r="G546" s="223" t="s">
        <v>309</v>
      </c>
      <c r="H546" s="224">
        <v>238500</v>
      </c>
      <c r="I546" s="225"/>
      <c r="J546" s="226">
        <f>ROUND(I546*H546,2)</f>
        <v>0</v>
      </c>
      <c r="K546" s="227"/>
      <c r="L546" s="45"/>
      <c r="M546" s="228" t="s">
        <v>1</v>
      </c>
      <c r="N546" s="229" t="s">
        <v>42</v>
      </c>
      <c r="O546" s="92"/>
      <c r="P546" s="230">
        <f>O546*H546</f>
        <v>0</v>
      </c>
      <c r="Q546" s="230">
        <v>0</v>
      </c>
      <c r="R546" s="230">
        <f>Q546*H546</f>
        <v>0</v>
      </c>
      <c r="S546" s="230">
        <v>0</v>
      </c>
      <c r="T546" s="231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2" t="s">
        <v>155</v>
      </c>
      <c r="AT546" s="232" t="s">
        <v>151</v>
      </c>
      <c r="AU546" s="232" t="s">
        <v>156</v>
      </c>
      <c r="AY546" s="18" t="s">
        <v>149</v>
      </c>
      <c r="BE546" s="233">
        <f>IF(N546="základní",J546,0)</f>
        <v>0</v>
      </c>
      <c r="BF546" s="233">
        <f>IF(N546="snížená",J546,0)</f>
        <v>0</v>
      </c>
      <c r="BG546" s="233">
        <f>IF(N546="zákl. přenesená",J546,0)</f>
        <v>0</v>
      </c>
      <c r="BH546" s="233">
        <f>IF(N546="sníž. přenesená",J546,0)</f>
        <v>0</v>
      </c>
      <c r="BI546" s="233">
        <f>IF(N546="nulová",J546,0)</f>
        <v>0</v>
      </c>
      <c r="BJ546" s="18" t="s">
        <v>156</v>
      </c>
      <c r="BK546" s="233">
        <f>ROUND(I546*H546,2)</f>
        <v>0</v>
      </c>
      <c r="BL546" s="18" t="s">
        <v>155</v>
      </c>
      <c r="BM546" s="232" t="s">
        <v>694</v>
      </c>
    </row>
    <row r="547" s="13" customFormat="1">
      <c r="A547" s="13"/>
      <c r="B547" s="234"/>
      <c r="C547" s="235"/>
      <c r="D547" s="236" t="s">
        <v>158</v>
      </c>
      <c r="E547" s="235"/>
      <c r="F547" s="238" t="s">
        <v>678</v>
      </c>
      <c r="G547" s="235"/>
      <c r="H547" s="239">
        <v>238500</v>
      </c>
      <c r="I547" s="240"/>
      <c r="J547" s="235"/>
      <c r="K547" s="235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158</v>
      </c>
      <c r="AU547" s="245" t="s">
        <v>156</v>
      </c>
      <c r="AV547" s="13" t="s">
        <v>156</v>
      </c>
      <c r="AW547" s="13" t="s">
        <v>4</v>
      </c>
      <c r="AX547" s="13" t="s">
        <v>84</v>
      </c>
      <c r="AY547" s="245" t="s">
        <v>149</v>
      </c>
    </row>
    <row r="548" s="2" customFormat="1" ht="21.75" customHeight="1">
      <c r="A548" s="39"/>
      <c r="B548" s="40"/>
      <c r="C548" s="220" t="s">
        <v>695</v>
      </c>
      <c r="D548" s="220" t="s">
        <v>151</v>
      </c>
      <c r="E548" s="221" t="s">
        <v>696</v>
      </c>
      <c r="F548" s="222" t="s">
        <v>697</v>
      </c>
      <c r="G548" s="223" t="s">
        <v>309</v>
      </c>
      <c r="H548" s="224">
        <v>1590</v>
      </c>
      <c r="I548" s="225"/>
      <c r="J548" s="226">
        <f>ROUND(I548*H548,2)</f>
        <v>0</v>
      </c>
      <c r="K548" s="227"/>
      <c r="L548" s="45"/>
      <c r="M548" s="228" t="s">
        <v>1</v>
      </c>
      <c r="N548" s="229" t="s">
        <v>42</v>
      </c>
      <c r="O548" s="92"/>
      <c r="P548" s="230">
        <f>O548*H548</f>
        <v>0</v>
      </c>
      <c r="Q548" s="230">
        <v>0</v>
      </c>
      <c r="R548" s="230">
        <f>Q548*H548</f>
        <v>0</v>
      </c>
      <c r="S548" s="230">
        <v>0</v>
      </c>
      <c r="T548" s="231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2" t="s">
        <v>155</v>
      </c>
      <c r="AT548" s="232" t="s">
        <v>151</v>
      </c>
      <c r="AU548" s="232" t="s">
        <v>156</v>
      </c>
      <c r="AY548" s="18" t="s">
        <v>149</v>
      </c>
      <c r="BE548" s="233">
        <f>IF(N548="základní",J548,0)</f>
        <v>0</v>
      </c>
      <c r="BF548" s="233">
        <f>IF(N548="snížená",J548,0)</f>
        <v>0</v>
      </c>
      <c r="BG548" s="233">
        <f>IF(N548="zákl. přenesená",J548,0)</f>
        <v>0</v>
      </c>
      <c r="BH548" s="233">
        <f>IF(N548="sníž. přenesená",J548,0)</f>
        <v>0</v>
      </c>
      <c r="BI548" s="233">
        <f>IF(N548="nulová",J548,0)</f>
        <v>0</v>
      </c>
      <c r="BJ548" s="18" t="s">
        <v>156</v>
      </c>
      <c r="BK548" s="233">
        <f>ROUND(I548*H548,2)</f>
        <v>0</v>
      </c>
      <c r="BL548" s="18" t="s">
        <v>155</v>
      </c>
      <c r="BM548" s="232" t="s">
        <v>698</v>
      </c>
    </row>
    <row r="549" s="2" customFormat="1" ht="33" customHeight="1">
      <c r="A549" s="39"/>
      <c r="B549" s="40"/>
      <c r="C549" s="220" t="s">
        <v>699</v>
      </c>
      <c r="D549" s="220" t="s">
        <v>151</v>
      </c>
      <c r="E549" s="221" t="s">
        <v>700</v>
      </c>
      <c r="F549" s="222" t="s">
        <v>701</v>
      </c>
      <c r="G549" s="223" t="s">
        <v>309</v>
      </c>
      <c r="H549" s="224">
        <v>1663</v>
      </c>
      <c r="I549" s="225"/>
      <c r="J549" s="226">
        <f>ROUND(I549*H549,2)</f>
        <v>0</v>
      </c>
      <c r="K549" s="227"/>
      <c r="L549" s="45"/>
      <c r="M549" s="228" t="s">
        <v>1</v>
      </c>
      <c r="N549" s="229" t="s">
        <v>42</v>
      </c>
      <c r="O549" s="92"/>
      <c r="P549" s="230">
        <f>O549*H549</f>
        <v>0</v>
      </c>
      <c r="Q549" s="230">
        <v>0</v>
      </c>
      <c r="R549" s="230">
        <f>Q549*H549</f>
        <v>0</v>
      </c>
      <c r="S549" s="230">
        <v>0</v>
      </c>
      <c r="T549" s="231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2" t="s">
        <v>155</v>
      </c>
      <c r="AT549" s="232" t="s">
        <v>151</v>
      </c>
      <c r="AU549" s="232" t="s">
        <v>156</v>
      </c>
      <c r="AY549" s="18" t="s">
        <v>149</v>
      </c>
      <c r="BE549" s="233">
        <f>IF(N549="základní",J549,0)</f>
        <v>0</v>
      </c>
      <c r="BF549" s="233">
        <f>IF(N549="snížená",J549,0)</f>
        <v>0</v>
      </c>
      <c r="BG549" s="233">
        <f>IF(N549="zákl. přenesená",J549,0)</f>
        <v>0</v>
      </c>
      <c r="BH549" s="233">
        <f>IF(N549="sníž. přenesená",J549,0)</f>
        <v>0</v>
      </c>
      <c r="BI549" s="233">
        <f>IF(N549="nulová",J549,0)</f>
        <v>0</v>
      </c>
      <c r="BJ549" s="18" t="s">
        <v>156</v>
      </c>
      <c r="BK549" s="233">
        <f>ROUND(I549*H549,2)</f>
        <v>0</v>
      </c>
      <c r="BL549" s="18" t="s">
        <v>155</v>
      </c>
      <c r="BM549" s="232" t="s">
        <v>702</v>
      </c>
    </row>
    <row r="550" s="13" customFormat="1">
      <c r="A550" s="13"/>
      <c r="B550" s="234"/>
      <c r="C550" s="235"/>
      <c r="D550" s="236" t="s">
        <v>158</v>
      </c>
      <c r="E550" s="237" t="s">
        <v>1</v>
      </c>
      <c r="F550" s="238" t="s">
        <v>703</v>
      </c>
      <c r="G550" s="235"/>
      <c r="H550" s="239">
        <v>292</v>
      </c>
      <c r="I550" s="240"/>
      <c r="J550" s="235"/>
      <c r="K550" s="235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158</v>
      </c>
      <c r="AU550" s="245" t="s">
        <v>156</v>
      </c>
      <c r="AV550" s="13" t="s">
        <v>156</v>
      </c>
      <c r="AW550" s="13" t="s">
        <v>31</v>
      </c>
      <c r="AX550" s="13" t="s">
        <v>76</v>
      </c>
      <c r="AY550" s="245" t="s">
        <v>149</v>
      </c>
    </row>
    <row r="551" s="13" customFormat="1">
      <c r="A551" s="13"/>
      <c r="B551" s="234"/>
      <c r="C551" s="235"/>
      <c r="D551" s="236" t="s">
        <v>158</v>
      </c>
      <c r="E551" s="237" t="s">
        <v>1</v>
      </c>
      <c r="F551" s="238" t="s">
        <v>704</v>
      </c>
      <c r="G551" s="235"/>
      <c r="H551" s="239">
        <v>431</v>
      </c>
      <c r="I551" s="240"/>
      <c r="J551" s="235"/>
      <c r="K551" s="235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158</v>
      </c>
      <c r="AU551" s="245" t="s">
        <v>156</v>
      </c>
      <c r="AV551" s="13" t="s">
        <v>156</v>
      </c>
      <c r="AW551" s="13" t="s">
        <v>31</v>
      </c>
      <c r="AX551" s="13" t="s">
        <v>76</v>
      </c>
      <c r="AY551" s="245" t="s">
        <v>149</v>
      </c>
    </row>
    <row r="552" s="13" customFormat="1">
      <c r="A552" s="13"/>
      <c r="B552" s="234"/>
      <c r="C552" s="235"/>
      <c r="D552" s="236" t="s">
        <v>158</v>
      </c>
      <c r="E552" s="237" t="s">
        <v>1</v>
      </c>
      <c r="F552" s="238" t="s">
        <v>705</v>
      </c>
      <c r="G552" s="235"/>
      <c r="H552" s="239">
        <v>426</v>
      </c>
      <c r="I552" s="240"/>
      <c r="J552" s="235"/>
      <c r="K552" s="235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158</v>
      </c>
      <c r="AU552" s="245" t="s">
        <v>156</v>
      </c>
      <c r="AV552" s="13" t="s">
        <v>156</v>
      </c>
      <c r="AW552" s="13" t="s">
        <v>31</v>
      </c>
      <c r="AX552" s="13" t="s">
        <v>76</v>
      </c>
      <c r="AY552" s="245" t="s">
        <v>149</v>
      </c>
    </row>
    <row r="553" s="13" customFormat="1">
      <c r="A553" s="13"/>
      <c r="B553" s="234"/>
      <c r="C553" s="235"/>
      <c r="D553" s="236" t="s">
        <v>158</v>
      </c>
      <c r="E553" s="237" t="s">
        <v>1</v>
      </c>
      <c r="F553" s="238" t="s">
        <v>706</v>
      </c>
      <c r="G553" s="235"/>
      <c r="H553" s="239">
        <v>418</v>
      </c>
      <c r="I553" s="240"/>
      <c r="J553" s="235"/>
      <c r="K553" s="235"/>
      <c r="L553" s="241"/>
      <c r="M553" s="242"/>
      <c r="N553" s="243"/>
      <c r="O553" s="243"/>
      <c r="P553" s="243"/>
      <c r="Q553" s="243"/>
      <c r="R553" s="243"/>
      <c r="S553" s="243"/>
      <c r="T553" s="24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5" t="s">
        <v>158</v>
      </c>
      <c r="AU553" s="245" t="s">
        <v>156</v>
      </c>
      <c r="AV553" s="13" t="s">
        <v>156</v>
      </c>
      <c r="AW553" s="13" t="s">
        <v>31</v>
      </c>
      <c r="AX553" s="13" t="s">
        <v>76</v>
      </c>
      <c r="AY553" s="245" t="s">
        <v>149</v>
      </c>
    </row>
    <row r="554" s="13" customFormat="1">
      <c r="A554" s="13"/>
      <c r="B554" s="234"/>
      <c r="C554" s="235"/>
      <c r="D554" s="236" t="s">
        <v>158</v>
      </c>
      <c r="E554" s="237" t="s">
        <v>1</v>
      </c>
      <c r="F554" s="238" t="s">
        <v>707</v>
      </c>
      <c r="G554" s="235"/>
      <c r="H554" s="239">
        <v>96</v>
      </c>
      <c r="I554" s="240"/>
      <c r="J554" s="235"/>
      <c r="K554" s="235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158</v>
      </c>
      <c r="AU554" s="245" t="s">
        <v>156</v>
      </c>
      <c r="AV554" s="13" t="s">
        <v>156</v>
      </c>
      <c r="AW554" s="13" t="s">
        <v>31</v>
      </c>
      <c r="AX554" s="13" t="s">
        <v>76</v>
      </c>
      <c r="AY554" s="245" t="s">
        <v>149</v>
      </c>
    </row>
    <row r="555" s="14" customFormat="1">
      <c r="A555" s="14"/>
      <c r="B555" s="262"/>
      <c r="C555" s="263"/>
      <c r="D555" s="236" t="s">
        <v>158</v>
      </c>
      <c r="E555" s="264" t="s">
        <v>1</v>
      </c>
      <c r="F555" s="265" t="s">
        <v>298</v>
      </c>
      <c r="G555" s="263"/>
      <c r="H555" s="266">
        <v>1663</v>
      </c>
      <c r="I555" s="267"/>
      <c r="J555" s="263"/>
      <c r="K555" s="263"/>
      <c r="L555" s="268"/>
      <c r="M555" s="269"/>
      <c r="N555" s="270"/>
      <c r="O555" s="270"/>
      <c r="P555" s="270"/>
      <c r="Q555" s="270"/>
      <c r="R555" s="270"/>
      <c r="S555" s="270"/>
      <c r="T555" s="271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72" t="s">
        <v>158</v>
      </c>
      <c r="AU555" s="272" t="s">
        <v>156</v>
      </c>
      <c r="AV555" s="14" t="s">
        <v>155</v>
      </c>
      <c r="AW555" s="14" t="s">
        <v>31</v>
      </c>
      <c r="AX555" s="14" t="s">
        <v>84</v>
      </c>
      <c r="AY555" s="272" t="s">
        <v>149</v>
      </c>
    </row>
    <row r="556" s="2" customFormat="1" ht="24.15" customHeight="1">
      <c r="A556" s="39"/>
      <c r="B556" s="40"/>
      <c r="C556" s="220" t="s">
        <v>708</v>
      </c>
      <c r="D556" s="220" t="s">
        <v>151</v>
      </c>
      <c r="E556" s="221" t="s">
        <v>709</v>
      </c>
      <c r="F556" s="222" t="s">
        <v>710</v>
      </c>
      <c r="G556" s="223" t="s">
        <v>309</v>
      </c>
      <c r="H556" s="224">
        <v>1663</v>
      </c>
      <c r="I556" s="225"/>
      <c r="J556" s="226">
        <f>ROUND(I556*H556,2)</f>
        <v>0</v>
      </c>
      <c r="K556" s="227"/>
      <c r="L556" s="45"/>
      <c r="M556" s="228" t="s">
        <v>1</v>
      </c>
      <c r="N556" s="229" t="s">
        <v>42</v>
      </c>
      <c r="O556" s="92"/>
      <c r="P556" s="230">
        <f>O556*H556</f>
        <v>0</v>
      </c>
      <c r="Q556" s="230">
        <v>3.4999999999999997E-05</v>
      </c>
      <c r="R556" s="230">
        <f>Q556*H556</f>
        <v>0.058204999999999993</v>
      </c>
      <c r="S556" s="230">
        <v>0</v>
      </c>
      <c r="T556" s="231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2" t="s">
        <v>155</v>
      </c>
      <c r="AT556" s="232" t="s">
        <v>151</v>
      </c>
      <c r="AU556" s="232" t="s">
        <v>156</v>
      </c>
      <c r="AY556" s="18" t="s">
        <v>149</v>
      </c>
      <c r="BE556" s="233">
        <f>IF(N556="základní",J556,0)</f>
        <v>0</v>
      </c>
      <c r="BF556" s="233">
        <f>IF(N556="snížená",J556,0)</f>
        <v>0</v>
      </c>
      <c r="BG556" s="233">
        <f>IF(N556="zákl. přenesená",J556,0)</f>
        <v>0</v>
      </c>
      <c r="BH556" s="233">
        <f>IF(N556="sníž. přenesená",J556,0)</f>
        <v>0</v>
      </c>
      <c r="BI556" s="233">
        <f>IF(N556="nulová",J556,0)</f>
        <v>0</v>
      </c>
      <c r="BJ556" s="18" t="s">
        <v>156</v>
      </c>
      <c r="BK556" s="233">
        <f>ROUND(I556*H556,2)</f>
        <v>0</v>
      </c>
      <c r="BL556" s="18" t="s">
        <v>155</v>
      </c>
      <c r="BM556" s="232" t="s">
        <v>711</v>
      </c>
    </row>
    <row r="557" s="13" customFormat="1">
      <c r="A557" s="13"/>
      <c r="B557" s="234"/>
      <c r="C557" s="235"/>
      <c r="D557" s="236" t="s">
        <v>158</v>
      </c>
      <c r="E557" s="237" t="s">
        <v>1</v>
      </c>
      <c r="F557" s="238" t="s">
        <v>703</v>
      </c>
      <c r="G557" s="235"/>
      <c r="H557" s="239">
        <v>292</v>
      </c>
      <c r="I557" s="240"/>
      <c r="J557" s="235"/>
      <c r="K557" s="235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158</v>
      </c>
      <c r="AU557" s="245" t="s">
        <v>156</v>
      </c>
      <c r="AV557" s="13" t="s">
        <v>156</v>
      </c>
      <c r="AW557" s="13" t="s">
        <v>31</v>
      </c>
      <c r="AX557" s="13" t="s">
        <v>76</v>
      </c>
      <c r="AY557" s="245" t="s">
        <v>149</v>
      </c>
    </row>
    <row r="558" s="13" customFormat="1">
      <c r="A558" s="13"/>
      <c r="B558" s="234"/>
      <c r="C558" s="235"/>
      <c r="D558" s="236" t="s">
        <v>158</v>
      </c>
      <c r="E558" s="237" t="s">
        <v>1</v>
      </c>
      <c r="F558" s="238" t="s">
        <v>704</v>
      </c>
      <c r="G558" s="235"/>
      <c r="H558" s="239">
        <v>431</v>
      </c>
      <c r="I558" s="240"/>
      <c r="J558" s="235"/>
      <c r="K558" s="235"/>
      <c r="L558" s="241"/>
      <c r="M558" s="242"/>
      <c r="N558" s="243"/>
      <c r="O558" s="243"/>
      <c r="P558" s="243"/>
      <c r="Q558" s="243"/>
      <c r="R558" s="243"/>
      <c r="S558" s="243"/>
      <c r="T558" s="24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5" t="s">
        <v>158</v>
      </c>
      <c r="AU558" s="245" t="s">
        <v>156</v>
      </c>
      <c r="AV558" s="13" t="s">
        <v>156</v>
      </c>
      <c r="AW558" s="13" t="s">
        <v>31</v>
      </c>
      <c r="AX558" s="13" t="s">
        <v>76</v>
      </c>
      <c r="AY558" s="245" t="s">
        <v>149</v>
      </c>
    </row>
    <row r="559" s="13" customFormat="1">
      <c r="A559" s="13"/>
      <c r="B559" s="234"/>
      <c r="C559" s="235"/>
      <c r="D559" s="236" t="s">
        <v>158</v>
      </c>
      <c r="E559" s="237" t="s">
        <v>1</v>
      </c>
      <c r="F559" s="238" t="s">
        <v>705</v>
      </c>
      <c r="G559" s="235"/>
      <c r="H559" s="239">
        <v>426</v>
      </c>
      <c r="I559" s="240"/>
      <c r="J559" s="235"/>
      <c r="K559" s="235"/>
      <c r="L559" s="241"/>
      <c r="M559" s="242"/>
      <c r="N559" s="243"/>
      <c r="O559" s="243"/>
      <c r="P559" s="243"/>
      <c r="Q559" s="243"/>
      <c r="R559" s="243"/>
      <c r="S559" s="243"/>
      <c r="T559" s="24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5" t="s">
        <v>158</v>
      </c>
      <c r="AU559" s="245" t="s">
        <v>156</v>
      </c>
      <c r="AV559" s="13" t="s">
        <v>156</v>
      </c>
      <c r="AW559" s="13" t="s">
        <v>31</v>
      </c>
      <c r="AX559" s="13" t="s">
        <v>76</v>
      </c>
      <c r="AY559" s="245" t="s">
        <v>149</v>
      </c>
    </row>
    <row r="560" s="13" customFormat="1">
      <c r="A560" s="13"/>
      <c r="B560" s="234"/>
      <c r="C560" s="235"/>
      <c r="D560" s="236" t="s">
        <v>158</v>
      </c>
      <c r="E560" s="237" t="s">
        <v>1</v>
      </c>
      <c r="F560" s="238" t="s">
        <v>706</v>
      </c>
      <c r="G560" s="235"/>
      <c r="H560" s="239">
        <v>418</v>
      </c>
      <c r="I560" s="240"/>
      <c r="J560" s="235"/>
      <c r="K560" s="235"/>
      <c r="L560" s="241"/>
      <c r="M560" s="242"/>
      <c r="N560" s="243"/>
      <c r="O560" s="243"/>
      <c r="P560" s="243"/>
      <c r="Q560" s="243"/>
      <c r="R560" s="243"/>
      <c r="S560" s="243"/>
      <c r="T560" s="24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5" t="s">
        <v>158</v>
      </c>
      <c r="AU560" s="245" t="s">
        <v>156</v>
      </c>
      <c r="AV560" s="13" t="s">
        <v>156</v>
      </c>
      <c r="AW560" s="13" t="s">
        <v>31</v>
      </c>
      <c r="AX560" s="13" t="s">
        <v>76</v>
      </c>
      <c r="AY560" s="245" t="s">
        <v>149</v>
      </c>
    </row>
    <row r="561" s="13" customFormat="1">
      <c r="A561" s="13"/>
      <c r="B561" s="234"/>
      <c r="C561" s="235"/>
      <c r="D561" s="236" t="s">
        <v>158</v>
      </c>
      <c r="E561" s="237" t="s">
        <v>1</v>
      </c>
      <c r="F561" s="238" t="s">
        <v>707</v>
      </c>
      <c r="G561" s="235"/>
      <c r="H561" s="239">
        <v>96</v>
      </c>
      <c r="I561" s="240"/>
      <c r="J561" s="235"/>
      <c r="K561" s="235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158</v>
      </c>
      <c r="AU561" s="245" t="s">
        <v>156</v>
      </c>
      <c r="AV561" s="13" t="s">
        <v>156</v>
      </c>
      <c r="AW561" s="13" t="s">
        <v>31</v>
      </c>
      <c r="AX561" s="13" t="s">
        <v>76</v>
      </c>
      <c r="AY561" s="245" t="s">
        <v>149</v>
      </c>
    </row>
    <row r="562" s="14" customFormat="1">
      <c r="A562" s="14"/>
      <c r="B562" s="262"/>
      <c r="C562" s="263"/>
      <c r="D562" s="236" t="s">
        <v>158</v>
      </c>
      <c r="E562" s="264" t="s">
        <v>1</v>
      </c>
      <c r="F562" s="265" t="s">
        <v>298</v>
      </c>
      <c r="G562" s="263"/>
      <c r="H562" s="266">
        <v>1663</v>
      </c>
      <c r="I562" s="267"/>
      <c r="J562" s="263"/>
      <c r="K562" s="263"/>
      <c r="L562" s="268"/>
      <c r="M562" s="269"/>
      <c r="N562" s="270"/>
      <c r="O562" s="270"/>
      <c r="P562" s="270"/>
      <c r="Q562" s="270"/>
      <c r="R562" s="270"/>
      <c r="S562" s="270"/>
      <c r="T562" s="271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72" t="s">
        <v>158</v>
      </c>
      <c r="AU562" s="272" t="s">
        <v>156</v>
      </c>
      <c r="AV562" s="14" t="s">
        <v>155</v>
      </c>
      <c r="AW562" s="14" t="s">
        <v>31</v>
      </c>
      <c r="AX562" s="14" t="s">
        <v>84</v>
      </c>
      <c r="AY562" s="272" t="s">
        <v>149</v>
      </c>
    </row>
    <row r="563" s="2" customFormat="1" ht="24.15" customHeight="1">
      <c r="A563" s="39"/>
      <c r="B563" s="40"/>
      <c r="C563" s="220" t="s">
        <v>712</v>
      </c>
      <c r="D563" s="220" t="s">
        <v>151</v>
      </c>
      <c r="E563" s="221" t="s">
        <v>713</v>
      </c>
      <c r="F563" s="222" t="s">
        <v>714</v>
      </c>
      <c r="G563" s="223" t="s">
        <v>309</v>
      </c>
      <c r="H563" s="224">
        <v>7.4800000000000004</v>
      </c>
      <c r="I563" s="225"/>
      <c r="J563" s="226">
        <f>ROUND(I563*H563,2)</f>
        <v>0</v>
      </c>
      <c r="K563" s="227"/>
      <c r="L563" s="45"/>
      <c r="M563" s="228" t="s">
        <v>1</v>
      </c>
      <c r="N563" s="229" t="s">
        <v>42</v>
      </c>
      <c r="O563" s="92"/>
      <c r="P563" s="230">
        <f>O563*H563</f>
        <v>0</v>
      </c>
      <c r="Q563" s="230">
        <v>0.00158</v>
      </c>
      <c r="R563" s="230">
        <f>Q563*H563</f>
        <v>0.011818400000000002</v>
      </c>
      <c r="S563" s="230">
        <v>0</v>
      </c>
      <c r="T563" s="231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2" t="s">
        <v>155</v>
      </c>
      <c r="AT563" s="232" t="s">
        <v>151</v>
      </c>
      <c r="AU563" s="232" t="s">
        <v>156</v>
      </c>
      <c r="AY563" s="18" t="s">
        <v>149</v>
      </c>
      <c r="BE563" s="233">
        <f>IF(N563="základní",J563,0)</f>
        <v>0</v>
      </c>
      <c r="BF563" s="233">
        <f>IF(N563="snížená",J563,0)</f>
        <v>0</v>
      </c>
      <c r="BG563" s="233">
        <f>IF(N563="zákl. přenesená",J563,0)</f>
        <v>0</v>
      </c>
      <c r="BH563" s="233">
        <f>IF(N563="sníž. přenesená",J563,0)</f>
        <v>0</v>
      </c>
      <c r="BI563" s="233">
        <f>IF(N563="nulová",J563,0)</f>
        <v>0</v>
      </c>
      <c r="BJ563" s="18" t="s">
        <v>156</v>
      </c>
      <c r="BK563" s="233">
        <f>ROUND(I563*H563,2)</f>
        <v>0</v>
      </c>
      <c r="BL563" s="18" t="s">
        <v>155</v>
      </c>
      <c r="BM563" s="232" t="s">
        <v>715</v>
      </c>
    </row>
    <row r="564" s="13" customFormat="1">
      <c r="A564" s="13"/>
      <c r="B564" s="234"/>
      <c r="C564" s="235"/>
      <c r="D564" s="236" t="s">
        <v>158</v>
      </c>
      <c r="E564" s="237" t="s">
        <v>1</v>
      </c>
      <c r="F564" s="238" t="s">
        <v>716</v>
      </c>
      <c r="G564" s="235"/>
      <c r="H564" s="239">
        <v>7.4800000000000004</v>
      </c>
      <c r="I564" s="240"/>
      <c r="J564" s="235"/>
      <c r="K564" s="235"/>
      <c r="L564" s="241"/>
      <c r="M564" s="242"/>
      <c r="N564" s="243"/>
      <c r="O564" s="243"/>
      <c r="P564" s="243"/>
      <c r="Q564" s="243"/>
      <c r="R564" s="243"/>
      <c r="S564" s="243"/>
      <c r="T564" s="24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158</v>
      </c>
      <c r="AU564" s="245" t="s">
        <v>156</v>
      </c>
      <c r="AV564" s="13" t="s">
        <v>156</v>
      </c>
      <c r="AW564" s="13" t="s">
        <v>31</v>
      </c>
      <c r="AX564" s="13" t="s">
        <v>84</v>
      </c>
      <c r="AY564" s="245" t="s">
        <v>149</v>
      </c>
    </row>
    <row r="565" s="2" customFormat="1" ht="24.15" customHeight="1">
      <c r="A565" s="39"/>
      <c r="B565" s="40"/>
      <c r="C565" s="220" t="s">
        <v>717</v>
      </c>
      <c r="D565" s="220" t="s">
        <v>151</v>
      </c>
      <c r="E565" s="221" t="s">
        <v>718</v>
      </c>
      <c r="F565" s="222" t="s">
        <v>719</v>
      </c>
      <c r="G565" s="223" t="s">
        <v>309</v>
      </c>
      <c r="H565" s="224">
        <v>89.468000000000004</v>
      </c>
      <c r="I565" s="225"/>
      <c r="J565" s="226">
        <f>ROUND(I565*H565,2)</f>
        <v>0</v>
      </c>
      <c r="K565" s="227"/>
      <c r="L565" s="45"/>
      <c r="M565" s="228" t="s">
        <v>1</v>
      </c>
      <c r="N565" s="229" t="s">
        <v>42</v>
      </c>
      <c r="O565" s="92"/>
      <c r="P565" s="230">
        <f>O565*H565</f>
        <v>0</v>
      </c>
      <c r="Q565" s="230">
        <v>0.0052500000000000003</v>
      </c>
      <c r="R565" s="230">
        <f>Q565*H565</f>
        <v>0.46970700000000004</v>
      </c>
      <c r="S565" s="230">
        <v>0</v>
      </c>
      <c r="T565" s="231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2" t="s">
        <v>155</v>
      </c>
      <c r="AT565" s="232" t="s">
        <v>151</v>
      </c>
      <c r="AU565" s="232" t="s">
        <v>156</v>
      </c>
      <c r="AY565" s="18" t="s">
        <v>149</v>
      </c>
      <c r="BE565" s="233">
        <f>IF(N565="základní",J565,0)</f>
        <v>0</v>
      </c>
      <c r="BF565" s="233">
        <f>IF(N565="snížená",J565,0)</f>
        <v>0</v>
      </c>
      <c r="BG565" s="233">
        <f>IF(N565="zákl. přenesená",J565,0)</f>
        <v>0</v>
      </c>
      <c r="BH565" s="233">
        <f>IF(N565="sníž. přenesená",J565,0)</f>
        <v>0</v>
      </c>
      <c r="BI565" s="233">
        <f>IF(N565="nulová",J565,0)</f>
        <v>0</v>
      </c>
      <c r="BJ565" s="18" t="s">
        <v>156</v>
      </c>
      <c r="BK565" s="233">
        <f>ROUND(I565*H565,2)</f>
        <v>0</v>
      </c>
      <c r="BL565" s="18" t="s">
        <v>155</v>
      </c>
      <c r="BM565" s="232" t="s">
        <v>720</v>
      </c>
    </row>
    <row r="566" s="15" customFormat="1">
      <c r="A566" s="15"/>
      <c r="B566" s="273"/>
      <c r="C566" s="274"/>
      <c r="D566" s="236" t="s">
        <v>158</v>
      </c>
      <c r="E566" s="275" t="s">
        <v>1</v>
      </c>
      <c r="F566" s="276" t="s">
        <v>721</v>
      </c>
      <c r="G566" s="274"/>
      <c r="H566" s="275" t="s">
        <v>1</v>
      </c>
      <c r="I566" s="277"/>
      <c r="J566" s="274"/>
      <c r="K566" s="274"/>
      <c r="L566" s="278"/>
      <c r="M566" s="279"/>
      <c r="N566" s="280"/>
      <c r="O566" s="280"/>
      <c r="P566" s="280"/>
      <c r="Q566" s="280"/>
      <c r="R566" s="280"/>
      <c r="S566" s="280"/>
      <c r="T566" s="281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82" t="s">
        <v>158</v>
      </c>
      <c r="AU566" s="282" t="s">
        <v>156</v>
      </c>
      <c r="AV566" s="15" t="s">
        <v>84</v>
      </c>
      <c r="AW566" s="15" t="s">
        <v>31</v>
      </c>
      <c r="AX566" s="15" t="s">
        <v>76</v>
      </c>
      <c r="AY566" s="282" t="s">
        <v>149</v>
      </c>
    </row>
    <row r="567" s="13" customFormat="1">
      <c r="A567" s="13"/>
      <c r="B567" s="234"/>
      <c r="C567" s="235"/>
      <c r="D567" s="236" t="s">
        <v>158</v>
      </c>
      <c r="E567" s="237" t="s">
        <v>1</v>
      </c>
      <c r="F567" s="238" t="s">
        <v>722</v>
      </c>
      <c r="G567" s="235"/>
      <c r="H567" s="239">
        <v>23.047999999999998</v>
      </c>
      <c r="I567" s="240"/>
      <c r="J567" s="235"/>
      <c r="K567" s="235"/>
      <c r="L567" s="241"/>
      <c r="M567" s="242"/>
      <c r="N567" s="243"/>
      <c r="O567" s="243"/>
      <c r="P567" s="243"/>
      <c r="Q567" s="243"/>
      <c r="R567" s="243"/>
      <c r="S567" s="243"/>
      <c r="T567" s="24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5" t="s">
        <v>158</v>
      </c>
      <c r="AU567" s="245" t="s">
        <v>156</v>
      </c>
      <c r="AV567" s="13" t="s">
        <v>156</v>
      </c>
      <c r="AW567" s="13" t="s">
        <v>31</v>
      </c>
      <c r="AX567" s="13" t="s">
        <v>76</v>
      </c>
      <c r="AY567" s="245" t="s">
        <v>149</v>
      </c>
    </row>
    <row r="568" s="13" customFormat="1">
      <c r="A568" s="13"/>
      <c r="B568" s="234"/>
      <c r="C568" s="235"/>
      <c r="D568" s="236" t="s">
        <v>158</v>
      </c>
      <c r="E568" s="237" t="s">
        <v>1</v>
      </c>
      <c r="F568" s="238" t="s">
        <v>723</v>
      </c>
      <c r="G568" s="235"/>
      <c r="H568" s="239">
        <v>22.109999999999999</v>
      </c>
      <c r="I568" s="240"/>
      <c r="J568" s="235"/>
      <c r="K568" s="235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158</v>
      </c>
      <c r="AU568" s="245" t="s">
        <v>156</v>
      </c>
      <c r="AV568" s="13" t="s">
        <v>156</v>
      </c>
      <c r="AW568" s="13" t="s">
        <v>31</v>
      </c>
      <c r="AX568" s="13" t="s">
        <v>76</v>
      </c>
      <c r="AY568" s="245" t="s">
        <v>149</v>
      </c>
    </row>
    <row r="569" s="13" customFormat="1">
      <c r="A569" s="13"/>
      <c r="B569" s="234"/>
      <c r="C569" s="235"/>
      <c r="D569" s="236" t="s">
        <v>158</v>
      </c>
      <c r="E569" s="237" t="s">
        <v>1</v>
      </c>
      <c r="F569" s="238" t="s">
        <v>724</v>
      </c>
      <c r="G569" s="235"/>
      <c r="H569" s="239">
        <v>22.109999999999999</v>
      </c>
      <c r="I569" s="240"/>
      <c r="J569" s="235"/>
      <c r="K569" s="235"/>
      <c r="L569" s="241"/>
      <c r="M569" s="242"/>
      <c r="N569" s="243"/>
      <c r="O569" s="243"/>
      <c r="P569" s="243"/>
      <c r="Q569" s="243"/>
      <c r="R569" s="243"/>
      <c r="S569" s="243"/>
      <c r="T569" s="24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158</v>
      </c>
      <c r="AU569" s="245" t="s">
        <v>156</v>
      </c>
      <c r="AV569" s="13" t="s">
        <v>156</v>
      </c>
      <c r="AW569" s="13" t="s">
        <v>31</v>
      </c>
      <c r="AX569" s="13" t="s">
        <v>76</v>
      </c>
      <c r="AY569" s="245" t="s">
        <v>149</v>
      </c>
    </row>
    <row r="570" s="13" customFormat="1">
      <c r="A570" s="13"/>
      <c r="B570" s="234"/>
      <c r="C570" s="235"/>
      <c r="D570" s="236" t="s">
        <v>158</v>
      </c>
      <c r="E570" s="237" t="s">
        <v>1</v>
      </c>
      <c r="F570" s="238" t="s">
        <v>725</v>
      </c>
      <c r="G570" s="235"/>
      <c r="H570" s="239">
        <v>22.199999999999999</v>
      </c>
      <c r="I570" s="240"/>
      <c r="J570" s="235"/>
      <c r="K570" s="235"/>
      <c r="L570" s="241"/>
      <c r="M570" s="242"/>
      <c r="N570" s="243"/>
      <c r="O570" s="243"/>
      <c r="P570" s="243"/>
      <c r="Q570" s="243"/>
      <c r="R570" s="243"/>
      <c r="S570" s="243"/>
      <c r="T570" s="24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5" t="s">
        <v>158</v>
      </c>
      <c r="AU570" s="245" t="s">
        <v>156</v>
      </c>
      <c r="AV570" s="13" t="s">
        <v>156</v>
      </c>
      <c r="AW570" s="13" t="s">
        <v>31</v>
      </c>
      <c r="AX570" s="13" t="s">
        <v>76</v>
      </c>
      <c r="AY570" s="245" t="s">
        <v>149</v>
      </c>
    </row>
    <row r="571" s="14" customFormat="1">
      <c r="A571" s="14"/>
      <c r="B571" s="262"/>
      <c r="C571" s="263"/>
      <c r="D571" s="236" t="s">
        <v>158</v>
      </c>
      <c r="E571" s="264" t="s">
        <v>1</v>
      </c>
      <c r="F571" s="265" t="s">
        <v>298</v>
      </c>
      <c r="G571" s="263"/>
      <c r="H571" s="266">
        <v>89.468000000000004</v>
      </c>
      <c r="I571" s="267"/>
      <c r="J571" s="263"/>
      <c r="K571" s="263"/>
      <c r="L571" s="268"/>
      <c r="M571" s="269"/>
      <c r="N571" s="270"/>
      <c r="O571" s="270"/>
      <c r="P571" s="270"/>
      <c r="Q571" s="270"/>
      <c r="R571" s="270"/>
      <c r="S571" s="270"/>
      <c r="T571" s="271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72" t="s">
        <v>158</v>
      </c>
      <c r="AU571" s="272" t="s">
        <v>156</v>
      </c>
      <c r="AV571" s="14" t="s">
        <v>155</v>
      </c>
      <c r="AW571" s="14" t="s">
        <v>31</v>
      </c>
      <c r="AX571" s="14" t="s">
        <v>84</v>
      </c>
      <c r="AY571" s="272" t="s">
        <v>149</v>
      </c>
    </row>
    <row r="572" s="2" customFormat="1" ht="24.15" customHeight="1">
      <c r="A572" s="39"/>
      <c r="B572" s="40"/>
      <c r="C572" s="220" t="s">
        <v>726</v>
      </c>
      <c r="D572" s="220" t="s">
        <v>151</v>
      </c>
      <c r="E572" s="221" t="s">
        <v>727</v>
      </c>
      <c r="F572" s="222" t="s">
        <v>728</v>
      </c>
      <c r="G572" s="223" t="s">
        <v>197</v>
      </c>
      <c r="H572" s="224">
        <v>19</v>
      </c>
      <c r="I572" s="225"/>
      <c r="J572" s="226">
        <f>ROUND(I572*H572,2)</f>
        <v>0</v>
      </c>
      <c r="K572" s="227"/>
      <c r="L572" s="45"/>
      <c r="M572" s="228" t="s">
        <v>1</v>
      </c>
      <c r="N572" s="229" t="s">
        <v>42</v>
      </c>
      <c r="O572" s="92"/>
      <c r="P572" s="230">
        <f>O572*H572</f>
        <v>0</v>
      </c>
      <c r="Q572" s="230">
        <v>0.00102096</v>
      </c>
      <c r="R572" s="230">
        <f>Q572*H572</f>
        <v>0.019398240000000001</v>
      </c>
      <c r="S572" s="230">
        <v>0</v>
      </c>
      <c r="T572" s="231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2" t="s">
        <v>155</v>
      </c>
      <c r="AT572" s="232" t="s">
        <v>151</v>
      </c>
      <c r="AU572" s="232" t="s">
        <v>156</v>
      </c>
      <c r="AY572" s="18" t="s">
        <v>149</v>
      </c>
      <c r="BE572" s="233">
        <f>IF(N572="základní",J572,0)</f>
        <v>0</v>
      </c>
      <c r="BF572" s="233">
        <f>IF(N572="snížená",J572,0)</f>
        <v>0</v>
      </c>
      <c r="BG572" s="233">
        <f>IF(N572="zákl. přenesená",J572,0)</f>
        <v>0</v>
      </c>
      <c r="BH572" s="233">
        <f>IF(N572="sníž. přenesená",J572,0)</f>
        <v>0</v>
      </c>
      <c r="BI572" s="233">
        <f>IF(N572="nulová",J572,0)</f>
        <v>0</v>
      </c>
      <c r="BJ572" s="18" t="s">
        <v>156</v>
      </c>
      <c r="BK572" s="233">
        <f>ROUND(I572*H572,2)</f>
        <v>0</v>
      </c>
      <c r="BL572" s="18" t="s">
        <v>155</v>
      </c>
      <c r="BM572" s="232" t="s">
        <v>729</v>
      </c>
    </row>
    <row r="573" s="2" customFormat="1" ht="16.5" customHeight="1">
      <c r="A573" s="39"/>
      <c r="B573" s="40"/>
      <c r="C573" s="246" t="s">
        <v>730</v>
      </c>
      <c r="D573" s="246" t="s">
        <v>178</v>
      </c>
      <c r="E573" s="247" t="s">
        <v>731</v>
      </c>
      <c r="F573" s="248" t="s">
        <v>732</v>
      </c>
      <c r="G573" s="249" t="s">
        <v>197</v>
      </c>
      <c r="H573" s="250">
        <v>19.949999999999999</v>
      </c>
      <c r="I573" s="251"/>
      <c r="J573" s="252">
        <f>ROUND(I573*H573,2)</f>
        <v>0</v>
      </c>
      <c r="K573" s="253"/>
      <c r="L573" s="254"/>
      <c r="M573" s="255" t="s">
        <v>1</v>
      </c>
      <c r="N573" s="256" t="s">
        <v>42</v>
      </c>
      <c r="O573" s="92"/>
      <c r="P573" s="230">
        <f>O573*H573</f>
        <v>0</v>
      </c>
      <c r="Q573" s="230">
        <v>0.00172</v>
      </c>
      <c r="R573" s="230">
        <f>Q573*H573</f>
        <v>0.034313999999999997</v>
      </c>
      <c r="S573" s="230">
        <v>0</v>
      </c>
      <c r="T573" s="231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2" t="s">
        <v>181</v>
      </c>
      <c r="AT573" s="232" t="s">
        <v>178</v>
      </c>
      <c r="AU573" s="232" t="s">
        <v>156</v>
      </c>
      <c r="AY573" s="18" t="s">
        <v>149</v>
      </c>
      <c r="BE573" s="233">
        <f>IF(N573="základní",J573,0)</f>
        <v>0</v>
      </c>
      <c r="BF573" s="233">
        <f>IF(N573="snížená",J573,0)</f>
        <v>0</v>
      </c>
      <c r="BG573" s="233">
        <f>IF(N573="zákl. přenesená",J573,0)</f>
        <v>0</v>
      </c>
      <c r="BH573" s="233">
        <f>IF(N573="sníž. přenesená",J573,0)</f>
        <v>0</v>
      </c>
      <c r="BI573" s="233">
        <f>IF(N573="nulová",J573,0)</f>
        <v>0</v>
      </c>
      <c r="BJ573" s="18" t="s">
        <v>156</v>
      </c>
      <c r="BK573" s="233">
        <f>ROUND(I573*H573,2)</f>
        <v>0</v>
      </c>
      <c r="BL573" s="18" t="s">
        <v>155</v>
      </c>
      <c r="BM573" s="232" t="s">
        <v>733</v>
      </c>
    </row>
    <row r="574" s="13" customFormat="1">
      <c r="A574" s="13"/>
      <c r="B574" s="234"/>
      <c r="C574" s="235"/>
      <c r="D574" s="236" t="s">
        <v>158</v>
      </c>
      <c r="E574" s="235"/>
      <c r="F574" s="238" t="s">
        <v>734</v>
      </c>
      <c r="G574" s="235"/>
      <c r="H574" s="239">
        <v>19.949999999999999</v>
      </c>
      <c r="I574" s="240"/>
      <c r="J574" s="235"/>
      <c r="K574" s="235"/>
      <c r="L574" s="241"/>
      <c r="M574" s="242"/>
      <c r="N574" s="243"/>
      <c r="O574" s="243"/>
      <c r="P574" s="243"/>
      <c r="Q574" s="243"/>
      <c r="R574" s="243"/>
      <c r="S574" s="243"/>
      <c r="T574" s="24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5" t="s">
        <v>158</v>
      </c>
      <c r="AU574" s="245" t="s">
        <v>156</v>
      </c>
      <c r="AV574" s="13" t="s">
        <v>156</v>
      </c>
      <c r="AW574" s="13" t="s">
        <v>4</v>
      </c>
      <c r="AX574" s="13" t="s">
        <v>84</v>
      </c>
      <c r="AY574" s="245" t="s">
        <v>149</v>
      </c>
    </row>
    <row r="575" s="2" customFormat="1" ht="24.15" customHeight="1">
      <c r="A575" s="39"/>
      <c r="B575" s="40"/>
      <c r="C575" s="220" t="s">
        <v>735</v>
      </c>
      <c r="D575" s="220" t="s">
        <v>151</v>
      </c>
      <c r="E575" s="221" t="s">
        <v>736</v>
      </c>
      <c r="F575" s="222" t="s">
        <v>737</v>
      </c>
      <c r="G575" s="223" t="s">
        <v>208</v>
      </c>
      <c r="H575" s="224">
        <v>1</v>
      </c>
      <c r="I575" s="225"/>
      <c r="J575" s="226">
        <f>ROUND(I575*H575,2)</f>
        <v>0</v>
      </c>
      <c r="K575" s="227"/>
      <c r="L575" s="45"/>
      <c r="M575" s="228" t="s">
        <v>1</v>
      </c>
      <c r="N575" s="229" t="s">
        <v>42</v>
      </c>
      <c r="O575" s="92"/>
      <c r="P575" s="230">
        <f>O575*H575</f>
        <v>0</v>
      </c>
      <c r="Q575" s="230">
        <v>0</v>
      </c>
      <c r="R575" s="230">
        <f>Q575*H575</f>
        <v>0</v>
      </c>
      <c r="S575" s="230">
        <v>0</v>
      </c>
      <c r="T575" s="231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2" t="s">
        <v>155</v>
      </c>
      <c r="AT575" s="232" t="s">
        <v>151</v>
      </c>
      <c r="AU575" s="232" t="s">
        <v>156</v>
      </c>
      <c r="AY575" s="18" t="s">
        <v>149</v>
      </c>
      <c r="BE575" s="233">
        <f>IF(N575="základní",J575,0)</f>
        <v>0</v>
      </c>
      <c r="BF575" s="233">
        <f>IF(N575="snížená",J575,0)</f>
        <v>0</v>
      </c>
      <c r="BG575" s="233">
        <f>IF(N575="zákl. přenesená",J575,0)</f>
        <v>0</v>
      </c>
      <c r="BH575" s="233">
        <f>IF(N575="sníž. přenesená",J575,0)</f>
        <v>0</v>
      </c>
      <c r="BI575" s="233">
        <f>IF(N575="nulová",J575,0)</f>
        <v>0</v>
      </c>
      <c r="BJ575" s="18" t="s">
        <v>156</v>
      </c>
      <c r="BK575" s="233">
        <f>ROUND(I575*H575,2)</f>
        <v>0</v>
      </c>
      <c r="BL575" s="18" t="s">
        <v>155</v>
      </c>
      <c r="BM575" s="232" t="s">
        <v>738</v>
      </c>
    </row>
    <row r="576" s="2" customFormat="1" ht="16.5" customHeight="1">
      <c r="A576" s="39"/>
      <c r="B576" s="40"/>
      <c r="C576" s="246" t="s">
        <v>739</v>
      </c>
      <c r="D576" s="246" t="s">
        <v>178</v>
      </c>
      <c r="E576" s="247" t="s">
        <v>740</v>
      </c>
      <c r="F576" s="248" t="s">
        <v>741</v>
      </c>
      <c r="G576" s="249" t="s">
        <v>208</v>
      </c>
      <c r="H576" s="250">
        <v>1</v>
      </c>
      <c r="I576" s="251"/>
      <c r="J576" s="252">
        <f>ROUND(I576*H576,2)</f>
        <v>0</v>
      </c>
      <c r="K576" s="253"/>
      <c r="L576" s="254"/>
      <c r="M576" s="255" t="s">
        <v>1</v>
      </c>
      <c r="N576" s="256" t="s">
        <v>42</v>
      </c>
      <c r="O576" s="92"/>
      <c r="P576" s="230">
        <f>O576*H576</f>
        <v>0</v>
      </c>
      <c r="Q576" s="230">
        <v>0.00012999999999999999</v>
      </c>
      <c r="R576" s="230">
        <f>Q576*H576</f>
        <v>0.00012999999999999999</v>
      </c>
      <c r="S576" s="230">
        <v>0</v>
      </c>
      <c r="T576" s="231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2" t="s">
        <v>181</v>
      </c>
      <c r="AT576" s="232" t="s">
        <v>178</v>
      </c>
      <c r="AU576" s="232" t="s">
        <v>156</v>
      </c>
      <c r="AY576" s="18" t="s">
        <v>149</v>
      </c>
      <c r="BE576" s="233">
        <f>IF(N576="základní",J576,0)</f>
        <v>0</v>
      </c>
      <c r="BF576" s="233">
        <f>IF(N576="snížená",J576,0)</f>
        <v>0</v>
      </c>
      <c r="BG576" s="233">
        <f>IF(N576="zákl. přenesená",J576,0)</f>
        <v>0</v>
      </c>
      <c r="BH576" s="233">
        <f>IF(N576="sníž. přenesená",J576,0)</f>
        <v>0</v>
      </c>
      <c r="BI576" s="233">
        <f>IF(N576="nulová",J576,0)</f>
        <v>0</v>
      </c>
      <c r="BJ576" s="18" t="s">
        <v>156</v>
      </c>
      <c r="BK576" s="233">
        <f>ROUND(I576*H576,2)</f>
        <v>0</v>
      </c>
      <c r="BL576" s="18" t="s">
        <v>155</v>
      </c>
      <c r="BM576" s="232" t="s">
        <v>742</v>
      </c>
    </row>
    <row r="577" s="2" customFormat="1" ht="16.5" customHeight="1">
      <c r="A577" s="39"/>
      <c r="B577" s="40"/>
      <c r="C577" s="220" t="s">
        <v>743</v>
      </c>
      <c r="D577" s="220" t="s">
        <v>151</v>
      </c>
      <c r="E577" s="221" t="s">
        <v>744</v>
      </c>
      <c r="F577" s="222" t="s">
        <v>745</v>
      </c>
      <c r="G577" s="223" t="s">
        <v>208</v>
      </c>
      <c r="H577" s="224">
        <v>13</v>
      </c>
      <c r="I577" s="225"/>
      <c r="J577" s="226">
        <f>ROUND(I577*H577,2)</f>
        <v>0</v>
      </c>
      <c r="K577" s="227"/>
      <c r="L577" s="45"/>
      <c r="M577" s="228" t="s">
        <v>1</v>
      </c>
      <c r="N577" s="229" t="s">
        <v>42</v>
      </c>
      <c r="O577" s="92"/>
      <c r="P577" s="230">
        <f>O577*H577</f>
        <v>0</v>
      </c>
      <c r="Q577" s="230">
        <v>0.00011</v>
      </c>
      <c r="R577" s="230">
        <f>Q577*H577</f>
        <v>0.0014300000000000001</v>
      </c>
      <c r="S577" s="230">
        <v>0</v>
      </c>
      <c r="T577" s="231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2" t="s">
        <v>155</v>
      </c>
      <c r="AT577" s="232" t="s">
        <v>151</v>
      </c>
      <c r="AU577" s="232" t="s">
        <v>156</v>
      </c>
      <c r="AY577" s="18" t="s">
        <v>149</v>
      </c>
      <c r="BE577" s="233">
        <f>IF(N577="základní",J577,0)</f>
        <v>0</v>
      </c>
      <c r="BF577" s="233">
        <f>IF(N577="snížená",J577,0)</f>
        <v>0</v>
      </c>
      <c r="BG577" s="233">
        <f>IF(N577="zákl. přenesená",J577,0)</f>
        <v>0</v>
      </c>
      <c r="BH577" s="233">
        <f>IF(N577="sníž. přenesená",J577,0)</f>
        <v>0</v>
      </c>
      <c r="BI577" s="233">
        <f>IF(N577="nulová",J577,0)</f>
        <v>0</v>
      </c>
      <c r="BJ577" s="18" t="s">
        <v>156</v>
      </c>
      <c r="BK577" s="233">
        <f>ROUND(I577*H577,2)</f>
        <v>0</v>
      </c>
      <c r="BL577" s="18" t="s">
        <v>155</v>
      </c>
      <c r="BM577" s="232" t="s">
        <v>746</v>
      </c>
    </row>
    <row r="578" s="13" customFormat="1">
      <c r="A578" s="13"/>
      <c r="B578" s="234"/>
      <c r="C578" s="235"/>
      <c r="D578" s="236" t="s">
        <v>158</v>
      </c>
      <c r="E578" s="237" t="s">
        <v>1</v>
      </c>
      <c r="F578" s="238" t="s">
        <v>747</v>
      </c>
      <c r="G578" s="235"/>
      <c r="H578" s="239">
        <v>11</v>
      </c>
      <c r="I578" s="240"/>
      <c r="J578" s="235"/>
      <c r="K578" s="235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158</v>
      </c>
      <c r="AU578" s="245" t="s">
        <v>156</v>
      </c>
      <c r="AV578" s="13" t="s">
        <v>156</v>
      </c>
      <c r="AW578" s="13" t="s">
        <v>31</v>
      </c>
      <c r="AX578" s="13" t="s">
        <v>76</v>
      </c>
      <c r="AY578" s="245" t="s">
        <v>149</v>
      </c>
    </row>
    <row r="579" s="13" customFormat="1">
      <c r="A579" s="13"/>
      <c r="B579" s="234"/>
      <c r="C579" s="235"/>
      <c r="D579" s="236" t="s">
        <v>158</v>
      </c>
      <c r="E579" s="237" t="s">
        <v>1</v>
      </c>
      <c r="F579" s="238" t="s">
        <v>748</v>
      </c>
      <c r="G579" s="235"/>
      <c r="H579" s="239">
        <v>2</v>
      </c>
      <c r="I579" s="240"/>
      <c r="J579" s="235"/>
      <c r="K579" s="235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158</v>
      </c>
      <c r="AU579" s="245" t="s">
        <v>156</v>
      </c>
      <c r="AV579" s="13" t="s">
        <v>156</v>
      </c>
      <c r="AW579" s="13" t="s">
        <v>31</v>
      </c>
      <c r="AX579" s="13" t="s">
        <v>76</v>
      </c>
      <c r="AY579" s="245" t="s">
        <v>149</v>
      </c>
    </row>
    <row r="580" s="14" customFormat="1">
      <c r="A580" s="14"/>
      <c r="B580" s="262"/>
      <c r="C580" s="263"/>
      <c r="D580" s="236" t="s">
        <v>158</v>
      </c>
      <c r="E580" s="264" t="s">
        <v>1</v>
      </c>
      <c r="F580" s="265" t="s">
        <v>298</v>
      </c>
      <c r="G580" s="263"/>
      <c r="H580" s="266">
        <v>13</v>
      </c>
      <c r="I580" s="267"/>
      <c r="J580" s="263"/>
      <c r="K580" s="263"/>
      <c r="L580" s="268"/>
      <c r="M580" s="269"/>
      <c r="N580" s="270"/>
      <c r="O580" s="270"/>
      <c r="P580" s="270"/>
      <c r="Q580" s="270"/>
      <c r="R580" s="270"/>
      <c r="S580" s="270"/>
      <c r="T580" s="271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72" t="s">
        <v>158</v>
      </c>
      <c r="AU580" s="272" t="s">
        <v>156</v>
      </c>
      <c r="AV580" s="14" t="s">
        <v>155</v>
      </c>
      <c r="AW580" s="14" t="s">
        <v>31</v>
      </c>
      <c r="AX580" s="14" t="s">
        <v>84</v>
      </c>
      <c r="AY580" s="272" t="s">
        <v>149</v>
      </c>
    </row>
    <row r="581" s="2" customFormat="1" ht="24.15" customHeight="1">
      <c r="A581" s="39"/>
      <c r="B581" s="40"/>
      <c r="C581" s="246" t="s">
        <v>749</v>
      </c>
      <c r="D581" s="246" t="s">
        <v>178</v>
      </c>
      <c r="E581" s="247" t="s">
        <v>750</v>
      </c>
      <c r="F581" s="248" t="s">
        <v>751</v>
      </c>
      <c r="G581" s="249" t="s">
        <v>208</v>
      </c>
      <c r="H581" s="250">
        <v>11</v>
      </c>
      <c r="I581" s="251"/>
      <c r="J581" s="252">
        <f>ROUND(I581*H581,2)</f>
        <v>0</v>
      </c>
      <c r="K581" s="253"/>
      <c r="L581" s="254"/>
      <c r="M581" s="255" t="s">
        <v>1</v>
      </c>
      <c r="N581" s="256" t="s">
        <v>42</v>
      </c>
      <c r="O581" s="92"/>
      <c r="P581" s="230">
        <f>O581*H581</f>
        <v>0</v>
      </c>
      <c r="Q581" s="230">
        <v>0.010699999999999999</v>
      </c>
      <c r="R581" s="230">
        <f>Q581*H581</f>
        <v>0.1177</v>
      </c>
      <c r="S581" s="230">
        <v>0</v>
      </c>
      <c r="T581" s="23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2" t="s">
        <v>181</v>
      </c>
      <c r="AT581" s="232" t="s">
        <v>178</v>
      </c>
      <c r="AU581" s="232" t="s">
        <v>156</v>
      </c>
      <c r="AY581" s="18" t="s">
        <v>149</v>
      </c>
      <c r="BE581" s="233">
        <f>IF(N581="základní",J581,0)</f>
        <v>0</v>
      </c>
      <c r="BF581" s="233">
        <f>IF(N581="snížená",J581,0)</f>
        <v>0</v>
      </c>
      <c r="BG581" s="233">
        <f>IF(N581="zákl. přenesená",J581,0)</f>
        <v>0</v>
      </c>
      <c r="BH581" s="233">
        <f>IF(N581="sníž. přenesená",J581,0)</f>
        <v>0</v>
      </c>
      <c r="BI581" s="233">
        <f>IF(N581="nulová",J581,0)</f>
        <v>0</v>
      </c>
      <c r="BJ581" s="18" t="s">
        <v>156</v>
      </c>
      <c r="BK581" s="233">
        <f>ROUND(I581*H581,2)</f>
        <v>0</v>
      </c>
      <c r="BL581" s="18" t="s">
        <v>155</v>
      </c>
      <c r="BM581" s="232" t="s">
        <v>752</v>
      </c>
    </row>
    <row r="582" s="2" customFormat="1" ht="24.15" customHeight="1">
      <c r="A582" s="39"/>
      <c r="B582" s="40"/>
      <c r="C582" s="246" t="s">
        <v>753</v>
      </c>
      <c r="D582" s="246" t="s">
        <v>178</v>
      </c>
      <c r="E582" s="247" t="s">
        <v>754</v>
      </c>
      <c r="F582" s="248" t="s">
        <v>755</v>
      </c>
      <c r="G582" s="249" t="s">
        <v>208</v>
      </c>
      <c r="H582" s="250">
        <v>2</v>
      </c>
      <c r="I582" s="251"/>
      <c r="J582" s="252">
        <f>ROUND(I582*H582,2)</f>
        <v>0</v>
      </c>
      <c r="K582" s="253"/>
      <c r="L582" s="254"/>
      <c r="M582" s="255" t="s">
        <v>1</v>
      </c>
      <c r="N582" s="256" t="s">
        <v>42</v>
      </c>
      <c r="O582" s="92"/>
      <c r="P582" s="230">
        <f>O582*H582</f>
        <v>0</v>
      </c>
      <c r="Q582" s="230">
        <v>0.012500000000000001</v>
      </c>
      <c r="R582" s="230">
        <f>Q582*H582</f>
        <v>0.025000000000000001</v>
      </c>
      <c r="S582" s="230">
        <v>0</v>
      </c>
      <c r="T582" s="231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2" t="s">
        <v>181</v>
      </c>
      <c r="AT582" s="232" t="s">
        <v>178</v>
      </c>
      <c r="AU582" s="232" t="s">
        <v>156</v>
      </c>
      <c r="AY582" s="18" t="s">
        <v>149</v>
      </c>
      <c r="BE582" s="233">
        <f>IF(N582="základní",J582,0)</f>
        <v>0</v>
      </c>
      <c r="BF582" s="233">
        <f>IF(N582="snížená",J582,0)</f>
        <v>0</v>
      </c>
      <c r="BG582" s="233">
        <f>IF(N582="zákl. přenesená",J582,0)</f>
        <v>0</v>
      </c>
      <c r="BH582" s="233">
        <f>IF(N582="sníž. přenesená",J582,0)</f>
        <v>0</v>
      </c>
      <c r="BI582" s="233">
        <f>IF(N582="nulová",J582,0)</f>
        <v>0</v>
      </c>
      <c r="BJ582" s="18" t="s">
        <v>156</v>
      </c>
      <c r="BK582" s="233">
        <f>ROUND(I582*H582,2)</f>
        <v>0</v>
      </c>
      <c r="BL582" s="18" t="s">
        <v>155</v>
      </c>
      <c r="BM582" s="232" t="s">
        <v>756</v>
      </c>
    </row>
    <row r="583" s="12" customFormat="1" ht="22.8" customHeight="1">
      <c r="A583" s="12"/>
      <c r="B583" s="204"/>
      <c r="C583" s="205"/>
      <c r="D583" s="206" t="s">
        <v>75</v>
      </c>
      <c r="E583" s="218" t="s">
        <v>757</v>
      </c>
      <c r="F583" s="218" t="s">
        <v>758</v>
      </c>
      <c r="G583" s="205"/>
      <c r="H583" s="205"/>
      <c r="I583" s="208"/>
      <c r="J583" s="219">
        <f>BK583</f>
        <v>0</v>
      </c>
      <c r="K583" s="205"/>
      <c r="L583" s="210"/>
      <c r="M583" s="211"/>
      <c r="N583" s="212"/>
      <c r="O583" s="212"/>
      <c r="P583" s="213">
        <f>P584</f>
        <v>0</v>
      </c>
      <c r="Q583" s="212"/>
      <c r="R583" s="213">
        <f>R584</f>
        <v>0</v>
      </c>
      <c r="S583" s="212"/>
      <c r="T583" s="214">
        <f>T584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215" t="s">
        <v>84</v>
      </c>
      <c r="AT583" s="216" t="s">
        <v>75</v>
      </c>
      <c r="AU583" s="216" t="s">
        <v>84</v>
      </c>
      <c r="AY583" s="215" t="s">
        <v>149</v>
      </c>
      <c r="BK583" s="217">
        <f>BK584</f>
        <v>0</v>
      </c>
    </row>
    <row r="584" s="2" customFormat="1" ht="33" customHeight="1">
      <c r="A584" s="39"/>
      <c r="B584" s="40"/>
      <c r="C584" s="220" t="s">
        <v>759</v>
      </c>
      <c r="D584" s="220" t="s">
        <v>151</v>
      </c>
      <c r="E584" s="221" t="s">
        <v>760</v>
      </c>
      <c r="F584" s="222" t="s">
        <v>761</v>
      </c>
      <c r="G584" s="223" t="s">
        <v>166</v>
      </c>
      <c r="H584" s="224">
        <v>1046.7480000000001</v>
      </c>
      <c r="I584" s="225"/>
      <c r="J584" s="226">
        <f>ROUND(I584*H584,2)</f>
        <v>0</v>
      </c>
      <c r="K584" s="227"/>
      <c r="L584" s="45"/>
      <c r="M584" s="228" t="s">
        <v>1</v>
      </c>
      <c r="N584" s="229" t="s">
        <v>42</v>
      </c>
      <c r="O584" s="92"/>
      <c r="P584" s="230">
        <f>O584*H584</f>
        <v>0</v>
      </c>
      <c r="Q584" s="230">
        <v>0</v>
      </c>
      <c r="R584" s="230">
        <f>Q584*H584</f>
        <v>0</v>
      </c>
      <c r="S584" s="230">
        <v>0</v>
      </c>
      <c r="T584" s="231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2" t="s">
        <v>155</v>
      </c>
      <c r="AT584" s="232" t="s">
        <v>151</v>
      </c>
      <c r="AU584" s="232" t="s">
        <v>156</v>
      </c>
      <c r="AY584" s="18" t="s">
        <v>149</v>
      </c>
      <c r="BE584" s="233">
        <f>IF(N584="základní",J584,0)</f>
        <v>0</v>
      </c>
      <c r="BF584" s="233">
        <f>IF(N584="snížená",J584,0)</f>
        <v>0</v>
      </c>
      <c r="BG584" s="233">
        <f>IF(N584="zákl. přenesená",J584,0)</f>
        <v>0</v>
      </c>
      <c r="BH584" s="233">
        <f>IF(N584="sníž. přenesená",J584,0)</f>
        <v>0</v>
      </c>
      <c r="BI584" s="233">
        <f>IF(N584="nulová",J584,0)</f>
        <v>0</v>
      </c>
      <c r="BJ584" s="18" t="s">
        <v>156</v>
      </c>
      <c r="BK584" s="233">
        <f>ROUND(I584*H584,2)</f>
        <v>0</v>
      </c>
      <c r="BL584" s="18" t="s">
        <v>155</v>
      </c>
      <c r="BM584" s="232" t="s">
        <v>762</v>
      </c>
    </row>
    <row r="585" s="12" customFormat="1" ht="25.92" customHeight="1">
      <c r="A585" s="12"/>
      <c r="B585" s="204"/>
      <c r="C585" s="205"/>
      <c r="D585" s="206" t="s">
        <v>75</v>
      </c>
      <c r="E585" s="207" t="s">
        <v>763</v>
      </c>
      <c r="F585" s="207" t="s">
        <v>764</v>
      </c>
      <c r="G585" s="205"/>
      <c r="H585" s="205"/>
      <c r="I585" s="208"/>
      <c r="J585" s="209">
        <f>BK585</f>
        <v>0</v>
      </c>
      <c r="K585" s="205"/>
      <c r="L585" s="210"/>
      <c r="M585" s="211"/>
      <c r="N585" s="212"/>
      <c r="O585" s="212"/>
      <c r="P585" s="213">
        <f>P586+P612+P710+P783+P791+P837+P964+P990+P1000+P1019+P1029</f>
        <v>0</v>
      </c>
      <c r="Q585" s="212"/>
      <c r="R585" s="213">
        <f>R586+R612+R710+R783+R791+R837+R964+R990+R1000+R1019+R1029</f>
        <v>177.75775670115002</v>
      </c>
      <c r="S585" s="212"/>
      <c r="T585" s="214">
        <f>T586+T612+T710+T783+T791+T837+T964+T990+T1000+T1019+T1029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15" t="s">
        <v>156</v>
      </c>
      <c r="AT585" s="216" t="s">
        <v>75</v>
      </c>
      <c r="AU585" s="216" t="s">
        <v>76</v>
      </c>
      <c r="AY585" s="215" t="s">
        <v>149</v>
      </c>
      <c r="BK585" s="217">
        <f>BK586+BK612+BK710+BK783+BK791+BK837+BK964+BK990+BK1000+BK1019+BK1029</f>
        <v>0</v>
      </c>
    </row>
    <row r="586" s="12" customFormat="1" ht="22.8" customHeight="1">
      <c r="A586" s="12"/>
      <c r="B586" s="204"/>
      <c r="C586" s="205"/>
      <c r="D586" s="206" t="s">
        <v>75</v>
      </c>
      <c r="E586" s="218" t="s">
        <v>765</v>
      </c>
      <c r="F586" s="218" t="s">
        <v>766</v>
      </c>
      <c r="G586" s="205"/>
      <c r="H586" s="205"/>
      <c r="I586" s="208"/>
      <c r="J586" s="219">
        <f>BK586</f>
        <v>0</v>
      </c>
      <c r="K586" s="205"/>
      <c r="L586" s="210"/>
      <c r="M586" s="211"/>
      <c r="N586" s="212"/>
      <c r="O586" s="212"/>
      <c r="P586" s="213">
        <f>SUM(P587:P611)</f>
        <v>0</v>
      </c>
      <c r="Q586" s="212"/>
      <c r="R586" s="213">
        <f>SUM(R587:R611)</f>
        <v>7.7187225200000009</v>
      </c>
      <c r="S586" s="212"/>
      <c r="T586" s="214">
        <f>SUM(T587:T611)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15" t="s">
        <v>156</v>
      </c>
      <c r="AT586" s="216" t="s">
        <v>75</v>
      </c>
      <c r="AU586" s="216" t="s">
        <v>84</v>
      </c>
      <c r="AY586" s="215" t="s">
        <v>149</v>
      </c>
      <c r="BK586" s="217">
        <f>SUM(BK587:BK611)</f>
        <v>0</v>
      </c>
    </row>
    <row r="587" s="2" customFormat="1" ht="24.15" customHeight="1">
      <c r="A587" s="39"/>
      <c r="B587" s="40"/>
      <c r="C587" s="220" t="s">
        <v>767</v>
      </c>
      <c r="D587" s="220" t="s">
        <v>151</v>
      </c>
      <c r="E587" s="221" t="s">
        <v>768</v>
      </c>
      <c r="F587" s="222" t="s">
        <v>769</v>
      </c>
      <c r="G587" s="223" t="s">
        <v>309</v>
      </c>
      <c r="H587" s="224">
        <v>403</v>
      </c>
      <c r="I587" s="225"/>
      <c r="J587" s="226">
        <f>ROUND(I587*H587,2)</f>
        <v>0</v>
      </c>
      <c r="K587" s="227"/>
      <c r="L587" s="45"/>
      <c r="M587" s="228" t="s">
        <v>1</v>
      </c>
      <c r="N587" s="229" t="s">
        <v>42</v>
      </c>
      <c r="O587" s="92"/>
      <c r="P587" s="230">
        <f>O587*H587</f>
        <v>0</v>
      </c>
      <c r="Q587" s="230">
        <v>0</v>
      </c>
      <c r="R587" s="230">
        <f>Q587*H587</f>
        <v>0</v>
      </c>
      <c r="S587" s="230">
        <v>0</v>
      </c>
      <c r="T587" s="23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2" t="s">
        <v>228</v>
      </c>
      <c r="AT587" s="232" t="s">
        <v>151</v>
      </c>
      <c r="AU587" s="232" t="s">
        <v>156</v>
      </c>
      <c r="AY587" s="18" t="s">
        <v>149</v>
      </c>
      <c r="BE587" s="233">
        <f>IF(N587="základní",J587,0)</f>
        <v>0</v>
      </c>
      <c r="BF587" s="233">
        <f>IF(N587="snížená",J587,0)</f>
        <v>0</v>
      </c>
      <c r="BG587" s="233">
        <f>IF(N587="zákl. přenesená",J587,0)</f>
        <v>0</v>
      </c>
      <c r="BH587" s="233">
        <f>IF(N587="sníž. přenesená",J587,0)</f>
        <v>0</v>
      </c>
      <c r="BI587" s="233">
        <f>IF(N587="nulová",J587,0)</f>
        <v>0</v>
      </c>
      <c r="BJ587" s="18" t="s">
        <v>156</v>
      </c>
      <c r="BK587" s="233">
        <f>ROUND(I587*H587,2)</f>
        <v>0</v>
      </c>
      <c r="BL587" s="18" t="s">
        <v>228</v>
      </c>
      <c r="BM587" s="232" t="s">
        <v>770</v>
      </c>
    </row>
    <row r="588" s="13" customFormat="1">
      <c r="A588" s="13"/>
      <c r="B588" s="234"/>
      <c r="C588" s="235"/>
      <c r="D588" s="236" t="s">
        <v>158</v>
      </c>
      <c r="E588" s="237" t="s">
        <v>1</v>
      </c>
      <c r="F588" s="238" t="s">
        <v>771</v>
      </c>
      <c r="G588" s="235"/>
      <c r="H588" s="239">
        <v>403</v>
      </c>
      <c r="I588" s="240"/>
      <c r="J588" s="235"/>
      <c r="K588" s="235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158</v>
      </c>
      <c r="AU588" s="245" t="s">
        <v>156</v>
      </c>
      <c r="AV588" s="13" t="s">
        <v>156</v>
      </c>
      <c r="AW588" s="13" t="s">
        <v>31</v>
      </c>
      <c r="AX588" s="13" t="s">
        <v>84</v>
      </c>
      <c r="AY588" s="245" t="s">
        <v>149</v>
      </c>
    </row>
    <row r="589" s="2" customFormat="1" ht="16.5" customHeight="1">
      <c r="A589" s="39"/>
      <c r="B589" s="40"/>
      <c r="C589" s="246" t="s">
        <v>772</v>
      </c>
      <c r="D589" s="246" t="s">
        <v>178</v>
      </c>
      <c r="E589" s="247" t="s">
        <v>773</v>
      </c>
      <c r="F589" s="248" t="s">
        <v>774</v>
      </c>
      <c r="G589" s="249" t="s">
        <v>166</v>
      </c>
      <c r="H589" s="250">
        <v>0.121</v>
      </c>
      <c r="I589" s="251"/>
      <c r="J589" s="252">
        <f>ROUND(I589*H589,2)</f>
        <v>0</v>
      </c>
      <c r="K589" s="253"/>
      <c r="L589" s="254"/>
      <c r="M589" s="255" t="s">
        <v>1</v>
      </c>
      <c r="N589" s="256" t="s">
        <v>42</v>
      </c>
      <c r="O589" s="92"/>
      <c r="P589" s="230">
        <f>O589*H589</f>
        <v>0</v>
      </c>
      <c r="Q589" s="230">
        <v>1</v>
      </c>
      <c r="R589" s="230">
        <f>Q589*H589</f>
        <v>0.121</v>
      </c>
      <c r="S589" s="230">
        <v>0</v>
      </c>
      <c r="T589" s="231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2" t="s">
        <v>468</v>
      </c>
      <c r="AT589" s="232" t="s">
        <v>178</v>
      </c>
      <c r="AU589" s="232" t="s">
        <v>156</v>
      </c>
      <c r="AY589" s="18" t="s">
        <v>149</v>
      </c>
      <c r="BE589" s="233">
        <f>IF(N589="základní",J589,0)</f>
        <v>0</v>
      </c>
      <c r="BF589" s="233">
        <f>IF(N589="snížená",J589,0)</f>
        <v>0</v>
      </c>
      <c r="BG589" s="233">
        <f>IF(N589="zákl. přenesená",J589,0)</f>
        <v>0</v>
      </c>
      <c r="BH589" s="233">
        <f>IF(N589="sníž. přenesená",J589,0)</f>
        <v>0</v>
      </c>
      <c r="BI589" s="233">
        <f>IF(N589="nulová",J589,0)</f>
        <v>0</v>
      </c>
      <c r="BJ589" s="18" t="s">
        <v>156</v>
      </c>
      <c r="BK589" s="233">
        <f>ROUND(I589*H589,2)</f>
        <v>0</v>
      </c>
      <c r="BL589" s="18" t="s">
        <v>228</v>
      </c>
      <c r="BM589" s="232" t="s">
        <v>775</v>
      </c>
    </row>
    <row r="590" s="2" customFormat="1">
      <c r="A590" s="39"/>
      <c r="B590" s="40"/>
      <c r="C590" s="41"/>
      <c r="D590" s="236" t="s">
        <v>409</v>
      </c>
      <c r="E590" s="41"/>
      <c r="F590" s="294" t="s">
        <v>776</v>
      </c>
      <c r="G590" s="41"/>
      <c r="H590" s="41"/>
      <c r="I590" s="295"/>
      <c r="J590" s="41"/>
      <c r="K590" s="41"/>
      <c r="L590" s="45"/>
      <c r="M590" s="296"/>
      <c r="N590" s="297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409</v>
      </c>
      <c r="AU590" s="18" t="s">
        <v>156</v>
      </c>
    </row>
    <row r="591" s="13" customFormat="1">
      <c r="A591" s="13"/>
      <c r="B591" s="234"/>
      <c r="C591" s="235"/>
      <c r="D591" s="236" t="s">
        <v>158</v>
      </c>
      <c r="E591" s="235"/>
      <c r="F591" s="238" t="s">
        <v>777</v>
      </c>
      <c r="G591" s="235"/>
      <c r="H591" s="239">
        <v>0.121</v>
      </c>
      <c r="I591" s="240"/>
      <c r="J591" s="235"/>
      <c r="K591" s="235"/>
      <c r="L591" s="241"/>
      <c r="M591" s="242"/>
      <c r="N591" s="243"/>
      <c r="O591" s="243"/>
      <c r="P591" s="243"/>
      <c r="Q591" s="243"/>
      <c r="R591" s="243"/>
      <c r="S591" s="243"/>
      <c r="T591" s="24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5" t="s">
        <v>158</v>
      </c>
      <c r="AU591" s="245" t="s">
        <v>156</v>
      </c>
      <c r="AV591" s="13" t="s">
        <v>156</v>
      </c>
      <c r="AW591" s="13" t="s">
        <v>4</v>
      </c>
      <c r="AX591" s="13" t="s">
        <v>84</v>
      </c>
      <c r="AY591" s="245" t="s">
        <v>149</v>
      </c>
    </row>
    <row r="592" s="2" customFormat="1" ht="24.15" customHeight="1">
      <c r="A592" s="39"/>
      <c r="B592" s="40"/>
      <c r="C592" s="220" t="s">
        <v>778</v>
      </c>
      <c r="D592" s="220" t="s">
        <v>151</v>
      </c>
      <c r="E592" s="221" t="s">
        <v>779</v>
      </c>
      <c r="F592" s="222" t="s">
        <v>780</v>
      </c>
      <c r="G592" s="223" t="s">
        <v>309</v>
      </c>
      <c r="H592" s="224">
        <v>56.840000000000003</v>
      </c>
      <c r="I592" s="225"/>
      <c r="J592" s="226">
        <f>ROUND(I592*H592,2)</f>
        <v>0</v>
      </c>
      <c r="K592" s="227"/>
      <c r="L592" s="45"/>
      <c r="M592" s="228" t="s">
        <v>1</v>
      </c>
      <c r="N592" s="229" t="s">
        <v>42</v>
      </c>
      <c r="O592" s="92"/>
      <c r="P592" s="230">
        <f>O592*H592</f>
        <v>0</v>
      </c>
      <c r="Q592" s="230">
        <v>0</v>
      </c>
      <c r="R592" s="230">
        <f>Q592*H592</f>
        <v>0</v>
      </c>
      <c r="S592" s="230">
        <v>0</v>
      </c>
      <c r="T592" s="231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2" t="s">
        <v>228</v>
      </c>
      <c r="AT592" s="232" t="s">
        <v>151</v>
      </c>
      <c r="AU592" s="232" t="s">
        <v>156</v>
      </c>
      <c r="AY592" s="18" t="s">
        <v>149</v>
      </c>
      <c r="BE592" s="233">
        <f>IF(N592="základní",J592,0)</f>
        <v>0</v>
      </c>
      <c r="BF592" s="233">
        <f>IF(N592="snížená",J592,0)</f>
        <v>0</v>
      </c>
      <c r="BG592" s="233">
        <f>IF(N592="zákl. přenesená",J592,0)</f>
        <v>0</v>
      </c>
      <c r="BH592" s="233">
        <f>IF(N592="sníž. přenesená",J592,0)</f>
        <v>0</v>
      </c>
      <c r="BI592" s="233">
        <f>IF(N592="nulová",J592,0)</f>
        <v>0</v>
      </c>
      <c r="BJ592" s="18" t="s">
        <v>156</v>
      </c>
      <c r="BK592" s="233">
        <f>ROUND(I592*H592,2)</f>
        <v>0</v>
      </c>
      <c r="BL592" s="18" t="s">
        <v>228</v>
      </c>
      <c r="BM592" s="232" t="s">
        <v>781</v>
      </c>
    </row>
    <row r="593" s="13" customFormat="1">
      <c r="A593" s="13"/>
      <c r="B593" s="234"/>
      <c r="C593" s="235"/>
      <c r="D593" s="236" t="s">
        <v>158</v>
      </c>
      <c r="E593" s="237" t="s">
        <v>1</v>
      </c>
      <c r="F593" s="238" t="s">
        <v>428</v>
      </c>
      <c r="G593" s="235"/>
      <c r="H593" s="239">
        <v>56.840000000000003</v>
      </c>
      <c r="I593" s="240"/>
      <c r="J593" s="235"/>
      <c r="K593" s="235"/>
      <c r="L593" s="241"/>
      <c r="M593" s="242"/>
      <c r="N593" s="243"/>
      <c r="O593" s="243"/>
      <c r="P593" s="243"/>
      <c r="Q593" s="243"/>
      <c r="R593" s="243"/>
      <c r="S593" s="243"/>
      <c r="T593" s="24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5" t="s">
        <v>158</v>
      </c>
      <c r="AU593" s="245" t="s">
        <v>156</v>
      </c>
      <c r="AV593" s="13" t="s">
        <v>156</v>
      </c>
      <c r="AW593" s="13" t="s">
        <v>31</v>
      </c>
      <c r="AX593" s="13" t="s">
        <v>84</v>
      </c>
      <c r="AY593" s="245" t="s">
        <v>149</v>
      </c>
    </row>
    <row r="594" s="2" customFormat="1" ht="16.5" customHeight="1">
      <c r="A594" s="39"/>
      <c r="B594" s="40"/>
      <c r="C594" s="246" t="s">
        <v>782</v>
      </c>
      <c r="D594" s="246" t="s">
        <v>178</v>
      </c>
      <c r="E594" s="247" t="s">
        <v>773</v>
      </c>
      <c r="F594" s="248" t="s">
        <v>774</v>
      </c>
      <c r="G594" s="249" t="s">
        <v>166</v>
      </c>
      <c r="H594" s="250">
        <v>0.019</v>
      </c>
      <c r="I594" s="251"/>
      <c r="J594" s="252">
        <f>ROUND(I594*H594,2)</f>
        <v>0</v>
      </c>
      <c r="K594" s="253"/>
      <c r="L594" s="254"/>
      <c r="M594" s="255" t="s">
        <v>1</v>
      </c>
      <c r="N594" s="256" t="s">
        <v>42</v>
      </c>
      <c r="O594" s="92"/>
      <c r="P594" s="230">
        <f>O594*H594</f>
        <v>0</v>
      </c>
      <c r="Q594" s="230">
        <v>1</v>
      </c>
      <c r="R594" s="230">
        <f>Q594*H594</f>
        <v>0.019</v>
      </c>
      <c r="S594" s="230">
        <v>0</v>
      </c>
      <c r="T594" s="231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2" t="s">
        <v>468</v>
      </c>
      <c r="AT594" s="232" t="s">
        <v>178</v>
      </c>
      <c r="AU594" s="232" t="s">
        <v>156</v>
      </c>
      <c r="AY594" s="18" t="s">
        <v>149</v>
      </c>
      <c r="BE594" s="233">
        <f>IF(N594="základní",J594,0)</f>
        <v>0</v>
      </c>
      <c r="BF594" s="233">
        <f>IF(N594="snížená",J594,0)</f>
        <v>0</v>
      </c>
      <c r="BG594" s="233">
        <f>IF(N594="zákl. přenesená",J594,0)</f>
        <v>0</v>
      </c>
      <c r="BH594" s="233">
        <f>IF(N594="sníž. přenesená",J594,0)</f>
        <v>0</v>
      </c>
      <c r="BI594" s="233">
        <f>IF(N594="nulová",J594,0)</f>
        <v>0</v>
      </c>
      <c r="BJ594" s="18" t="s">
        <v>156</v>
      </c>
      <c r="BK594" s="233">
        <f>ROUND(I594*H594,2)</f>
        <v>0</v>
      </c>
      <c r="BL594" s="18" t="s">
        <v>228</v>
      </c>
      <c r="BM594" s="232" t="s">
        <v>783</v>
      </c>
    </row>
    <row r="595" s="2" customFormat="1">
      <c r="A595" s="39"/>
      <c r="B595" s="40"/>
      <c r="C595" s="41"/>
      <c r="D595" s="236" t="s">
        <v>409</v>
      </c>
      <c r="E595" s="41"/>
      <c r="F595" s="294" t="s">
        <v>776</v>
      </c>
      <c r="G595" s="41"/>
      <c r="H595" s="41"/>
      <c r="I595" s="295"/>
      <c r="J595" s="41"/>
      <c r="K595" s="41"/>
      <c r="L595" s="45"/>
      <c r="M595" s="296"/>
      <c r="N595" s="297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409</v>
      </c>
      <c r="AU595" s="18" t="s">
        <v>156</v>
      </c>
    </row>
    <row r="596" s="13" customFormat="1">
      <c r="A596" s="13"/>
      <c r="B596" s="234"/>
      <c r="C596" s="235"/>
      <c r="D596" s="236" t="s">
        <v>158</v>
      </c>
      <c r="E596" s="235"/>
      <c r="F596" s="238" t="s">
        <v>784</v>
      </c>
      <c r="G596" s="235"/>
      <c r="H596" s="239">
        <v>0.019</v>
      </c>
      <c r="I596" s="240"/>
      <c r="J596" s="235"/>
      <c r="K596" s="235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158</v>
      </c>
      <c r="AU596" s="245" t="s">
        <v>156</v>
      </c>
      <c r="AV596" s="13" t="s">
        <v>156</v>
      </c>
      <c r="AW596" s="13" t="s">
        <v>4</v>
      </c>
      <c r="AX596" s="13" t="s">
        <v>84</v>
      </c>
      <c r="AY596" s="245" t="s">
        <v>149</v>
      </c>
    </row>
    <row r="597" s="2" customFormat="1" ht="24.15" customHeight="1">
      <c r="A597" s="39"/>
      <c r="B597" s="40"/>
      <c r="C597" s="220" t="s">
        <v>785</v>
      </c>
      <c r="D597" s="220" t="s">
        <v>151</v>
      </c>
      <c r="E597" s="221" t="s">
        <v>786</v>
      </c>
      <c r="F597" s="222" t="s">
        <v>787</v>
      </c>
      <c r="G597" s="223" t="s">
        <v>309</v>
      </c>
      <c r="H597" s="224">
        <v>56.840000000000003</v>
      </c>
      <c r="I597" s="225"/>
      <c r="J597" s="226">
        <f>ROUND(I597*H597,2)</f>
        <v>0</v>
      </c>
      <c r="K597" s="227"/>
      <c r="L597" s="45"/>
      <c r="M597" s="228" t="s">
        <v>1</v>
      </c>
      <c r="N597" s="229" t="s">
        <v>42</v>
      </c>
      <c r="O597" s="92"/>
      <c r="P597" s="230">
        <f>O597*H597</f>
        <v>0</v>
      </c>
      <c r="Q597" s="230">
        <v>0.0035000000000000001</v>
      </c>
      <c r="R597" s="230">
        <f>Q597*H597</f>
        <v>0.19894000000000001</v>
      </c>
      <c r="S597" s="230">
        <v>0</v>
      </c>
      <c r="T597" s="231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2" t="s">
        <v>228</v>
      </c>
      <c r="AT597" s="232" t="s">
        <v>151</v>
      </c>
      <c r="AU597" s="232" t="s">
        <v>156</v>
      </c>
      <c r="AY597" s="18" t="s">
        <v>149</v>
      </c>
      <c r="BE597" s="233">
        <f>IF(N597="základní",J597,0)</f>
        <v>0</v>
      </c>
      <c r="BF597" s="233">
        <f>IF(N597="snížená",J597,0)</f>
        <v>0</v>
      </c>
      <c r="BG597" s="233">
        <f>IF(N597="zákl. přenesená",J597,0)</f>
        <v>0</v>
      </c>
      <c r="BH597" s="233">
        <f>IF(N597="sníž. přenesená",J597,0)</f>
        <v>0</v>
      </c>
      <c r="BI597" s="233">
        <f>IF(N597="nulová",J597,0)</f>
        <v>0</v>
      </c>
      <c r="BJ597" s="18" t="s">
        <v>156</v>
      </c>
      <c r="BK597" s="233">
        <f>ROUND(I597*H597,2)</f>
        <v>0</v>
      </c>
      <c r="BL597" s="18" t="s">
        <v>228</v>
      </c>
      <c r="BM597" s="232" t="s">
        <v>788</v>
      </c>
    </row>
    <row r="598" s="13" customFormat="1">
      <c r="A598" s="13"/>
      <c r="B598" s="234"/>
      <c r="C598" s="235"/>
      <c r="D598" s="236" t="s">
        <v>158</v>
      </c>
      <c r="E598" s="237" t="s">
        <v>1</v>
      </c>
      <c r="F598" s="238" t="s">
        <v>428</v>
      </c>
      <c r="G598" s="235"/>
      <c r="H598" s="239">
        <v>56.840000000000003</v>
      </c>
      <c r="I598" s="240"/>
      <c r="J598" s="235"/>
      <c r="K598" s="235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158</v>
      </c>
      <c r="AU598" s="245" t="s">
        <v>156</v>
      </c>
      <c r="AV598" s="13" t="s">
        <v>156</v>
      </c>
      <c r="AW598" s="13" t="s">
        <v>31</v>
      </c>
      <c r="AX598" s="13" t="s">
        <v>84</v>
      </c>
      <c r="AY598" s="245" t="s">
        <v>149</v>
      </c>
    </row>
    <row r="599" s="2" customFormat="1" ht="24.15" customHeight="1">
      <c r="A599" s="39"/>
      <c r="B599" s="40"/>
      <c r="C599" s="220" t="s">
        <v>789</v>
      </c>
      <c r="D599" s="220" t="s">
        <v>151</v>
      </c>
      <c r="E599" s="221" t="s">
        <v>790</v>
      </c>
      <c r="F599" s="222" t="s">
        <v>791</v>
      </c>
      <c r="G599" s="223" t="s">
        <v>309</v>
      </c>
      <c r="H599" s="224">
        <v>806</v>
      </c>
      <c r="I599" s="225"/>
      <c r="J599" s="226">
        <f>ROUND(I599*H599,2)</f>
        <v>0</v>
      </c>
      <c r="K599" s="227"/>
      <c r="L599" s="45"/>
      <c r="M599" s="228" t="s">
        <v>1</v>
      </c>
      <c r="N599" s="229" t="s">
        <v>42</v>
      </c>
      <c r="O599" s="92"/>
      <c r="P599" s="230">
        <f>O599*H599</f>
        <v>0</v>
      </c>
      <c r="Q599" s="230">
        <v>0.00039825</v>
      </c>
      <c r="R599" s="230">
        <f>Q599*H599</f>
        <v>0.32098949999999998</v>
      </c>
      <c r="S599" s="230">
        <v>0</v>
      </c>
      <c r="T599" s="231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2" t="s">
        <v>228</v>
      </c>
      <c r="AT599" s="232" t="s">
        <v>151</v>
      </c>
      <c r="AU599" s="232" t="s">
        <v>156</v>
      </c>
      <c r="AY599" s="18" t="s">
        <v>149</v>
      </c>
      <c r="BE599" s="233">
        <f>IF(N599="základní",J599,0)</f>
        <v>0</v>
      </c>
      <c r="BF599" s="233">
        <f>IF(N599="snížená",J599,0)</f>
        <v>0</v>
      </c>
      <c r="BG599" s="233">
        <f>IF(N599="zákl. přenesená",J599,0)</f>
        <v>0</v>
      </c>
      <c r="BH599" s="233">
        <f>IF(N599="sníž. přenesená",J599,0)</f>
        <v>0</v>
      </c>
      <c r="BI599" s="233">
        <f>IF(N599="nulová",J599,0)</f>
        <v>0</v>
      </c>
      <c r="BJ599" s="18" t="s">
        <v>156</v>
      </c>
      <c r="BK599" s="233">
        <f>ROUND(I599*H599,2)</f>
        <v>0</v>
      </c>
      <c r="BL599" s="18" t="s">
        <v>228</v>
      </c>
      <c r="BM599" s="232" t="s">
        <v>792</v>
      </c>
    </row>
    <row r="600" s="13" customFormat="1">
      <c r="A600" s="13"/>
      <c r="B600" s="234"/>
      <c r="C600" s="235"/>
      <c r="D600" s="236" t="s">
        <v>158</v>
      </c>
      <c r="E600" s="237" t="s">
        <v>1</v>
      </c>
      <c r="F600" s="238" t="s">
        <v>793</v>
      </c>
      <c r="G600" s="235"/>
      <c r="H600" s="239">
        <v>806</v>
      </c>
      <c r="I600" s="240"/>
      <c r="J600" s="235"/>
      <c r="K600" s="235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158</v>
      </c>
      <c r="AU600" s="245" t="s">
        <v>156</v>
      </c>
      <c r="AV600" s="13" t="s">
        <v>156</v>
      </c>
      <c r="AW600" s="13" t="s">
        <v>31</v>
      </c>
      <c r="AX600" s="13" t="s">
        <v>84</v>
      </c>
      <c r="AY600" s="245" t="s">
        <v>149</v>
      </c>
    </row>
    <row r="601" s="2" customFormat="1" ht="49.05" customHeight="1">
      <c r="A601" s="39"/>
      <c r="B601" s="40"/>
      <c r="C601" s="246" t="s">
        <v>794</v>
      </c>
      <c r="D601" s="246" t="s">
        <v>178</v>
      </c>
      <c r="E601" s="247" t="s">
        <v>795</v>
      </c>
      <c r="F601" s="248" t="s">
        <v>796</v>
      </c>
      <c r="G601" s="249" t="s">
        <v>309</v>
      </c>
      <c r="H601" s="250">
        <v>939.39300000000003</v>
      </c>
      <c r="I601" s="251"/>
      <c r="J601" s="252">
        <f>ROUND(I601*H601,2)</f>
        <v>0</v>
      </c>
      <c r="K601" s="253"/>
      <c r="L601" s="254"/>
      <c r="M601" s="255" t="s">
        <v>1</v>
      </c>
      <c r="N601" s="256" t="s">
        <v>42</v>
      </c>
      <c r="O601" s="92"/>
      <c r="P601" s="230">
        <f>O601*H601</f>
        <v>0</v>
      </c>
      <c r="Q601" s="230">
        <v>0.0064000000000000003</v>
      </c>
      <c r="R601" s="230">
        <f>Q601*H601</f>
        <v>6.0121152000000002</v>
      </c>
      <c r="S601" s="230">
        <v>0</v>
      </c>
      <c r="T601" s="231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2" t="s">
        <v>468</v>
      </c>
      <c r="AT601" s="232" t="s">
        <v>178</v>
      </c>
      <c r="AU601" s="232" t="s">
        <v>156</v>
      </c>
      <c r="AY601" s="18" t="s">
        <v>149</v>
      </c>
      <c r="BE601" s="233">
        <f>IF(N601="základní",J601,0)</f>
        <v>0</v>
      </c>
      <c r="BF601" s="233">
        <f>IF(N601="snížená",J601,0)</f>
        <v>0</v>
      </c>
      <c r="BG601" s="233">
        <f>IF(N601="zákl. přenesená",J601,0)</f>
        <v>0</v>
      </c>
      <c r="BH601" s="233">
        <f>IF(N601="sníž. přenesená",J601,0)</f>
        <v>0</v>
      </c>
      <c r="BI601" s="233">
        <f>IF(N601="nulová",J601,0)</f>
        <v>0</v>
      </c>
      <c r="BJ601" s="18" t="s">
        <v>156</v>
      </c>
      <c r="BK601" s="233">
        <f>ROUND(I601*H601,2)</f>
        <v>0</v>
      </c>
      <c r="BL601" s="18" t="s">
        <v>228</v>
      </c>
      <c r="BM601" s="232" t="s">
        <v>797</v>
      </c>
    </row>
    <row r="602" s="13" customFormat="1">
      <c r="A602" s="13"/>
      <c r="B602" s="234"/>
      <c r="C602" s="235"/>
      <c r="D602" s="236" t="s">
        <v>158</v>
      </c>
      <c r="E602" s="235"/>
      <c r="F602" s="238" t="s">
        <v>798</v>
      </c>
      <c r="G602" s="235"/>
      <c r="H602" s="239">
        <v>939.39300000000003</v>
      </c>
      <c r="I602" s="240"/>
      <c r="J602" s="235"/>
      <c r="K602" s="235"/>
      <c r="L602" s="241"/>
      <c r="M602" s="242"/>
      <c r="N602" s="243"/>
      <c r="O602" s="243"/>
      <c r="P602" s="243"/>
      <c r="Q602" s="243"/>
      <c r="R602" s="243"/>
      <c r="S602" s="243"/>
      <c r="T602" s="24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5" t="s">
        <v>158</v>
      </c>
      <c r="AU602" s="245" t="s">
        <v>156</v>
      </c>
      <c r="AV602" s="13" t="s">
        <v>156</v>
      </c>
      <c r="AW602" s="13" t="s">
        <v>4</v>
      </c>
      <c r="AX602" s="13" t="s">
        <v>84</v>
      </c>
      <c r="AY602" s="245" t="s">
        <v>149</v>
      </c>
    </row>
    <row r="603" s="2" customFormat="1" ht="24.15" customHeight="1">
      <c r="A603" s="39"/>
      <c r="B603" s="40"/>
      <c r="C603" s="220" t="s">
        <v>799</v>
      </c>
      <c r="D603" s="220" t="s">
        <v>151</v>
      </c>
      <c r="E603" s="221" t="s">
        <v>800</v>
      </c>
      <c r="F603" s="222" t="s">
        <v>801</v>
      </c>
      <c r="G603" s="223" t="s">
        <v>309</v>
      </c>
      <c r="H603" s="224">
        <v>113.68000000000001</v>
      </c>
      <c r="I603" s="225"/>
      <c r="J603" s="226">
        <f>ROUND(I603*H603,2)</f>
        <v>0</v>
      </c>
      <c r="K603" s="227"/>
      <c r="L603" s="45"/>
      <c r="M603" s="228" t="s">
        <v>1</v>
      </c>
      <c r="N603" s="229" t="s">
        <v>42</v>
      </c>
      <c r="O603" s="92"/>
      <c r="P603" s="230">
        <f>O603*H603</f>
        <v>0</v>
      </c>
      <c r="Q603" s="230">
        <v>0.00039825</v>
      </c>
      <c r="R603" s="230">
        <f>Q603*H603</f>
        <v>0.045273060000000004</v>
      </c>
      <c r="S603" s="230">
        <v>0</v>
      </c>
      <c r="T603" s="231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2" t="s">
        <v>228</v>
      </c>
      <c r="AT603" s="232" t="s">
        <v>151</v>
      </c>
      <c r="AU603" s="232" t="s">
        <v>156</v>
      </c>
      <c r="AY603" s="18" t="s">
        <v>149</v>
      </c>
      <c r="BE603" s="233">
        <f>IF(N603="základní",J603,0)</f>
        <v>0</v>
      </c>
      <c r="BF603" s="233">
        <f>IF(N603="snížená",J603,0)</f>
        <v>0</v>
      </c>
      <c r="BG603" s="233">
        <f>IF(N603="zákl. přenesená",J603,0)</f>
        <v>0</v>
      </c>
      <c r="BH603" s="233">
        <f>IF(N603="sníž. přenesená",J603,0)</f>
        <v>0</v>
      </c>
      <c r="BI603" s="233">
        <f>IF(N603="nulová",J603,0)</f>
        <v>0</v>
      </c>
      <c r="BJ603" s="18" t="s">
        <v>156</v>
      </c>
      <c r="BK603" s="233">
        <f>ROUND(I603*H603,2)</f>
        <v>0</v>
      </c>
      <c r="BL603" s="18" t="s">
        <v>228</v>
      </c>
      <c r="BM603" s="232" t="s">
        <v>802</v>
      </c>
    </row>
    <row r="604" s="13" customFormat="1">
      <c r="A604" s="13"/>
      <c r="B604" s="234"/>
      <c r="C604" s="235"/>
      <c r="D604" s="236" t="s">
        <v>158</v>
      </c>
      <c r="E604" s="237" t="s">
        <v>1</v>
      </c>
      <c r="F604" s="238" t="s">
        <v>803</v>
      </c>
      <c r="G604" s="235"/>
      <c r="H604" s="239">
        <v>113.68000000000001</v>
      </c>
      <c r="I604" s="240"/>
      <c r="J604" s="235"/>
      <c r="K604" s="235"/>
      <c r="L604" s="241"/>
      <c r="M604" s="242"/>
      <c r="N604" s="243"/>
      <c r="O604" s="243"/>
      <c r="P604" s="243"/>
      <c r="Q604" s="243"/>
      <c r="R604" s="243"/>
      <c r="S604" s="243"/>
      <c r="T604" s="24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5" t="s">
        <v>158</v>
      </c>
      <c r="AU604" s="245" t="s">
        <v>156</v>
      </c>
      <c r="AV604" s="13" t="s">
        <v>156</v>
      </c>
      <c r="AW604" s="13" t="s">
        <v>31</v>
      </c>
      <c r="AX604" s="13" t="s">
        <v>84</v>
      </c>
      <c r="AY604" s="245" t="s">
        <v>149</v>
      </c>
    </row>
    <row r="605" s="2" customFormat="1" ht="49.05" customHeight="1">
      <c r="A605" s="39"/>
      <c r="B605" s="40"/>
      <c r="C605" s="246" t="s">
        <v>804</v>
      </c>
      <c r="D605" s="246" t="s">
        <v>178</v>
      </c>
      <c r="E605" s="247" t="s">
        <v>795</v>
      </c>
      <c r="F605" s="248" t="s">
        <v>796</v>
      </c>
      <c r="G605" s="249" t="s">
        <v>309</v>
      </c>
      <c r="H605" s="250">
        <v>138.803</v>
      </c>
      <c r="I605" s="251"/>
      <c r="J605" s="252">
        <f>ROUND(I605*H605,2)</f>
        <v>0</v>
      </c>
      <c r="K605" s="253"/>
      <c r="L605" s="254"/>
      <c r="M605" s="255" t="s">
        <v>1</v>
      </c>
      <c r="N605" s="256" t="s">
        <v>42</v>
      </c>
      <c r="O605" s="92"/>
      <c r="P605" s="230">
        <f>O605*H605</f>
        <v>0</v>
      </c>
      <c r="Q605" s="230">
        <v>0.0064000000000000003</v>
      </c>
      <c r="R605" s="230">
        <f>Q605*H605</f>
        <v>0.8883392</v>
      </c>
      <c r="S605" s="230">
        <v>0</v>
      </c>
      <c r="T605" s="231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2" t="s">
        <v>468</v>
      </c>
      <c r="AT605" s="232" t="s">
        <v>178</v>
      </c>
      <c r="AU605" s="232" t="s">
        <v>156</v>
      </c>
      <c r="AY605" s="18" t="s">
        <v>149</v>
      </c>
      <c r="BE605" s="233">
        <f>IF(N605="základní",J605,0)</f>
        <v>0</v>
      </c>
      <c r="BF605" s="233">
        <f>IF(N605="snížená",J605,0)</f>
        <v>0</v>
      </c>
      <c r="BG605" s="233">
        <f>IF(N605="zákl. přenesená",J605,0)</f>
        <v>0</v>
      </c>
      <c r="BH605" s="233">
        <f>IF(N605="sníž. přenesená",J605,0)</f>
        <v>0</v>
      </c>
      <c r="BI605" s="233">
        <f>IF(N605="nulová",J605,0)</f>
        <v>0</v>
      </c>
      <c r="BJ605" s="18" t="s">
        <v>156</v>
      </c>
      <c r="BK605" s="233">
        <f>ROUND(I605*H605,2)</f>
        <v>0</v>
      </c>
      <c r="BL605" s="18" t="s">
        <v>228</v>
      </c>
      <c r="BM605" s="232" t="s">
        <v>805</v>
      </c>
    </row>
    <row r="606" s="13" customFormat="1">
      <c r="A606" s="13"/>
      <c r="B606" s="234"/>
      <c r="C606" s="235"/>
      <c r="D606" s="236" t="s">
        <v>158</v>
      </c>
      <c r="E606" s="235"/>
      <c r="F606" s="238" t="s">
        <v>806</v>
      </c>
      <c r="G606" s="235"/>
      <c r="H606" s="239">
        <v>138.803</v>
      </c>
      <c r="I606" s="240"/>
      <c r="J606" s="235"/>
      <c r="K606" s="235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158</v>
      </c>
      <c r="AU606" s="245" t="s">
        <v>156</v>
      </c>
      <c r="AV606" s="13" t="s">
        <v>156</v>
      </c>
      <c r="AW606" s="13" t="s">
        <v>4</v>
      </c>
      <c r="AX606" s="13" t="s">
        <v>84</v>
      </c>
      <c r="AY606" s="245" t="s">
        <v>149</v>
      </c>
    </row>
    <row r="607" s="2" customFormat="1" ht="24.15" customHeight="1">
      <c r="A607" s="39"/>
      <c r="B607" s="40"/>
      <c r="C607" s="220" t="s">
        <v>807</v>
      </c>
      <c r="D607" s="220" t="s">
        <v>151</v>
      </c>
      <c r="E607" s="221" t="s">
        <v>808</v>
      </c>
      <c r="F607" s="222" t="s">
        <v>809</v>
      </c>
      <c r="G607" s="223" t="s">
        <v>309</v>
      </c>
      <c r="H607" s="224">
        <v>56.840000000000003</v>
      </c>
      <c r="I607" s="225"/>
      <c r="J607" s="226">
        <f>ROUND(I607*H607,2)</f>
        <v>0</v>
      </c>
      <c r="K607" s="227"/>
      <c r="L607" s="45"/>
      <c r="M607" s="228" t="s">
        <v>1</v>
      </c>
      <c r="N607" s="229" t="s">
        <v>42</v>
      </c>
      <c r="O607" s="92"/>
      <c r="P607" s="230">
        <f>O607*H607</f>
        <v>0</v>
      </c>
      <c r="Q607" s="230">
        <v>6.0000000000000002E-05</v>
      </c>
      <c r="R607" s="230">
        <f>Q607*H607</f>
        <v>0.0034104000000000005</v>
      </c>
      <c r="S607" s="230">
        <v>0</v>
      </c>
      <c r="T607" s="231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2" t="s">
        <v>228</v>
      </c>
      <c r="AT607" s="232" t="s">
        <v>151</v>
      </c>
      <c r="AU607" s="232" t="s">
        <v>156</v>
      </c>
      <c r="AY607" s="18" t="s">
        <v>149</v>
      </c>
      <c r="BE607" s="233">
        <f>IF(N607="základní",J607,0)</f>
        <v>0</v>
      </c>
      <c r="BF607" s="233">
        <f>IF(N607="snížená",J607,0)</f>
        <v>0</v>
      </c>
      <c r="BG607" s="233">
        <f>IF(N607="zákl. přenesená",J607,0)</f>
        <v>0</v>
      </c>
      <c r="BH607" s="233">
        <f>IF(N607="sníž. přenesená",J607,0)</f>
        <v>0</v>
      </c>
      <c r="BI607" s="233">
        <f>IF(N607="nulová",J607,0)</f>
        <v>0</v>
      </c>
      <c r="BJ607" s="18" t="s">
        <v>156</v>
      </c>
      <c r="BK607" s="233">
        <f>ROUND(I607*H607,2)</f>
        <v>0</v>
      </c>
      <c r="BL607" s="18" t="s">
        <v>228</v>
      </c>
      <c r="BM607" s="232" t="s">
        <v>810</v>
      </c>
    </row>
    <row r="608" s="13" customFormat="1">
      <c r="A608" s="13"/>
      <c r="B608" s="234"/>
      <c r="C608" s="235"/>
      <c r="D608" s="236" t="s">
        <v>158</v>
      </c>
      <c r="E608" s="237" t="s">
        <v>1</v>
      </c>
      <c r="F608" s="238" t="s">
        <v>428</v>
      </c>
      <c r="G608" s="235"/>
      <c r="H608" s="239">
        <v>56.840000000000003</v>
      </c>
      <c r="I608" s="240"/>
      <c r="J608" s="235"/>
      <c r="K608" s="235"/>
      <c r="L608" s="241"/>
      <c r="M608" s="242"/>
      <c r="N608" s="243"/>
      <c r="O608" s="243"/>
      <c r="P608" s="243"/>
      <c r="Q608" s="243"/>
      <c r="R608" s="243"/>
      <c r="S608" s="243"/>
      <c r="T608" s="24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5" t="s">
        <v>158</v>
      </c>
      <c r="AU608" s="245" t="s">
        <v>156</v>
      </c>
      <c r="AV608" s="13" t="s">
        <v>156</v>
      </c>
      <c r="AW608" s="13" t="s">
        <v>31</v>
      </c>
      <c r="AX608" s="13" t="s">
        <v>84</v>
      </c>
      <c r="AY608" s="245" t="s">
        <v>149</v>
      </c>
    </row>
    <row r="609" s="2" customFormat="1" ht="24.15" customHeight="1">
      <c r="A609" s="39"/>
      <c r="B609" s="40"/>
      <c r="C609" s="246" t="s">
        <v>811</v>
      </c>
      <c r="D609" s="246" t="s">
        <v>178</v>
      </c>
      <c r="E609" s="247" t="s">
        <v>812</v>
      </c>
      <c r="F609" s="248" t="s">
        <v>813</v>
      </c>
      <c r="G609" s="249" t="s">
        <v>309</v>
      </c>
      <c r="H609" s="250">
        <v>69.402000000000001</v>
      </c>
      <c r="I609" s="251"/>
      <c r="J609" s="252">
        <f>ROUND(I609*H609,2)</f>
        <v>0</v>
      </c>
      <c r="K609" s="253"/>
      <c r="L609" s="254"/>
      <c r="M609" s="255" t="s">
        <v>1</v>
      </c>
      <c r="N609" s="256" t="s">
        <v>42</v>
      </c>
      <c r="O609" s="92"/>
      <c r="P609" s="230">
        <f>O609*H609</f>
        <v>0</v>
      </c>
      <c r="Q609" s="230">
        <v>0.00158</v>
      </c>
      <c r="R609" s="230">
        <f>Q609*H609</f>
        <v>0.10965516</v>
      </c>
      <c r="S609" s="230">
        <v>0</v>
      </c>
      <c r="T609" s="231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2" t="s">
        <v>468</v>
      </c>
      <c r="AT609" s="232" t="s">
        <v>178</v>
      </c>
      <c r="AU609" s="232" t="s">
        <v>156</v>
      </c>
      <c r="AY609" s="18" t="s">
        <v>149</v>
      </c>
      <c r="BE609" s="233">
        <f>IF(N609="základní",J609,0)</f>
        <v>0</v>
      </c>
      <c r="BF609" s="233">
        <f>IF(N609="snížená",J609,0)</f>
        <v>0</v>
      </c>
      <c r="BG609" s="233">
        <f>IF(N609="zákl. přenesená",J609,0)</f>
        <v>0</v>
      </c>
      <c r="BH609" s="233">
        <f>IF(N609="sníž. přenesená",J609,0)</f>
        <v>0</v>
      </c>
      <c r="BI609" s="233">
        <f>IF(N609="nulová",J609,0)</f>
        <v>0</v>
      </c>
      <c r="BJ609" s="18" t="s">
        <v>156</v>
      </c>
      <c r="BK609" s="233">
        <f>ROUND(I609*H609,2)</f>
        <v>0</v>
      </c>
      <c r="BL609" s="18" t="s">
        <v>228</v>
      </c>
      <c r="BM609" s="232" t="s">
        <v>814</v>
      </c>
    </row>
    <row r="610" s="13" customFormat="1">
      <c r="A610" s="13"/>
      <c r="B610" s="234"/>
      <c r="C610" s="235"/>
      <c r="D610" s="236" t="s">
        <v>158</v>
      </c>
      <c r="E610" s="235"/>
      <c r="F610" s="238" t="s">
        <v>815</v>
      </c>
      <c r="G610" s="235"/>
      <c r="H610" s="239">
        <v>69.402000000000001</v>
      </c>
      <c r="I610" s="240"/>
      <c r="J610" s="235"/>
      <c r="K610" s="235"/>
      <c r="L610" s="241"/>
      <c r="M610" s="242"/>
      <c r="N610" s="243"/>
      <c r="O610" s="243"/>
      <c r="P610" s="243"/>
      <c r="Q610" s="243"/>
      <c r="R610" s="243"/>
      <c r="S610" s="243"/>
      <c r="T610" s="24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5" t="s">
        <v>158</v>
      </c>
      <c r="AU610" s="245" t="s">
        <v>156</v>
      </c>
      <c r="AV610" s="13" t="s">
        <v>156</v>
      </c>
      <c r="AW610" s="13" t="s">
        <v>4</v>
      </c>
      <c r="AX610" s="13" t="s">
        <v>84</v>
      </c>
      <c r="AY610" s="245" t="s">
        <v>149</v>
      </c>
    </row>
    <row r="611" s="2" customFormat="1" ht="33" customHeight="1">
      <c r="A611" s="39"/>
      <c r="B611" s="40"/>
      <c r="C611" s="220" t="s">
        <v>816</v>
      </c>
      <c r="D611" s="220" t="s">
        <v>151</v>
      </c>
      <c r="E611" s="221" t="s">
        <v>817</v>
      </c>
      <c r="F611" s="222" t="s">
        <v>818</v>
      </c>
      <c r="G611" s="223" t="s">
        <v>166</v>
      </c>
      <c r="H611" s="224">
        <v>7.7190000000000003</v>
      </c>
      <c r="I611" s="225"/>
      <c r="J611" s="226">
        <f>ROUND(I611*H611,2)</f>
        <v>0</v>
      </c>
      <c r="K611" s="227"/>
      <c r="L611" s="45"/>
      <c r="M611" s="228" t="s">
        <v>1</v>
      </c>
      <c r="N611" s="229" t="s">
        <v>42</v>
      </c>
      <c r="O611" s="92"/>
      <c r="P611" s="230">
        <f>O611*H611</f>
        <v>0</v>
      </c>
      <c r="Q611" s="230">
        <v>0</v>
      </c>
      <c r="R611" s="230">
        <f>Q611*H611</f>
        <v>0</v>
      </c>
      <c r="S611" s="230">
        <v>0</v>
      </c>
      <c r="T611" s="231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2" t="s">
        <v>228</v>
      </c>
      <c r="AT611" s="232" t="s">
        <v>151</v>
      </c>
      <c r="AU611" s="232" t="s">
        <v>156</v>
      </c>
      <c r="AY611" s="18" t="s">
        <v>149</v>
      </c>
      <c r="BE611" s="233">
        <f>IF(N611="základní",J611,0)</f>
        <v>0</v>
      </c>
      <c r="BF611" s="233">
        <f>IF(N611="snížená",J611,0)</f>
        <v>0</v>
      </c>
      <c r="BG611" s="233">
        <f>IF(N611="zákl. přenesená",J611,0)</f>
        <v>0</v>
      </c>
      <c r="BH611" s="233">
        <f>IF(N611="sníž. přenesená",J611,0)</f>
        <v>0</v>
      </c>
      <c r="BI611" s="233">
        <f>IF(N611="nulová",J611,0)</f>
        <v>0</v>
      </c>
      <c r="BJ611" s="18" t="s">
        <v>156</v>
      </c>
      <c r="BK611" s="233">
        <f>ROUND(I611*H611,2)</f>
        <v>0</v>
      </c>
      <c r="BL611" s="18" t="s">
        <v>228</v>
      </c>
      <c r="BM611" s="232" t="s">
        <v>819</v>
      </c>
    </row>
    <row r="612" s="12" customFormat="1" ht="22.8" customHeight="1">
      <c r="A612" s="12"/>
      <c r="B612" s="204"/>
      <c r="C612" s="205"/>
      <c r="D612" s="206" t="s">
        <v>75</v>
      </c>
      <c r="E612" s="218" t="s">
        <v>820</v>
      </c>
      <c r="F612" s="218" t="s">
        <v>821</v>
      </c>
      <c r="G612" s="205"/>
      <c r="H612" s="205"/>
      <c r="I612" s="208"/>
      <c r="J612" s="219">
        <f>BK612</f>
        <v>0</v>
      </c>
      <c r="K612" s="205"/>
      <c r="L612" s="210"/>
      <c r="M612" s="211"/>
      <c r="N612" s="212"/>
      <c r="O612" s="212"/>
      <c r="P612" s="213">
        <f>SUM(P613:P709)</f>
        <v>0</v>
      </c>
      <c r="Q612" s="212"/>
      <c r="R612" s="213">
        <f>SUM(R613:R709)</f>
        <v>47.077147829999994</v>
      </c>
      <c r="S612" s="212"/>
      <c r="T612" s="214">
        <f>SUM(T613:T709)</f>
        <v>0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R612" s="215" t="s">
        <v>156</v>
      </c>
      <c r="AT612" s="216" t="s">
        <v>75</v>
      </c>
      <c r="AU612" s="216" t="s">
        <v>84</v>
      </c>
      <c r="AY612" s="215" t="s">
        <v>149</v>
      </c>
      <c r="BK612" s="217">
        <f>SUM(BK613:BK709)</f>
        <v>0</v>
      </c>
    </row>
    <row r="613" s="2" customFormat="1" ht="24.15" customHeight="1">
      <c r="A613" s="39"/>
      <c r="B613" s="40"/>
      <c r="C613" s="220" t="s">
        <v>822</v>
      </c>
      <c r="D613" s="220" t="s">
        <v>151</v>
      </c>
      <c r="E613" s="221" t="s">
        <v>823</v>
      </c>
      <c r="F613" s="222" t="s">
        <v>824</v>
      </c>
      <c r="G613" s="223" t="s">
        <v>309</v>
      </c>
      <c r="H613" s="224">
        <v>486</v>
      </c>
      <c r="I613" s="225"/>
      <c r="J613" s="226">
        <f>ROUND(I613*H613,2)</f>
        <v>0</v>
      </c>
      <c r="K613" s="227"/>
      <c r="L613" s="45"/>
      <c r="M613" s="228" t="s">
        <v>1</v>
      </c>
      <c r="N613" s="229" t="s">
        <v>42</v>
      </c>
      <c r="O613" s="92"/>
      <c r="P613" s="230">
        <f>O613*H613</f>
        <v>0</v>
      </c>
      <c r="Q613" s="230">
        <v>0</v>
      </c>
      <c r="R613" s="230">
        <f>Q613*H613</f>
        <v>0</v>
      </c>
      <c r="S613" s="230">
        <v>0</v>
      </c>
      <c r="T613" s="231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2" t="s">
        <v>228</v>
      </c>
      <c r="AT613" s="232" t="s">
        <v>151</v>
      </c>
      <c r="AU613" s="232" t="s">
        <v>156</v>
      </c>
      <c r="AY613" s="18" t="s">
        <v>149</v>
      </c>
      <c r="BE613" s="233">
        <f>IF(N613="základní",J613,0)</f>
        <v>0</v>
      </c>
      <c r="BF613" s="233">
        <f>IF(N613="snížená",J613,0)</f>
        <v>0</v>
      </c>
      <c r="BG613" s="233">
        <f>IF(N613="zákl. přenesená",J613,0)</f>
        <v>0</v>
      </c>
      <c r="BH613" s="233">
        <f>IF(N613="sníž. přenesená",J613,0)</f>
        <v>0</v>
      </c>
      <c r="BI613" s="233">
        <f>IF(N613="nulová",J613,0)</f>
        <v>0</v>
      </c>
      <c r="BJ613" s="18" t="s">
        <v>156</v>
      </c>
      <c r="BK613" s="233">
        <f>ROUND(I613*H613,2)</f>
        <v>0</v>
      </c>
      <c r="BL613" s="18" t="s">
        <v>228</v>
      </c>
      <c r="BM613" s="232" t="s">
        <v>825</v>
      </c>
    </row>
    <row r="614" s="15" customFormat="1">
      <c r="A614" s="15"/>
      <c r="B614" s="273"/>
      <c r="C614" s="274"/>
      <c r="D614" s="236" t="s">
        <v>158</v>
      </c>
      <c r="E614" s="275" t="s">
        <v>1</v>
      </c>
      <c r="F614" s="276" t="s">
        <v>826</v>
      </c>
      <c r="G614" s="274"/>
      <c r="H614" s="275" t="s">
        <v>1</v>
      </c>
      <c r="I614" s="277"/>
      <c r="J614" s="274"/>
      <c r="K614" s="274"/>
      <c r="L614" s="278"/>
      <c r="M614" s="279"/>
      <c r="N614" s="280"/>
      <c r="O614" s="280"/>
      <c r="P614" s="280"/>
      <c r="Q614" s="280"/>
      <c r="R614" s="280"/>
      <c r="S614" s="280"/>
      <c r="T614" s="281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82" t="s">
        <v>158</v>
      </c>
      <c r="AU614" s="282" t="s">
        <v>156</v>
      </c>
      <c r="AV614" s="15" t="s">
        <v>84</v>
      </c>
      <c r="AW614" s="15" t="s">
        <v>31</v>
      </c>
      <c r="AX614" s="15" t="s">
        <v>76</v>
      </c>
      <c r="AY614" s="282" t="s">
        <v>149</v>
      </c>
    </row>
    <row r="615" s="13" customFormat="1">
      <c r="A615" s="13"/>
      <c r="B615" s="234"/>
      <c r="C615" s="235"/>
      <c r="D615" s="236" t="s">
        <v>158</v>
      </c>
      <c r="E615" s="237" t="s">
        <v>1</v>
      </c>
      <c r="F615" s="238" t="s">
        <v>827</v>
      </c>
      <c r="G615" s="235"/>
      <c r="H615" s="239">
        <v>350</v>
      </c>
      <c r="I615" s="240"/>
      <c r="J615" s="235"/>
      <c r="K615" s="235"/>
      <c r="L615" s="241"/>
      <c r="M615" s="242"/>
      <c r="N615" s="243"/>
      <c r="O615" s="243"/>
      <c r="P615" s="243"/>
      <c r="Q615" s="243"/>
      <c r="R615" s="243"/>
      <c r="S615" s="243"/>
      <c r="T615" s="24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5" t="s">
        <v>158</v>
      </c>
      <c r="AU615" s="245" t="s">
        <v>156</v>
      </c>
      <c r="AV615" s="13" t="s">
        <v>156</v>
      </c>
      <c r="AW615" s="13" t="s">
        <v>31</v>
      </c>
      <c r="AX615" s="13" t="s">
        <v>76</v>
      </c>
      <c r="AY615" s="245" t="s">
        <v>149</v>
      </c>
    </row>
    <row r="616" s="13" customFormat="1">
      <c r="A616" s="13"/>
      <c r="B616" s="234"/>
      <c r="C616" s="235"/>
      <c r="D616" s="236" t="s">
        <v>158</v>
      </c>
      <c r="E616" s="237" t="s">
        <v>1</v>
      </c>
      <c r="F616" s="238" t="s">
        <v>828</v>
      </c>
      <c r="G616" s="235"/>
      <c r="H616" s="239">
        <v>121</v>
      </c>
      <c r="I616" s="240"/>
      <c r="J616" s="235"/>
      <c r="K616" s="235"/>
      <c r="L616" s="241"/>
      <c r="M616" s="242"/>
      <c r="N616" s="243"/>
      <c r="O616" s="243"/>
      <c r="P616" s="243"/>
      <c r="Q616" s="243"/>
      <c r="R616" s="243"/>
      <c r="S616" s="243"/>
      <c r="T616" s="24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158</v>
      </c>
      <c r="AU616" s="245" t="s">
        <v>156</v>
      </c>
      <c r="AV616" s="13" t="s">
        <v>156</v>
      </c>
      <c r="AW616" s="13" t="s">
        <v>31</v>
      </c>
      <c r="AX616" s="13" t="s">
        <v>76</v>
      </c>
      <c r="AY616" s="245" t="s">
        <v>149</v>
      </c>
    </row>
    <row r="617" s="15" customFormat="1">
      <c r="A617" s="15"/>
      <c r="B617" s="273"/>
      <c r="C617" s="274"/>
      <c r="D617" s="236" t="s">
        <v>158</v>
      </c>
      <c r="E617" s="275" t="s">
        <v>1</v>
      </c>
      <c r="F617" s="276" t="s">
        <v>829</v>
      </c>
      <c r="G617" s="274"/>
      <c r="H617" s="275" t="s">
        <v>1</v>
      </c>
      <c r="I617" s="277"/>
      <c r="J617" s="274"/>
      <c r="K617" s="274"/>
      <c r="L617" s="278"/>
      <c r="M617" s="279"/>
      <c r="N617" s="280"/>
      <c r="O617" s="280"/>
      <c r="P617" s="280"/>
      <c r="Q617" s="280"/>
      <c r="R617" s="280"/>
      <c r="S617" s="280"/>
      <c r="T617" s="281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82" t="s">
        <v>158</v>
      </c>
      <c r="AU617" s="282" t="s">
        <v>156</v>
      </c>
      <c r="AV617" s="15" t="s">
        <v>84</v>
      </c>
      <c r="AW617" s="15" t="s">
        <v>31</v>
      </c>
      <c r="AX617" s="15" t="s">
        <v>76</v>
      </c>
      <c r="AY617" s="282" t="s">
        <v>149</v>
      </c>
    </row>
    <row r="618" s="13" customFormat="1">
      <c r="A618" s="13"/>
      <c r="B618" s="234"/>
      <c r="C618" s="235"/>
      <c r="D618" s="236" t="s">
        <v>158</v>
      </c>
      <c r="E618" s="237" t="s">
        <v>1</v>
      </c>
      <c r="F618" s="238" t="s">
        <v>223</v>
      </c>
      <c r="G618" s="235"/>
      <c r="H618" s="239">
        <v>15</v>
      </c>
      <c r="I618" s="240"/>
      <c r="J618" s="235"/>
      <c r="K618" s="235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158</v>
      </c>
      <c r="AU618" s="245" t="s">
        <v>156</v>
      </c>
      <c r="AV618" s="13" t="s">
        <v>156</v>
      </c>
      <c r="AW618" s="13" t="s">
        <v>31</v>
      </c>
      <c r="AX618" s="13" t="s">
        <v>76</v>
      </c>
      <c r="AY618" s="245" t="s">
        <v>149</v>
      </c>
    </row>
    <row r="619" s="14" customFormat="1">
      <c r="A619" s="14"/>
      <c r="B619" s="262"/>
      <c r="C619" s="263"/>
      <c r="D619" s="236" t="s">
        <v>158</v>
      </c>
      <c r="E619" s="264" t="s">
        <v>1</v>
      </c>
      <c r="F619" s="265" t="s">
        <v>298</v>
      </c>
      <c r="G619" s="263"/>
      <c r="H619" s="266">
        <v>486</v>
      </c>
      <c r="I619" s="267"/>
      <c r="J619" s="263"/>
      <c r="K619" s="263"/>
      <c r="L619" s="268"/>
      <c r="M619" s="269"/>
      <c r="N619" s="270"/>
      <c r="O619" s="270"/>
      <c r="P619" s="270"/>
      <c r="Q619" s="270"/>
      <c r="R619" s="270"/>
      <c r="S619" s="270"/>
      <c r="T619" s="271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72" t="s">
        <v>158</v>
      </c>
      <c r="AU619" s="272" t="s">
        <v>156</v>
      </c>
      <c r="AV619" s="14" t="s">
        <v>155</v>
      </c>
      <c r="AW619" s="14" t="s">
        <v>31</v>
      </c>
      <c r="AX619" s="14" t="s">
        <v>84</v>
      </c>
      <c r="AY619" s="272" t="s">
        <v>149</v>
      </c>
    </row>
    <row r="620" s="2" customFormat="1" ht="16.5" customHeight="1">
      <c r="A620" s="39"/>
      <c r="B620" s="40"/>
      <c r="C620" s="246" t="s">
        <v>830</v>
      </c>
      <c r="D620" s="246" t="s">
        <v>178</v>
      </c>
      <c r="E620" s="247" t="s">
        <v>773</v>
      </c>
      <c r="F620" s="248" t="s">
        <v>774</v>
      </c>
      <c r="G620" s="249" t="s">
        <v>166</v>
      </c>
      <c r="H620" s="250">
        <v>0.156</v>
      </c>
      <c r="I620" s="251"/>
      <c r="J620" s="252">
        <f>ROUND(I620*H620,2)</f>
        <v>0</v>
      </c>
      <c r="K620" s="253"/>
      <c r="L620" s="254"/>
      <c r="M620" s="255" t="s">
        <v>1</v>
      </c>
      <c r="N620" s="256" t="s">
        <v>42</v>
      </c>
      <c r="O620" s="92"/>
      <c r="P620" s="230">
        <f>O620*H620</f>
        <v>0</v>
      </c>
      <c r="Q620" s="230">
        <v>1</v>
      </c>
      <c r="R620" s="230">
        <f>Q620*H620</f>
        <v>0.156</v>
      </c>
      <c r="S620" s="230">
        <v>0</v>
      </c>
      <c r="T620" s="231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2" t="s">
        <v>468</v>
      </c>
      <c r="AT620" s="232" t="s">
        <v>178</v>
      </c>
      <c r="AU620" s="232" t="s">
        <v>156</v>
      </c>
      <c r="AY620" s="18" t="s">
        <v>149</v>
      </c>
      <c r="BE620" s="233">
        <f>IF(N620="základní",J620,0)</f>
        <v>0</v>
      </c>
      <c r="BF620" s="233">
        <f>IF(N620="snížená",J620,0)</f>
        <v>0</v>
      </c>
      <c r="BG620" s="233">
        <f>IF(N620="zákl. přenesená",J620,0)</f>
        <v>0</v>
      </c>
      <c r="BH620" s="233">
        <f>IF(N620="sníž. přenesená",J620,0)</f>
        <v>0</v>
      </c>
      <c r="BI620" s="233">
        <f>IF(N620="nulová",J620,0)</f>
        <v>0</v>
      </c>
      <c r="BJ620" s="18" t="s">
        <v>156</v>
      </c>
      <c r="BK620" s="233">
        <f>ROUND(I620*H620,2)</f>
        <v>0</v>
      </c>
      <c r="BL620" s="18" t="s">
        <v>228</v>
      </c>
      <c r="BM620" s="232" t="s">
        <v>831</v>
      </c>
    </row>
    <row r="621" s="2" customFormat="1">
      <c r="A621" s="39"/>
      <c r="B621" s="40"/>
      <c r="C621" s="41"/>
      <c r="D621" s="236" t="s">
        <v>409</v>
      </c>
      <c r="E621" s="41"/>
      <c r="F621" s="294" t="s">
        <v>776</v>
      </c>
      <c r="G621" s="41"/>
      <c r="H621" s="41"/>
      <c r="I621" s="295"/>
      <c r="J621" s="41"/>
      <c r="K621" s="41"/>
      <c r="L621" s="45"/>
      <c r="M621" s="296"/>
      <c r="N621" s="297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409</v>
      </c>
      <c r="AU621" s="18" t="s">
        <v>156</v>
      </c>
    </row>
    <row r="622" s="13" customFormat="1">
      <c r="A622" s="13"/>
      <c r="B622" s="234"/>
      <c r="C622" s="235"/>
      <c r="D622" s="236" t="s">
        <v>158</v>
      </c>
      <c r="E622" s="235"/>
      <c r="F622" s="238" t="s">
        <v>832</v>
      </c>
      <c r="G622" s="235"/>
      <c r="H622" s="239">
        <v>0.156</v>
      </c>
      <c r="I622" s="240"/>
      <c r="J622" s="235"/>
      <c r="K622" s="235"/>
      <c r="L622" s="241"/>
      <c r="M622" s="242"/>
      <c r="N622" s="243"/>
      <c r="O622" s="243"/>
      <c r="P622" s="243"/>
      <c r="Q622" s="243"/>
      <c r="R622" s="243"/>
      <c r="S622" s="243"/>
      <c r="T622" s="24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5" t="s">
        <v>158</v>
      </c>
      <c r="AU622" s="245" t="s">
        <v>156</v>
      </c>
      <c r="AV622" s="13" t="s">
        <v>156</v>
      </c>
      <c r="AW622" s="13" t="s">
        <v>4</v>
      </c>
      <c r="AX622" s="13" t="s">
        <v>84</v>
      </c>
      <c r="AY622" s="245" t="s">
        <v>149</v>
      </c>
    </row>
    <row r="623" s="2" customFormat="1" ht="24.15" customHeight="1">
      <c r="A623" s="39"/>
      <c r="B623" s="40"/>
      <c r="C623" s="220" t="s">
        <v>833</v>
      </c>
      <c r="D623" s="220" t="s">
        <v>151</v>
      </c>
      <c r="E623" s="221" t="s">
        <v>834</v>
      </c>
      <c r="F623" s="222" t="s">
        <v>835</v>
      </c>
      <c r="G623" s="223" t="s">
        <v>309</v>
      </c>
      <c r="H623" s="224">
        <v>486</v>
      </c>
      <c r="I623" s="225"/>
      <c r="J623" s="226">
        <f>ROUND(I623*H623,2)</f>
        <v>0</v>
      </c>
      <c r="K623" s="227"/>
      <c r="L623" s="45"/>
      <c r="M623" s="228" t="s">
        <v>1</v>
      </c>
      <c r="N623" s="229" t="s">
        <v>42</v>
      </c>
      <c r="O623" s="92"/>
      <c r="P623" s="230">
        <f>O623*H623</f>
        <v>0</v>
      </c>
      <c r="Q623" s="230">
        <v>0.00088312999999999998</v>
      </c>
      <c r="R623" s="230">
        <f>Q623*H623</f>
        <v>0.42920118000000002</v>
      </c>
      <c r="S623" s="230">
        <v>0</v>
      </c>
      <c r="T623" s="231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2" t="s">
        <v>228</v>
      </c>
      <c r="AT623" s="232" t="s">
        <v>151</v>
      </c>
      <c r="AU623" s="232" t="s">
        <v>156</v>
      </c>
      <c r="AY623" s="18" t="s">
        <v>149</v>
      </c>
      <c r="BE623" s="233">
        <f>IF(N623="základní",J623,0)</f>
        <v>0</v>
      </c>
      <c r="BF623" s="233">
        <f>IF(N623="snížená",J623,0)</f>
        <v>0</v>
      </c>
      <c r="BG623" s="233">
        <f>IF(N623="zákl. přenesená",J623,0)</f>
        <v>0</v>
      </c>
      <c r="BH623" s="233">
        <f>IF(N623="sníž. přenesená",J623,0)</f>
        <v>0</v>
      </c>
      <c r="BI623" s="233">
        <f>IF(N623="nulová",J623,0)</f>
        <v>0</v>
      </c>
      <c r="BJ623" s="18" t="s">
        <v>156</v>
      </c>
      <c r="BK623" s="233">
        <f>ROUND(I623*H623,2)</f>
        <v>0</v>
      </c>
      <c r="BL623" s="18" t="s">
        <v>228</v>
      </c>
      <c r="BM623" s="232" t="s">
        <v>836</v>
      </c>
    </row>
    <row r="624" s="15" customFormat="1">
      <c r="A624" s="15"/>
      <c r="B624" s="273"/>
      <c r="C624" s="274"/>
      <c r="D624" s="236" t="s">
        <v>158</v>
      </c>
      <c r="E624" s="275" t="s">
        <v>1</v>
      </c>
      <c r="F624" s="276" t="s">
        <v>826</v>
      </c>
      <c r="G624" s="274"/>
      <c r="H624" s="275" t="s">
        <v>1</v>
      </c>
      <c r="I624" s="277"/>
      <c r="J624" s="274"/>
      <c r="K624" s="274"/>
      <c r="L624" s="278"/>
      <c r="M624" s="279"/>
      <c r="N624" s="280"/>
      <c r="O624" s="280"/>
      <c r="P624" s="280"/>
      <c r="Q624" s="280"/>
      <c r="R624" s="280"/>
      <c r="S624" s="280"/>
      <c r="T624" s="281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82" t="s">
        <v>158</v>
      </c>
      <c r="AU624" s="282" t="s">
        <v>156</v>
      </c>
      <c r="AV624" s="15" t="s">
        <v>84</v>
      </c>
      <c r="AW624" s="15" t="s">
        <v>31</v>
      </c>
      <c r="AX624" s="15" t="s">
        <v>76</v>
      </c>
      <c r="AY624" s="282" t="s">
        <v>149</v>
      </c>
    </row>
    <row r="625" s="13" customFormat="1">
      <c r="A625" s="13"/>
      <c r="B625" s="234"/>
      <c r="C625" s="235"/>
      <c r="D625" s="236" t="s">
        <v>158</v>
      </c>
      <c r="E625" s="237" t="s">
        <v>1</v>
      </c>
      <c r="F625" s="238" t="s">
        <v>827</v>
      </c>
      <c r="G625" s="235"/>
      <c r="H625" s="239">
        <v>350</v>
      </c>
      <c r="I625" s="240"/>
      <c r="J625" s="235"/>
      <c r="K625" s="235"/>
      <c r="L625" s="241"/>
      <c r="M625" s="242"/>
      <c r="N625" s="243"/>
      <c r="O625" s="243"/>
      <c r="P625" s="243"/>
      <c r="Q625" s="243"/>
      <c r="R625" s="243"/>
      <c r="S625" s="243"/>
      <c r="T625" s="24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158</v>
      </c>
      <c r="AU625" s="245" t="s">
        <v>156</v>
      </c>
      <c r="AV625" s="13" t="s">
        <v>156</v>
      </c>
      <c r="AW625" s="13" t="s">
        <v>31</v>
      </c>
      <c r="AX625" s="13" t="s">
        <v>76</v>
      </c>
      <c r="AY625" s="245" t="s">
        <v>149</v>
      </c>
    </row>
    <row r="626" s="13" customFormat="1">
      <c r="A626" s="13"/>
      <c r="B626" s="234"/>
      <c r="C626" s="235"/>
      <c r="D626" s="236" t="s">
        <v>158</v>
      </c>
      <c r="E626" s="237" t="s">
        <v>1</v>
      </c>
      <c r="F626" s="238" t="s">
        <v>828</v>
      </c>
      <c r="G626" s="235"/>
      <c r="H626" s="239">
        <v>121</v>
      </c>
      <c r="I626" s="240"/>
      <c r="J626" s="235"/>
      <c r="K626" s="235"/>
      <c r="L626" s="241"/>
      <c r="M626" s="242"/>
      <c r="N626" s="243"/>
      <c r="O626" s="243"/>
      <c r="P626" s="243"/>
      <c r="Q626" s="243"/>
      <c r="R626" s="243"/>
      <c r="S626" s="243"/>
      <c r="T626" s="24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5" t="s">
        <v>158</v>
      </c>
      <c r="AU626" s="245" t="s">
        <v>156</v>
      </c>
      <c r="AV626" s="13" t="s">
        <v>156</v>
      </c>
      <c r="AW626" s="13" t="s">
        <v>31</v>
      </c>
      <c r="AX626" s="13" t="s">
        <v>76</v>
      </c>
      <c r="AY626" s="245" t="s">
        <v>149</v>
      </c>
    </row>
    <row r="627" s="15" customFormat="1">
      <c r="A627" s="15"/>
      <c r="B627" s="273"/>
      <c r="C627" s="274"/>
      <c r="D627" s="236" t="s">
        <v>158</v>
      </c>
      <c r="E627" s="275" t="s">
        <v>1</v>
      </c>
      <c r="F627" s="276" t="s">
        <v>829</v>
      </c>
      <c r="G627" s="274"/>
      <c r="H627" s="275" t="s">
        <v>1</v>
      </c>
      <c r="I627" s="277"/>
      <c r="J627" s="274"/>
      <c r="K627" s="274"/>
      <c r="L627" s="278"/>
      <c r="M627" s="279"/>
      <c r="N627" s="280"/>
      <c r="O627" s="280"/>
      <c r="P627" s="280"/>
      <c r="Q627" s="280"/>
      <c r="R627" s="280"/>
      <c r="S627" s="280"/>
      <c r="T627" s="281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82" t="s">
        <v>158</v>
      </c>
      <c r="AU627" s="282" t="s">
        <v>156</v>
      </c>
      <c r="AV627" s="15" t="s">
        <v>84</v>
      </c>
      <c r="AW627" s="15" t="s">
        <v>31</v>
      </c>
      <c r="AX627" s="15" t="s">
        <v>76</v>
      </c>
      <c r="AY627" s="282" t="s">
        <v>149</v>
      </c>
    </row>
    <row r="628" s="13" customFormat="1">
      <c r="A628" s="13"/>
      <c r="B628" s="234"/>
      <c r="C628" s="235"/>
      <c r="D628" s="236" t="s">
        <v>158</v>
      </c>
      <c r="E628" s="237" t="s">
        <v>1</v>
      </c>
      <c r="F628" s="238" t="s">
        <v>223</v>
      </c>
      <c r="G628" s="235"/>
      <c r="H628" s="239">
        <v>15</v>
      </c>
      <c r="I628" s="240"/>
      <c r="J628" s="235"/>
      <c r="K628" s="235"/>
      <c r="L628" s="241"/>
      <c r="M628" s="242"/>
      <c r="N628" s="243"/>
      <c r="O628" s="243"/>
      <c r="P628" s="243"/>
      <c r="Q628" s="243"/>
      <c r="R628" s="243"/>
      <c r="S628" s="243"/>
      <c r="T628" s="24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5" t="s">
        <v>158</v>
      </c>
      <c r="AU628" s="245" t="s">
        <v>156</v>
      </c>
      <c r="AV628" s="13" t="s">
        <v>156</v>
      </c>
      <c r="AW628" s="13" t="s">
        <v>31</v>
      </c>
      <c r="AX628" s="13" t="s">
        <v>76</v>
      </c>
      <c r="AY628" s="245" t="s">
        <v>149</v>
      </c>
    </row>
    <row r="629" s="14" customFormat="1">
      <c r="A629" s="14"/>
      <c r="B629" s="262"/>
      <c r="C629" s="263"/>
      <c r="D629" s="236" t="s">
        <v>158</v>
      </c>
      <c r="E629" s="264" t="s">
        <v>1</v>
      </c>
      <c r="F629" s="265" t="s">
        <v>298</v>
      </c>
      <c r="G629" s="263"/>
      <c r="H629" s="266">
        <v>486</v>
      </c>
      <c r="I629" s="267"/>
      <c r="J629" s="263"/>
      <c r="K629" s="263"/>
      <c r="L629" s="268"/>
      <c r="M629" s="269"/>
      <c r="N629" s="270"/>
      <c r="O629" s="270"/>
      <c r="P629" s="270"/>
      <c r="Q629" s="270"/>
      <c r="R629" s="270"/>
      <c r="S629" s="270"/>
      <c r="T629" s="271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72" t="s">
        <v>158</v>
      </c>
      <c r="AU629" s="272" t="s">
        <v>156</v>
      </c>
      <c r="AV629" s="14" t="s">
        <v>155</v>
      </c>
      <c r="AW629" s="14" t="s">
        <v>31</v>
      </c>
      <c r="AX629" s="14" t="s">
        <v>84</v>
      </c>
      <c r="AY629" s="272" t="s">
        <v>149</v>
      </c>
    </row>
    <row r="630" s="2" customFormat="1" ht="49.05" customHeight="1">
      <c r="A630" s="39"/>
      <c r="B630" s="40"/>
      <c r="C630" s="246" t="s">
        <v>837</v>
      </c>
      <c r="D630" s="246" t="s">
        <v>178</v>
      </c>
      <c r="E630" s="247" t="s">
        <v>838</v>
      </c>
      <c r="F630" s="248" t="s">
        <v>839</v>
      </c>
      <c r="G630" s="249" t="s">
        <v>309</v>
      </c>
      <c r="H630" s="250">
        <v>566.43299999999999</v>
      </c>
      <c r="I630" s="251"/>
      <c r="J630" s="252">
        <f>ROUND(I630*H630,2)</f>
        <v>0</v>
      </c>
      <c r="K630" s="253"/>
      <c r="L630" s="254"/>
      <c r="M630" s="255" t="s">
        <v>1</v>
      </c>
      <c r="N630" s="256" t="s">
        <v>42</v>
      </c>
      <c r="O630" s="92"/>
      <c r="P630" s="230">
        <f>O630*H630</f>
        <v>0</v>
      </c>
      <c r="Q630" s="230">
        <v>0.0054000000000000003</v>
      </c>
      <c r="R630" s="230">
        <f>Q630*H630</f>
        <v>3.0587382000000001</v>
      </c>
      <c r="S630" s="230">
        <v>0</v>
      </c>
      <c r="T630" s="231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32" t="s">
        <v>468</v>
      </c>
      <c r="AT630" s="232" t="s">
        <v>178</v>
      </c>
      <c r="AU630" s="232" t="s">
        <v>156</v>
      </c>
      <c r="AY630" s="18" t="s">
        <v>149</v>
      </c>
      <c r="BE630" s="233">
        <f>IF(N630="základní",J630,0)</f>
        <v>0</v>
      </c>
      <c r="BF630" s="233">
        <f>IF(N630="snížená",J630,0)</f>
        <v>0</v>
      </c>
      <c r="BG630" s="233">
        <f>IF(N630="zákl. přenesená",J630,0)</f>
        <v>0</v>
      </c>
      <c r="BH630" s="233">
        <f>IF(N630="sníž. přenesená",J630,0)</f>
        <v>0</v>
      </c>
      <c r="BI630" s="233">
        <f>IF(N630="nulová",J630,0)</f>
        <v>0</v>
      </c>
      <c r="BJ630" s="18" t="s">
        <v>156</v>
      </c>
      <c r="BK630" s="233">
        <f>ROUND(I630*H630,2)</f>
        <v>0</v>
      </c>
      <c r="BL630" s="18" t="s">
        <v>228</v>
      </c>
      <c r="BM630" s="232" t="s">
        <v>840</v>
      </c>
    </row>
    <row r="631" s="13" customFormat="1">
      <c r="A631" s="13"/>
      <c r="B631" s="234"/>
      <c r="C631" s="235"/>
      <c r="D631" s="236" t="s">
        <v>158</v>
      </c>
      <c r="E631" s="235"/>
      <c r="F631" s="238" t="s">
        <v>841</v>
      </c>
      <c r="G631" s="235"/>
      <c r="H631" s="239">
        <v>566.43299999999999</v>
      </c>
      <c r="I631" s="240"/>
      <c r="J631" s="235"/>
      <c r="K631" s="235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158</v>
      </c>
      <c r="AU631" s="245" t="s">
        <v>156</v>
      </c>
      <c r="AV631" s="13" t="s">
        <v>156</v>
      </c>
      <c r="AW631" s="13" t="s">
        <v>4</v>
      </c>
      <c r="AX631" s="13" t="s">
        <v>84</v>
      </c>
      <c r="AY631" s="245" t="s">
        <v>149</v>
      </c>
    </row>
    <row r="632" s="2" customFormat="1" ht="24.15" customHeight="1">
      <c r="A632" s="39"/>
      <c r="B632" s="40"/>
      <c r="C632" s="220" t="s">
        <v>842</v>
      </c>
      <c r="D632" s="220" t="s">
        <v>151</v>
      </c>
      <c r="E632" s="221" t="s">
        <v>843</v>
      </c>
      <c r="F632" s="222" t="s">
        <v>844</v>
      </c>
      <c r="G632" s="223" t="s">
        <v>309</v>
      </c>
      <c r="H632" s="224">
        <v>486</v>
      </c>
      <c r="I632" s="225"/>
      <c r="J632" s="226">
        <f>ROUND(I632*H632,2)</f>
        <v>0</v>
      </c>
      <c r="K632" s="227"/>
      <c r="L632" s="45"/>
      <c r="M632" s="228" t="s">
        <v>1</v>
      </c>
      <c r="N632" s="229" t="s">
        <v>42</v>
      </c>
      <c r="O632" s="92"/>
      <c r="P632" s="230">
        <f>O632*H632</f>
        <v>0</v>
      </c>
      <c r="Q632" s="230">
        <v>0.000194</v>
      </c>
      <c r="R632" s="230">
        <f>Q632*H632</f>
        <v>0.094283999999999993</v>
      </c>
      <c r="S632" s="230">
        <v>0</v>
      </c>
      <c r="T632" s="231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2" t="s">
        <v>228</v>
      </c>
      <c r="AT632" s="232" t="s">
        <v>151</v>
      </c>
      <c r="AU632" s="232" t="s">
        <v>156</v>
      </c>
      <c r="AY632" s="18" t="s">
        <v>149</v>
      </c>
      <c r="BE632" s="233">
        <f>IF(N632="základní",J632,0)</f>
        <v>0</v>
      </c>
      <c r="BF632" s="233">
        <f>IF(N632="snížená",J632,0)</f>
        <v>0</v>
      </c>
      <c r="BG632" s="233">
        <f>IF(N632="zákl. přenesená",J632,0)</f>
        <v>0</v>
      </c>
      <c r="BH632" s="233">
        <f>IF(N632="sníž. přenesená",J632,0)</f>
        <v>0</v>
      </c>
      <c r="BI632" s="233">
        <f>IF(N632="nulová",J632,0)</f>
        <v>0</v>
      </c>
      <c r="BJ632" s="18" t="s">
        <v>156</v>
      </c>
      <c r="BK632" s="233">
        <f>ROUND(I632*H632,2)</f>
        <v>0</v>
      </c>
      <c r="BL632" s="18" t="s">
        <v>228</v>
      </c>
      <c r="BM632" s="232" t="s">
        <v>845</v>
      </c>
    </row>
    <row r="633" s="15" customFormat="1">
      <c r="A633" s="15"/>
      <c r="B633" s="273"/>
      <c r="C633" s="274"/>
      <c r="D633" s="236" t="s">
        <v>158</v>
      </c>
      <c r="E633" s="275" t="s">
        <v>1</v>
      </c>
      <c r="F633" s="276" t="s">
        <v>826</v>
      </c>
      <c r="G633" s="274"/>
      <c r="H633" s="275" t="s">
        <v>1</v>
      </c>
      <c r="I633" s="277"/>
      <c r="J633" s="274"/>
      <c r="K633" s="274"/>
      <c r="L633" s="278"/>
      <c r="M633" s="279"/>
      <c r="N633" s="280"/>
      <c r="O633" s="280"/>
      <c r="P633" s="280"/>
      <c r="Q633" s="280"/>
      <c r="R633" s="280"/>
      <c r="S633" s="280"/>
      <c r="T633" s="281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82" t="s">
        <v>158</v>
      </c>
      <c r="AU633" s="282" t="s">
        <v>156</v>
      </c>
      <c r="AV633" s="15" t="s">
        <v>84</v>
      </c>
      <c r="AW633" s="15" t="s">
        <v>31</v>
      </c>
      <c r="AX633" s="15" t="s">
        <v>76</v>
      </c>
      <c r="AY633" s="282" t="s">
        <v>149</v>
      </c>
    </row>
    <row r="634" s="13" customFormat="1">
      <c r="A634" s="13"/>
      <c r="B634" s="234"/>
      <c r="C634" s="235"/>
      <c r="D634" s="236" t="s">
        <v>158</v>
      </c>
      <c r="E634" s="237" t="s">
        <v>1</v>
      </c>
      <c r="F634" s="238" t="s">
        <v>827</v>
      </c>
      <c r="G634" s="235"/>
      <c r="H634" s="239">
        <v>350</v>
      </c>
      <c r="I634" s="240"/>
      <c r="J634" s="235"/>
      <c r="K634" s="235"/>
      <c r="L634" s="241"/>
      <c r="M634" s="242"/>
      <c r="N634" s="243"/>
      <c r="O634" s="243"/>
      <c r="P634" s="243"/>
      <c r="Q634" s="243"/>
      <c r="R634" s="243"/>
      <c r="S634" s="243"/>
      <c r="T634" s="244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5" t="s">
        <v>158</v>
      </c>
      <c r="AU634" s="245" t="s">
        <v>156</v>
      </c>
      <c r="AV634" s="13" t="s">
        <v>156</v>
      </c>
      <c r="AW634" s="13" t="s">
        <v>31</v>
      </c>
      <c r="AX634" s="13" t="s">
        <v>76</v>
      </c>
      <c r="AY634" s="245" t="s">
        <v>149</v>
      </c>
    </row>
    <row r="635" s="13" customFormat="1">
      <c r="A635" s="13"/>
      <c r="B635" s="234"/>
      <c r="C635" s="235"/>
      <c r="D635" s="236" t="s">
        <v>158</v>
      </c>
      <c r="E635" s="237" t="s">
        <v>1</v>
      </c>
      <c r="F635" s="238" t="s">
        <v>828</v>
      </c>
      <c r="G635" s="235"/>
      <c r="H635" s="239">
        <v>121</v>
      </c>
      <c r="I635" s="240"/>
      <c r="J635" s="235"/>
      <c r="K635" s="235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158</v>
      </c>
      <c r="AU635" s="245" t="s">
        <v>156</v>
      </c>
      <c r="AV635" s="13" t="s">
        <v>156</v>
      </c>
      <c r="AW635" s="13" t="s">
        <v>31</v>
      </c>
      <c r="AX635" s="13" t="s">
        <v>76</v>
      </c>
      <c r="AY635" s="245" t="s">
        <v>149</v>
      </c>
    </row>
    <row r="636" s="15" customFormat="1">
      <c r="A636" s="15"/>
      <c r="B636" s="273"/>
      <c r="C636" s="274"/>
      <c r="D636" s="236" t="s">
        <v>158</v>
      </c>
      <c r="E636" s="275" t="s">
        <v>1</v>
      </c>
      <c r="F636" s="276" t="s">
        <v>829</v>
      </c>
      <c r="G636" s="274"/>
      <c r="H636" s="275" t="s">
        <v>1</v>
      </c>
      <c r="I636" s="277"/>
      <c r="J636" s="274"/>
      <c r="K636" s="274"/>
      <c r="L636" s="278"/>
      <c r="M636" s="279"/>
      <c r="N636" s="280"/>
      <c r="O636" s="280"/>
      <c r="P636" s="280"/>
      <c r="Q636" s="280"/>
      <c r="R636" s="280"/>
      <c r="S636" s="280"/>
      <c r="T636" s="281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82" t="s">
        <v>158</v>
      </c>
      <c r="AU636" s="282" t="s">
        <v>156</v>
      </c>
      <c r="AV636" s="15" t="s">
        <v>84</v>
      </c>
      <c r="AW636" s="15" t="s">
        <v>31</v>
      </c>
      <c r="AX636" s="15" t="s">
        <v>76</v>
      </c>
      <c r="AY636" s="282" t="s">
        <v>149</v>
      </c>
    </row>
    <row r="637" s="13" customFormat="1">
      <c r="A637" s="13"/>
      <c r="B637" s="234"/>
      <c r="C637" s="235"/>
      <c r="D637" s="236" t="s">
        <v>158</v>
      </c>
      <c r="E637" s="237" t="s">
        <v>1</v>
      </c>
      <c r="F637" s="238" t="s">
        <v>223</v>
      </c>
      <c r="G637" s="235"/>
      <c r="H637" s="239">
        <v>15</v>
      </c>
      <c r="I637" s="240"/>
      <c r="J637" s="235"/>
      <c r="K637" s="235"/>
      <c r="L637" s="241"/>
      <c r="M637" s="242"/>
      <c r="N637" s="243"/>
      <c r="O637" s="243"/>
      <c r="P637" s="243"/>
      <c r="Q637" s="243"/>
      <c r="R637" s="243"/>
      <c r="S637" s="243"/>
      <c r="T637" s="24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158</v>
      </c>
      <c r="AU637" s="245" t="s">
        <v>156</v>
      </c>
      <c r="AV637" s="13" t="s">
        <v>156</v>
      </c>
      <c r="AW637" s="13" t="s">
        <v>31</v>
      </c>
      <c r="AX637" s="13" t="s">
        <v>76</v>
      </c>
      <c r="AY637" s="245" t="s">
        <v>149</v>
      </c>
    </row>
    <row r="638" s="14" customFormat="1">
      <c r="A638" s="14"/>
      <c r="B638" s="262"/>
      <c r="C638" s="263"/>
      <c r="D638" s="236" t="s">
        <v>158</v>
      </c>
      <c r="E638" s="264" t="s">
        <v>1</v>
      </c>
      <c r="F638" s="265" t="s">
        <v>298</v>
      </c>
      <c r="G638" s="263"/>
      <c r="H638" s="266">
        <v>486</v>
      </c>
      <c r="I638" s="267"/>
      <c r="J638" s="263"/>
      <c r="K638" s="263"/>
      <c r="L638" s="268"/>
      <c r="M638" s="269"/>
      <c r="N638" s="270"/>
      <c r="O638" s="270"/>
      <c r="P638" s="270"/>
      <c r="Q638" s="270"/>
      <c r="R638" s="270"/>
      <c r="S638" s="270"/>
      <c r="T638" s="27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72" t="s">
        <v>158</v>
      </c>
      <c r="AU638" s="272" t="s">
        <v>156</v>
      </c>
      <c r="AV638" s="14" t="s">
        <v>155</v>
      </c>
      <c r="AW638" s="14" t="s">
        <v>31</v>
      </c>
      <c r="AX638" s="14" t="s">
        <v>84</v>
      </c>
      <c r="AY638" s="272" t="s">
        <v>149</v>
      </c>
    </row>
    <row r="639" s="2" customFormat="1" ht="33" customHeight="1">
      <c r="A639" s="39"/>
      <c r="B639" s="40"/>
      <c r="C639" s="246" t="s">
        <v>846</v>
      </c>
      <c r="D639" s="246" t="s">
        <v>178</v>
      </c>
      <c r="E639" s="247" t="s">
        <v>847</v>
      </c>
      <c r="F639" s="248" t="s">
        <v>848</v>
      </c>
      <c r="G639" s="249" t="s">
        <v>309</v>
      </c>
      <c r="H639" s="250">
        <v>566.43299999999999</v>
      </c>
      <c r="I639" s="251"/>
      <c r="J639" s="252">
        <f>ROUND(I639*H639,2)</f>
        <v>0</v>
      </c>
      <c r="K639" s="253"/>
      <c r="L639" s="254"/>
      <c r="M639" s="255" t="s">
        <v>1</v>
      </c>
      <c r="N639" s="256" t="s">
        <v>42</v>
      </c>
      <c r="O639" s="92"/>
      <c r="P639" s="230">
        <f>O639*H639</f>
        <v>0</v>
      </c>
      <c r="Q639" s="230">
        <v>0.0022300000000000002</v>
      </c>
      <c r="R639" s="230">
        <f>Q639*H639</f>
        <v>1.2631455900000002</v>
      </c>
      <c r="S639" s="230">
        <v>0</v>
      </c>
      <c r="T639" s="231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2" t="s">
        <v>468</v>
      </c>
      <c r="AT639" s="232" t="s">
        <v>178</v>
      </c>
      <c r="AU639" s="232" t="s">
        <v>156</v>
      </c>
      <c r="AY639" s="18" t="s">
        <v>149</v>
      </c>
      <c r="BE639" s="233">
        <f>IF(N639="základní",J639,0)</f>
        <v>0</v>
      </c>
      <c r="BF639" s="233">
        <f>IF(N639="snížená",J639,0)</f>
        <v>0</v>
      </c>
      <c r="BG639" s="233">
        <f>IF(N639="zákl. přenesená",J639,0)</f>
        <v>0</v>
      </c>
      <c r="BH639" s="233">
        <f>IF(N639="sníž. přenesená",J639,0)</f>
        <v>0</v>
      </c>
      <c r="BI639" s="233">
        <f>IF(N639="nulová",J639,0)</f>
        <v>0</v>
      </c>
      <c r="BJ639" s="18" t="s">
        <v>156</v>
      </c>
      <c r="BK639" s="233">
        <f>ROUND(I639*H639,2)</f>
        <v>0</v>
      </c>
      <c r="BL639" s="18" t="s">
        <v>228</v>
      </c>
      <c r="BM639" s="232" t="s">
        <v>849</v>
      </c>
    </row>
    <row r="640" s="13" customFormat="1">
      <c r="A640" s="13"/>
      <c r="B640" s="234"/>
      <c r="C640" s="235"/>
      <c r="D640" s="236" t="s">
        <v>158</v>
      </c>
      <c r="E640" s="235"/>
      <c r="F640" s="238" t="s">
        <v>841</v>
      </c>
      <c r="G640" s="235"/>
      <c r="H640" s="239">
        <v>566.43299999999999</v>
      </c>
      <c r="I640" s="240"/>
      <c r="J640" s="235"/>
      <c r="K640" s="235"/>
      <c r="L640" s="241"/>
      <c r="M640" s="242"/>
      <c r="N640" s="243"/>
      <c r="O640" s="243"/>
      <c r="P640" s="243"/>
      <c r="Q640" s="243"/>
      <c r="R640" s="243"/>
      <c r="S640" s="243"/>
      <c r="T640" s="24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158</v>
      </c>
      <c r="AU640" s="245" t="s">
        <v>156</v>
      </c>
      <c r="AV640" s="13" t="s">
        <v>156</v>
      </c>
      <c r="AW640" s="13" t="s">
        <v>4</v>
      </c>
      <c r="AX640" s="13" t="s">
        <v>84</v>
      </c>
      <c r="AY640" s="245" t="s">
        <v>149</v>
      </c>
    </row>
    <row r="641" s="2" customFormat="1" ht="24.15" customHeight="1">
      <c r="A641" s="39"/>
      <c r="B641" s="40"/>
      <c r="C641" s="220" t="s">
        <v>850</v>
      </c>
      <c r="D641" s="220" t="s">
        <v>151</v>
      </c>
      <c r="E641" s="221" t="s">
        <v>851</v>
      </c>
      <c r="F641" s="222" t="s">
        <v>852</v>
      </c>
      <c r="G641" s="223" t="s">
        <v>309</v>
      </c>
      <c r="H641" s="224">
        <v>32</v>
      </c>
      <c r="I641" s="225"/>
      <c r="J641" s="226">
        <f>ROUND(I641*H641,2)</f>
        <v>0</v>
      </c>
      <c r="K641" s="227"/>
      <c r="L641" s="45"/>
      <c r="M641" s="228" t="s">
        <v>1</v>
      </c>
      <c r="N641" s="229" t="s">
        <v>42</v>
      </c>
      <c r="O641" s="92"/>
      <c r="P641" s="230">
        <f>O641*H641</f>
        <v>0</v>
      </c>
      <c r="Q641" s="230">
        <v>0.00071949999999999998</v>
      </c>
      <c r="R641" s="230">
        <f>Q641*H641</f>
        <v>0.023023999999999999</v>
      </c>
      <c r="S641" s="230">
        <v>0</v>
      </c>
      <c r="T641" s="231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2" t="s">
        <v>228</v>
      </c>
      <c r="AT641" s="232" t="s">
        <v>151</v>
      </c>
      <c r="AU641" s="232" t="s">
        <v>156</v>
      </c>
      <c r="AY641" s="18" t="s">
        <v>149</v>
      </c>
      <c r="BE641" s="233">
        <f>IF(N641="základní",J641,0)</f>
        <v>0</v>
      </c>
      <c r="BF641" s="233">
        <f>IF(N641="snížená",J641,0)</f>
        <v>0</v>
      </c>
      <c r="BG641" s="233">
        <f>IF(N641="zákl. přenesená",J641,0)</f>
        <v>0</v>
      </c>
      <c r="BH641" s="233">
        <f>IF(N641="sníž. přenesená",J641,0)</f>
        <v>0</v>
      </c>
      <c r="BI641" s="233">
        <f>IF(N641="nulová",J641,0)</f>
        <v>0</v>
      </c>
      <c r="BJ641" s="18" t="s">
        <v>156</v>
      </c>
      <c r="BK641" s="233">
        <f>ROUND(I641*H641,2)</f>
        <v>0</v>
      </c>
      <c r="BL641" s="18" t="s">
        <v>228</v>
      </c>
      <c r="BM641" s="232" t="s">
        <v>853</v>
      </c>
    </row>
    <row r="642" s="13" customFormat="1">
      <c r="A642" s="13"/>
      <c r="B642" s="234"/>
      <c r="C642" s="235"/>
      <c r="D642" s="236" t="s">
        <v>158</v>
      </c>
      <c r="E642" s="237" t="s">
        <v>1</v>
      </c>
      <c r="F642" s="238" t="s">
        <v>854</v>
      </c>
      <c r="G642" s="235"/>
      <c r="H642" s="239">
        <v>32</v>
      </c>
      <c r="I642" s="240"/>
      <c r="J642" s="235"/>
      <c r="K642" s="235"/>
      <c r="L642" s="241"/>
      <c r="M642" s="242"/>
      <c r="N642" s="243"/>
      <c r="O642" s="243"/>
      <c r="P642" s="243"/>
      <c r="Q642" s="243"/>
      <c r="R642" s="243"/>
      <c r="S642" s="243"/>
      <c r="T642" s="24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5" t="s">
        <v>158</v>
      </c>
      <c r="AU642" s="245" t="s">
        <v>156</v>
      </c>
      <c r="AV642" s="13" t="s">
        <v>156</v>
      </c>
      <c r="AW642" s="13" t="s">
        <v>31</v>
      </c>
      <c r="AX642" s="13" t="s">
        <v>84</v>
      </c>
      <c r="AY642" s="245" t="s">
        <v>149</v>
      </c>
    </row>
    <row r="643" s="2" customFormat="1" ht="24.15" customHeight="1">
      <c r="A643" s="39"/>
      <c r="B643" s="40"/>
      <c r="C643" s="246" t="s">
        <v>855</v>
      </c>
      <c r="D643" s="246" t="s">
        <v>178</v>
      </c>
      <c r="E643" s="247" t="s">
        <v>856</v>
      </c>
      <c r="F643" s="248" t="s">
        <v>857</v>
      </c>
      <c r="G643" s="249" t="s">
        <v>309</v>
      </c>
      <c r="H643" s="250">
        <v>37.295999999999999</v>
      </c>
      <c r="I643" s="251"/>
      <c r="J643" s="252">
        <f>ROUND(I643*H643,2)</f>
        <v>0</v>
      </c>
      <c r="K643" s="253"/>
      <c r="L643" s="254"/>
      <c r="M643" s="255" t="s">
        <v>1</v>
      </c>
      <c r="N643" s="256" t="s">
        <v>42</v>
      </c>
      <c r="O643" s="92"/>
      <c r="P643" s="230">
        <f>O643*H643</f>
        <v>0</v>
      </c>
      <c r="Q643" s="230">
        <v>0.0020999999999999999</v>
      </c>
      <c r="R643" s="230">
        <f>Q643*H643</f>
        <v>0.078321599999999991</v>
      </c>
      <c r="S643" s="230">
        <v>0</v>
      </c>
      <c r="T643" s="231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2" t="s">
        <v>468</v>
      </c>
      <c r="AT643" s="232" t="s">
        <v>178</v>
      </c>
      <c r="AU643" s="232" t="s">
        <v>156</v>
      </c>
      <c r="AY643" s="18" t="s">
        <v>149</v>
      </c>
      <c r="BE643" s="233">
        <f>IF(N643="základní",J643,0)</f>
        <v>0</v>
      </c>
      <c r="BF643" s="233">
        <f>IF(N643="snížená",J643,0)</f>
        <v>0</v>
      </c>
      <c r="BG643" s="233">
        <f>IF(N643="zákl. přenesená",J643,0)</f>
        <v>0</v>
      </c>
      <c r="BH643" s="233">
        <f>IF(N643="sníž. přenesená",J643,0)</f>
        <v>0</v>
      </c>
      <c r="BI643" s="233">
        <f>IF(N643="nulová",J643,0)</f>
        <v>0</v>
      </c>
      <c r="BJ643" s="18" t="s">
        <v>156</v>
      </c>
      <c r="BK643" s="233">
        <f>ROUND(I643*H643,2)</f>
        <v>0</v>
      </c>
      <c r="BL643" s="18" t="s">
        <v>228</v>
      </c>
      <c r="BM643" s="232" t="s">
        <v>858</v>
      </c>
    </row>
    <row r="644" s="13" customFormat="1">
      <c r="A644" s="13"/>
      <c r="B644" s="234"/>
      <c r="C644" s="235"/>
      <c r="D644" s="236" t="s">
        <v>158</v>
      </c>
      <c r="E644" s="235"/>
      <c r="F644" s="238" t="s">
        <v>859</v>
      </c>
      <c r="G644" s="235"/>
      <c r="H644" s="239">
        <v>37.295999999999999</v>
      </c>
      <c r="I644" s="240"/>
      <c r="J644" s="235"/>
      <c r="K644" s="235"/>
      <c r="L644" s="241"/>
      <c r="M644" s="242"/>
      <c r="N644" s="243"/>
      <c r="O644" s="243"/>
      <c r="P644" s="243"/>
      <c r="Q644" s="243"/>
      <c r="R644" s="243"/>
      <c r="S644" s="243"/>
      <c r="T644" s="24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5" t="s">
        <v>158</v>
      </c>
      <c r="AU644" s="245" t="s">
        <v>156</v>
      </c>
      <c r="AV644" s="13" t="s">
        <v>156</v>
      </c>
      <c r="AW644" s="13" t="s">
        <v>4</v>
      </c>
      <c r="AX644" s="13" t="s">
        <v>84</v>
      </c>
      <c r="AY644" s="245" t="s">
        <v>149</v>
      </c>
    </row>
    <row r="645" s="2" customFormat="1" ht="24.15" customHeight="1">
      <c r="A645" s="39"/>
      <c r="B645" s="40"/>
      <c r="C645" s="220" t="s">
        <v>860</v>
      </c>
      <c r="D645" s="220" t="s">
        <v>151</v>
      </c>
      <c r="E645" s="221" t="s">
        <v>861</v>
      </c>
      <c r="F645" s="222" t="s">
        <v>862</v>
      </c>
      <c r="G645" s="223" t="s">
        <v>309</v>
      </c>
      <c r="H645" s="224">
        <v>486</v>
      </c>
      <c r="I645" s="225"/>
      <c r="J645" s="226">
        <f>ROUND(I645*H645,2)</f>
        <v>0</v>
      </c>
      <c r="K645" s="227"/>
      <c r="L645" s="45"/>
      <c r="M645" s="228" t="s">
        <v>1</v>
      </c>
      <c r="N645" s="229" t="s">
        <v>42</v>
      </c>
      <c r="O645" s="92"/>
      <c r="P645" s="230">
        <f>O645*H645</f>
        <v>0</v>
      </c>
      <c r="Q645" s="230">
        <v>0</v>
      </c>
      <c r="R645" s="230">
        <f>Q645*H645</f>
        <v>0</v>
      </c>
      <c r="S645" s="230">
        <v>0</v>
      </c>
      <c r="T645" s="231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2" t="s">
        <v>228</v>
      </c>
      <c r="AT645" s="232" t="s">
        <v>151</v>
      </c>
      <c r="AU645" s="232" t="s">
        <v>156</v>
      </c>
      <c r="AY645" s="18" t="s">
        <v>149</v>
      </c>
      <c r="BE645" s="233">
        <f>IF(N645="základní",J645,0)</f>
        <v>0</v>
      </c>
      <c r="BF645" s="233">
        <f>IF(N645="snížená",J645,0)</f>
        <v>0</v>
      </c>
      <c r="BG645" s="233">
        <f>IF(N645="zákl. přenesená",J645,0)</f>
        <v>0</v>
      </c>
      <c r="BH645" s="233">
        <f>IF(N645="sníž. přenesená",J645,0)</f>
        <v>0</v>
      </c>
      <c r="BI645" s="233">
        <f>IF(N645="nulová",J645,0)</f>
        <v>0</v>
      </c>
      <c r="BJ645" s="18" t="s">
        <v>156</v>
      </c>
      <c r="BK645" s="233">
        <f>ROUND(I645*H645,2)</f>
        <v>0</v>
      </c>
      <c r="BL645" s="18" t="s">
        <v>228</v>
      </c>
      <c r="BM645" s="232" t="s">
        <v>863</v>
      </c>
    </row>
    <row r="646" s="15" customFormat="1">
      <c r="A646" s="15"/>
      <c r="B646" s="273"/>
      <c r="C646" s="274"/>
      <c r="D646" s="236" t="s">
        <v>158</v>
      </c>
      <c r="E646" s="275" t="s">
        <v>1</v>
      </c>
      <c r="F646" s="276" t="s">
        <v>826</v>
      </c>
      <c r="G646" s="274"/>
      <c r="H646" s="275" t="s">
        <v>1</v>
      </c>
      <c r="I646" s="277"/>
      <c r="J646" s="274"/>
      <c r="K646" s="274"/>
      <c r="L646" s="278"/>
      <c r="M646" s="279"/>
      <c r="N646" s="280"/>
      <c r="O646" s="280"/>
      <c r="P646" s="280"/>
      <c r="Q646" s="280"/>
      <c r="R646" s="280"/>
      <c r="S646" s="280"/>
      <c r="T646" s="281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82" t="s">
        <v>158</v>
      </c>
      <c r="AU646" s="282" t="s">
        <v>156</v>
      </c>
      <c r="AV646" s="15" t="s">
        <v>84</v>
      </c>
      <c r="AW646" s="15" t="s">
        <v>31</v>
      </c>
      <c r="AX646" s="15" t="s">
        <v>76</v>
      </c>
      <c r="AY646" s="282" t="s">
        <v>149</v>
      </c>
    </row>
    <row r="647" s="13" customFormat="1">
      <c r="A647" s="13"/>
      <c r="B647" s="234"/>
      <c r="C647" s="235"/>
      <c r="D647" s="236" t="s">
        <v>158</v>
      </c>
      <c r="E647" s="237" t="s">
        <v>1</v>
      </c>
      <c r="F647" s="238" t="s">
        <v>827</v>
      </c>
      <c r="G647" s="235"/>
      <c r="H647" s="239">
        <v>350</v>
      </c>
      <c r="I647" s="240"/>
      <c r="J647" s="235"/>
      <c r="K647" s="235"/>
      <c r="L647" s="241"/>
      <c r="M647" s="242"/>
      <c r="N647" s="243"/>
      <c r="O647" s="243"/>
      <c r="P647" s="243"/>
      <c r="Q647" s="243"/>
      <c r="R647" s="243"/>
      <c r="S647" s="243"/>
      <c r="T647" s="24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5" t="s">
        <v>158</v>
      </c>
      <c r="AU647" s="245" t="s">
        <v>156</v>
      </c>
      <c r="AV647" s="13" t="s">
        <v>156</v>
      </c>
      <c r="AW647" s="13" t="s">
        <v>31</v>
      </c>
      <c r="AX647" s="13" t="s">
        <v>76</v>
      </c>
      <c r="AY647" s="245" t="s">
        <v>149</v>
      </c>
    </row>
    <row r="648" s="13" customFormat="1">
      <c r="A648" s="13"/>
      <c r="B648" s="234"/>
      <c r="C648" s="235"/>
      <c r="D648" s="236" t="s">
        <v>158</v>
      </c>
      <c r="E648" s="237" t="s">
        <v>1</v>
      </c>
      <c r="F648" s="238" t="s">
        <v>828</v>
      </c>
      <c r="G648" s="235"/>
      <c r="H648" s="239">
        <v>121</v>
      </c>
      <c r="I648" s="240"/>
      <c r="J648" s="235"/>
      <c r="K648" s="235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158</v>
      </c>
      <c r="AU648" s="245" t="s">
        <v>156</v>
      </c>
      <c r="AV648" s="13" t="s">
        <v>156</v>
      </c>
      <c r="AW648" s="13" t="s">
        <v>31</v>
      </c>
      <c r="AX648" s="13" t="s">
        <v>76</v>
      </c>
      <c r="AY648" s="245" t="s">
        <v>149</v>
      </c>
    </row>
    <row r="649" s="15" customFormat="1">
      <c r="A649" s="15"/>
      <c r="B649" s="273"/>
      <c r="C649" s="274"/>
      <c r="D649" s="236" t="s">
        <v>158</v>
      </c>
      <c r="E649" s="275" t="s">
        <v>1</v>
      </c>
      <c r="F649" s="276" t="s">
        <v>829</v>
      </c>
      <c r="G649" s="274"/>
      <c r="H649" s="275" t="s">
        <v>1</v>
      </c>
      <c r="I649" s="277"/>
      <c r="J649" s="274"/>
      <c r="K649" s="274"/>
      <c r="L649" s="278"/>
      <c r="M649" s="279"/>
      <c r="N649" s="280"/>
      <c r="O649" s="280"/>
      <c r="P649" s="280"/>
      <c r="Q649" s="280"/>
      <c r="R649" s="280"/>
      <c r="S649" s="280"/>
      <c r="T649" s="281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82" t="s">
        <v>158</v>
      </c>
      <c r="AU649" s="282" t="s">
        <v>156</v>
      </c>
      <c r="AV649" s="15" t="s">
        <v>84</v>
      </c>
      <c r="AW649" s="15" t="s">
        <v>31</v>
      </c>
      <c r="AX649" s="15" t="s">
        <v>76</v>
      </c>
      <c r="AY649" s="282" t="s">
        <v>149</v>
      </c>
    </row>
    <row r="650" s="13" customFormat="1">
      <c r="A650" s="13"/>
      <c r="B650" s="234"/>
      <c r="C650" s="235"/>
      <c r="D650" s="236" t="s">
        <v>158</v>
      </c>
      <c r="E650" s="237" t="s">
        <v>1</v>
      </c>
      <c r="F650" s="238" t="s">
        <v>223</v>
      </c>
      <c r="G650" s="235"/>
      <c r="H650" s="239">
        <v>15</v>
      </c>
      <c r="I650" s="240"/>
      <c r="J650" s="235"/>
      <c r="K650" s="235"/>
      <c r="L650" s="241"/>
      <c r="M650" s="242"/>
      <c r="N650" s="243"/>
      <c r="O650" s="243"/>
      <c r="P650" s="243"/>
      <c r="Q650" s="243"/>
      <c r="R650" s="243"/>
      <c r="S650" s="243"/>
      <c r="T650" s="24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5" t="s">
        <v>158</v>
      </c>
      <c r="AU650" s="245" t="s">
        <v>156</v>
      </c>
      <c r="AV650" s="13" t="s">
        <v>156</v>
      </c>
      <c r="AW650" s="13" t="s">
        <v>31</v>
      </c>
      <c r="AX650" s="13" t="s">
        <v>76</v>
      </c>
      <c r="AY650" s="245" t="s">
        <v>149</v>
      </c>
    </row>
    <row r="651" s="14" customFormat="1">
      <c r="A651" s="14"/>
      <c r="B651" s="262"/>
      <c r="C651" s="263"/>
      <c r="D651" s="236" t="s">
        <v>158</v>
      </c>
      <c r="E651" s="264" t="s">
        <v>1</v>
      </c>
      <c r="F651" s="265" t="s">
        <v>298</v>
      </c>
      <c r="G651" s="263"/>
      <c r="H651" s="266">
        <v>486</v>
      </c>
      <c r="I651" s="267"/>
      <c r="J651" s="263"/>
      <c r="K651" s="263"/>
      <c r="L651" s="268"/>
      <c r="M651" s="269"/>
      <c r="N651" s="270"/>
      <c r="O651" s="270"/>
      <c r="P651" s="270"/>
      <c r="Q651" s="270"/>
      <c r="R651" s="270"/>
      <c r="S651" s="270"/>
      <c r="T651" s="271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72" t="s">
        <v>158</v>
      </c>
      <c r="AU651" s="272" t="s">
        <v>156</v>
      </c>
      <c r="AV651" s="14" t="s">
        <v>155</v>
      </c>
      <c r="AW651" s="14" t="s">
        <v>31</v>
      </c>
      <c r="AX651" s="14" t="s">
        <v>84</v>
      </c>
      <c r="AY651" s="272" t="s">
        <v>149</v>
      </c>
    </row>
    <row r="652" s="2" customFormat="1" ht="16.5" customHeight="1">
      <c r="A652" s="39"/>
      <c r="B652" s="40"/>
      <c r="C652" s="246" t="s">
        <v>864</v>
      </c>
      <c r="D652" s="246" t="s">
        <v>178</v>
      </c>
      <c r="E652" s="247" t="s">
        <v>865</v>
      </c>
      <c r="F652" s="248" t="s">
        <v>866</v>
      </c>
      <c r="G652" s="249" t="s">
        <v>309</v>
      </c>
      <c r="H652" s="250">
        <v>561.33000000000004</v>
      </c>
      <c r="I652" s="251"/>
      <c r="J652" s="252">
        <f>ROUND(I652*H652,2)</f>
        <v>0</v>
      </c>
      <c r="K652" s="253"/>
      <c r="L652" s="254"/>
      <c r="M652" s="255" t="s">
        <v>1</v>
      </c>
      <c r="N652" s="256" t="s">
        <v>42</v>
      </c>
      <c r="O652" s="92"/>
      <c r="P652" s="230">
        <f>O652*H652</f>
        <v>0</v>
      </c>
      <c r="Q652" s="230">
        <v>0.00029999999999999997</v>
      </c>
      <c r="R652" s="230">
        <f>Q652*H652</f>
        <v>0.16839899999999999</v>
      </c>
      <c r="S652" s="230">
        <v>0</v>
      </c>
      <c r="T652" s="231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2" t="s">
        <v>468</v>
      </c>
      <c r="AT652" s="232" t="s">
        <v>178</v>
      </c>
      <c r="AU652" s="232" t="s">
        <v>156</v>
      </c>
      <c r="AY652" s="18" t="s">
        <v>149</v>
      </c>
      <c r="BE652" s="233">
        <f>IF(N652="základní",J652,0)</f>
        <v>0</v>
      </c>
      <c r="BF652" s="233">
        <f>IF(N652="snížená",J652,0)</f>
        <v>0</v>
      </c>
      <c r="BG652" s="233">
        <f>IF(N652="zákl. přenesená",J652,0)</f>
        <v>0</v>
      </c>
      <c r="BH652" s="233">
        <f>IF(N652="sníž. přenesená",J652,0)</f>
        <v>0</v>
      </c>
      <c r="BI652" s="233">
        <f>IF(N652="nulová",J652,0)</f>
        <v>0</v>
      </c>
      <c r="BJ652" s="18" t="s">
        <v>156</v>
      </c>
      <c r="BK652" s="233">
        <f>ROUND(I652*H652,2)</f>
        <v>0</v>
      </c>
      <c r="BL652" s="18" t="s">
        <v>228</v>
      </c>
      <c r="BM652" s="232" t="s">
        <v>867</v>
      </c>
    </row>
    <row r="653" s="13" customFormat="1">
      <c r="A653" s="13"/>
      <c r="B653" s="234"/>
      <c r="C653" s="235"/>
      <c r="D653" s="236" t="s">
        <v>158</v>
      </c>
      <c r="E653" s="235"/>
      <c r="F653" s="238" t="s">
        <v>868</v>
      </c>
      <c r="G653" s="235"/>
      <c r="H653" s="239">
        <v>561.33000000000004</v>
      </c>
      <c r="I653" s="240"/>
      <c r="J653" s="235"/>
      <c r="K653" s="235"/>
      <c r="L653" s="241"/>
      <c r="M653" s="242"/>
      <c r="N653" s="243"/>
      <c r="O653" s="243"/>
      <c r="P653" s="243"/>
      <c r="Q653" s="243"/>
      <c r="R653" s="243"/>
      <c r="S653" s="243"/>
      <c r="T653" s="24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5" t="s">
        <v>158</v>
      </c>
      <c r="AU653" s="245" t="s">
        <v>156</v>
      </c>
      <c r="AV653" s="13" t="s">
        <v>156</v>
      </c>
      <c r="AW653" s="13" t="s">
        <v>4</v>
      </c>
      <c r="AX653" s="13" t="s">
        <v>84</v>
      </c>
      <c r="AY653" s="245" t="s">
        <v>149</v>
      </c>
    </row>
    <row r="654" s="2" customFormat="1" ht="24.15" customHeight="1">
      <c r="A654" s="39"/>
      <c r="B654" s="40"/>
      <c r="C654" s="220" t="s">
        <v>869</v>
      </c>
      <c r="D654" s="220" t="s">
        <v>151</v>
      </c>
      <c r="E654" s="221" t="s">
        <v>870</v>
      </c>
      <c r="F654" s="222" t="s">
        <v>871</v>
      </c>
      <c r="G654" s="223" t="s">
        <v>309</v>
      </c>
      <c r="H654" s="224">
        <v>486</v>
      </c>
      <c r="I654" s="225"/>
      <c r="J654" s="226">
        <f>ROUND(I654*H654,2)</f>
        <v>0</v>
      </c>
      <c r="K654" s="227"/>
      <c r="L654" s="45"/>
      <c r="M654" s="228" t="s">
        <v>1</v>
      </c>
      <c r="N654" s="229" t="s">
        <v>42</v>
      </c>
      <c r="O654" s="92"/>
      <c r="P654" s="230">
        <f>O654*H654</f>
        <v>0</v>
      </c>
      <c r="Q654" s="230">
        <v>0</v>
      </c>
      <c r="R654" s="230">
        <f>Q654*H654</f>
        <v>0</v>
      </c>
      <c r="S654" s="230">
        <v>0</v>
      </c>
      <c r="T654" s="231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2" t="s">
        <v>228</v>
      </c>
      <c r="AT654" s="232" t="s">
        <v>151</v>
      </c>
      <c r="AU654" s="232" t="s">
        <v>156</v>
      </c>
      <c r="AY654" s="18" t="s">
        <v>149</v>
      </c>
      <c r="BE654" s="233">
        <f>IF(N654="základní",J654,0)</f>
        <v>0</v>
      </c>
      <c r="BF654" s="233">
        <f>IF(N654="snížená",J654,0)</f>
        <v>0</v>
      </c>
      <c r="BG654" s="233">
        <f>IF(N654="zákl. přenesená",J654,0)</f>
        <v>0</v>
      </c>
      <c r="BH654" s="233">
        <f>IF(N654="sníž. přenesená",J654,0)</f>
        <v>0</v>
      </c>
      <c r="BI654" s="233">
        <f>IF(N654="nulová",J654,0)</f>
        <v>0</v>
      </c>
      <c r="BJ654" s="18" t="s">
        <v>156</v>
      </c>
      <c r="BK654" s="233">
        <f>ROUND(I654*H654,2)</f>
        <v>0</v>
      </c>
      <c r="BL654" s="18" t="s">
        <v>228</v>
      </c>
      <c r="BM654" s="232" t="s">
        <v>872</v>
      </c>
    </row>
    <row r="655" s="15" customFormat="1">
      <c r="A655" s="15"/>
      <c r="B655" s="273"/>
      <c r="C655" s="274"/>
      <c r="D655" s="236" t="s">
        <v>158</v>
      </c>
      <c r="E655" s="275" t="s">
        <v>1</v>
      </c>
      <c r="F655" s="276" t="s">
        <v>826</v>
      </c>
      <c r="G655" s="274"/>
      <c r="H655" s="275" t="s">
        <v>1</v>
      </c>
      <c r="I655" s="277"/>
      <c r="J655" s="274"/>
      <c r="K655" s="274"/>
      <c r="L655" s="278"/>
      <c r="M655" s="279"/>
      <c r="N655" s="280"/>
      <c r="O655" s="280"/>
      <c r="P655" s="280"/>
      <c r="Q655" s="280"/>
      <c r="R655" s="280"/>
      <c r="S655" s="280"/>
      <c r="T655" s="281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82" t="s">
        <v>158</v>
      </c>
      <c r="AU655" s="282" t="s">
        <v>156</v>
      </c>
      <c r="AV655" s="15" t="s">
        <v>84</v>
      </c>
      <c r="AW655" s="15" t="s">
        <v>31</v>
      </c>
      <c r="AX655" s="15" t="s">
        <v>76</v>
      </c>
      <c r="AY655" s="282" t="s">
        <v>149</v>
      </c>
    </row>
    <row r="656" s="13" customFormat="1">
      <c r="A656" s="13"/>
      <c r="B656" s="234"/>
      <c r="C656" s="235"/>
      <c r="D656" s="236" t="s">
        <v>158</v>
      </c>
      <c r="E656" s="237" t="s">
        <v>1</v>
      </c>
      <c r="F656" s="238" t="s">
        <v>827</v>
      </c>
      <c r="G656" s="235"/>
      <c r="H656" s="239">
        <v>350</v>
      </c>
      <c r="I656" s="240"/>
      <c r="J656" s="235"/>
      <c r="K656" s="235"/>
      <c r="L656" s="241"/>
      <c r="M656" s="242"/>
      <c r="N656" s="243"/>
      <c r="O656" s="243"/>
      <c r="P656" s="243"/>
      <c r="Q656" s="243"/>
      <c r="R656" s="243"/>
      <c r="S656" s="243"/>
      <c r="T656" s="24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5" t="s">
        <v>158</v>
      </c>
      <c r="AU656" s="245" t="s">
        <v>156</v>
      </c>
      <c r="AV656" s="13" t="s">
        <v>156</v>
      </c>
      <c r="AW656" s="13" t="s">
        <v>31</v>
      </c>
      <c r="AX656" s="13" t="s">
        <v>76</v>
      </c>
      <c r="AY656" s="245" t="s">
        <v>149</v>
      </c>
    </row>
    <row r="657" s="13" customFormat="1">
      <c r="A657" s="13"/>
      <c r="B657" s="234"/>
      <c r="C657" s="235"/>
      <c r="D657" s="236" t="s">
        <v>158</v>
      </c>
      <c r="E657" s="237" t="s">
        <v>1</v>
      </c>
      <c r="F657" s="238" t="s">
        <v>828</v>
      </c>
      <c r="G657" s="235"/>
      <c r="H657" s="239">
        <v>121</v>
      </c>
      <c r="I657" s="240"/>
      <c r="J657" s="235"/>
      <c r="K657" s="235"/>
      <c r="L657" s="241"/>
      <c r="M657" s="242"/>
      <c r="N657" s="243"/>
      <c r="O657" s="243"/>
      <c r="P657" s="243"/>
      <c r="Q657" s="243"/>
      <c r="R657" s="243"/>
      <c r="S657" s="243"/>
      <c r="T657" s="24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5" t="s">
        <v>158</v>
      </c>
      <c r="AU657" s="245" t="s">
        <v>156</v>
      </c>
      <c r="AV657" s="13" t="s">
        <v>156</v>
      </c>
      <c r="AW657" s="13" t="s">
        <v>31</v>
      </c>
      <c r="AX657" s="13" t="s">
        <v>76</v>
      </c>
      <c r="AY657" s="245" t="s">
        <v>149</v>
      </c>
    </row>
    <row r="658" s="15" customFormat="1">
      <c r="A658" s="15"/>
      <c r="B658" s="273"/>
      <c r="C658" s="274"/>
      <c r="D658" s="236" t="s">
        <v>158</v>
      </c>
      <c r="E658" s="275" t="s">
        <v>1</v>
      </c>
      <c r="F658" s="276" t="s">
        <v>829</v>
      </c>
      <c r="G658" s="274"/>
      <c r="H658" s="275" t="s">
        <v>1</v>
      </c>
      <c r="I658" s="277"/>
      <c r="J658" s="274"/>
      <c r="K658" s="274"/>
      <c r="L658" s="278"/>
      <c r="M658" s="279"/>
      <c r="N658" s="280"/>
      <c r="O658" s="280"/>
      <c r="P658" s="280"/>
      <c r="Q658" s="280"/>
      <c r="R658" s="280"/>
      <c r="S658" s="280"/>
      <c r="T658" s="281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82" t="s">
        <v>158</v>
      </c>
      <c r="AU658" s="282" t="s">
        <v>156</v>
      </c>
      <c r="AV658" s="15" t="s">
        <v>84</v>
      </c>
      <c r="AW658" s="15" t="s">
        <v>31</v>
      </c>
      <c r="AX658" s="15" t="s">
        <v>76</v>
      </c>
      <c r="AY658" s="282" t="s">
        <v>149</v>
      </c>
    </row>
    <row r="659" s="13" customFormat="1">
      <c r="A659" s="13"/>
      <c r="B659" s="234"/>
      <c r="C659" s="235"/>
      <c r="D659" s="236" t="s">
        <v>158</v>
      </c>
      <c r="E659" s="237" t="s">
        <v>1</v>
      </c>
      <c r="F659" s="238" t="s">
        <v>223</v>
      </c>
      <c r="G659" s="235"/>
      <c r="H659" s="239">
        <v>15</v>
      </c>
      <c r="I659" s="240"/>
      <c r="J659" s="235"/>
      <c r="K659" s="235"/>
      <c r="L659" s="241"/>
      <c r="M659" s="242"/>
      <c r="N659" s="243"/>
      <c r="O659" s="243"/>
      <c r="P659" s="243"/>
      <c r="Q659" s="243"/>
      <c r="R659" s="243"/>
      <c r="S659" s="243"/>
      <c r="T659" s="24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5" t="s">
        <v>158</v>
      </c>
      <c r="AU659" s="245" t="s">
        <v>156</v>
      </c>
      <c r="AV659" s="13" t="s">
        <v>156</v>
      </c>
      <c r="AW659" s="13" t="s">
        <v>31</v>
      </c>
      <c r="AX659" s="13" t="s">
        <v>76</v>
      </c>
      <c r="AY659" s="245" t="s">
        <v>149</v>
      </c>
    </row>
    <row r="660" s="14" customFormat="1">
      <c r="A660" s="14"/>
      <c r="B660" s="262"/>
      <c r="C660" s="263"/>
      <c r="D660" s="236" t="s">
        <v>158</v>
      </c>
      <c r="E660" s="264" t="s">
        <v>1</v>
      </c>
      <c r="F660" s="265" t="s">
        <v>298</v>
      </c>
      <c r="G660" s="263"/>
      <c r="H660" s="266">
        <v>486</v>
      </c>
      <c r="I660" s="267"/>
      <c r="J660" s="263"/>
      <c r="K660" s="263"/>
      <c r="L660" s="268"/>
      <c r="M660" s="269"/>
      <c r="N660" s="270"/>
      <c r="O660" s="270"/>
      <c r="P660" s="270"/>
      <c r="Q660" s="270"/>
      <c r="R660" s="270"/>
      <c r="S660" s="270"/>
      <c r="T660" s="271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72" t="s">
        <v>158</v>
      </c>
      <c r="AU660" s="272" t="s">
        <v>156</v>
      </c>
      <c r="AV660" s="14" t="s">
        <v>155</v>
      </c>
      <c r="AW660" s="14" t="s">
        <v>31</v>
      </c>
      <c r="AX660" s="14" t="s">
        <v>84</v>
      </c>
      <c r="AY660" s="272" t="s">
        <v>149</v>
      </c>
    </row>
    <row r="661" s="2" customFormat="1" ht="16.5" customHeight="1">
      <c r="A661" s="39"/>
      <c r="B661" s="40"/>
      <c r="C661" s="246" t="s">
        <v>873</v>
      </c>
      <c r="D661" s="246" t="s">
        <v>178</v>
      </c>
      <c r="E661" s="247" t="s">
        <v>874</v>
      </c>
      <c r="F661" s="248" t="s">
        <v>875</v>
      </c>
      <c r="G661" s="249" t="s">
        <v>309</v>
      </c>
      <c r="H661" s="250">
        <v>561.33000000000004</v>
      </c>
      <c r="I661" s="251"/>
      <c r="J661" s="252">
        <f>ROUND(I661*H661,2)</f>
        <v>0</v>
      </c>
      <c r="K661" s="253"/>
      <c r="L661" s="254"/>
      <c r="M661" s="255" t="s">
        <v>1</v>
      </c>
      <c r="N661" s="256" t="s">
        <v>42</v>
      </c>
      <c r="O661" s="92"/>
      <c r="P661" s="230">
        <f>O661*H661</f>
        <v>0</v>
      </c>
      <c r="Q661" s="230">
        <v>0.00050000000000000001</v>
      </c>
      <c r="R661" s="230">
        <f>Q661*H661</f>
        <v>0.28066500000000005</v>
      </c>
      <c r="S661" s="230">
        <v>0</v>
      </c>
      <c r="T661" s="231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2" t="s">
        <v>468</v>
      </c>
      <c r="AT661" s="232" t="s">
        <v>178</v>
      </c>
      <c r="AU661" s="232" t="s">
        <v>156</v>
      </c>
      <c r="AY661" s="18" t="s">
        <v>149</v>
      </c>
      <c r="BE661" s="233">
        <f>IF(N661="základní",J661,0)</f>
        <v>0</v>
      </c>
      <c r="BF661" s="233">
        <f>IF(N661="snížená",J661,0)</f>
        <v>0</v>
      </c>
      <c r="BG661" s="233">
        <f>IF(N661="zákl. přenesená",J661,0)</f>
        <v>0</v>
      </c>
      <c r="BH661" s="233">
        <f>IF(N661="sníž. přenesená",J661,0)</f>
        <v>0</v>
      </c>
      <c r="BI661" s="233">
        <f>IF(N661="nulová",J661,0)</f>
        <v>0</v>
      </c>
      <c r="BJ661" s="18" t="s">
        <v>156</v>
      </c>
      <c r="BK661" s="233">
        <f>ROUND(I661*H661,2)</f>
        <v>0</v>
      </c>
      <c r="BL661" s="18" t="s">
        <v>228</v>
      </c>
      <c r="BM661" s="232" t="s">
        <v>876</v>
      </c>
    </row>
    <row r="662" s="13" customFormat="1">
      <c r="A662" s="13"/>
      <c r="B662" s="234"/>
      <c r="C662" s="235"/>
      <c r="D662" s="236" t="s">
        <v>158</v>
      </c>
      <c r="E662" s="235"/>
      <c r="F662" s="238" t="s">
        <v>868</v>
      </c>
      <c r="G662" s="235"/>
      <c r="H662" s="239">
        <v>561.33000000000004</v>
      </c>
      <c r="I662" s="240"/>
      <c r="J662" s="235"/>
      <c r="K662" s="235"/>
      <c r="L662" s="241"/>
      <c r="M662" s="242"/>
      <c r="N662" s="243"/>
      <c r="O662" s="243"/>
      <c r="P662" s="243"/>
      <c r="Q662" s="243"/>
      <c r="R662" s="243"/>
      <c r="S662" s="243"/>
      <c r="T662" s="24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5" t="s">
        <v>158</v>
      </c>
      <c r="AU662" s="245" t="s">
        <v>156</v>
      </c>
      <c r="AV662" s="13" t="s">
        <v>156</v>
      </c>
      <c r="AW662" s="13" t="s">
        <v>4</v>
      </c>
      <c r="AX662" s="13" t="s">
        <v>84</v>
      </c>
      <c r="AY662" s="245" t="s">
        <v>149</v>
      </c>
    </row>
    <row r="663" s="2" customFormat="1" ht="24.15" customHeight="1">
      <c r="A663" s="39"/>
      <c r="B663" s="40"/>
      <c r="C663" s="220" t="s">
        <v>877</v>
      </c>
      <c r="D663" s="220" t="s">
        <v>151</v>
      </c>
      <c r="E663" s="221" t="s">
        <v>870</v>
      </c>
      <c r="F663" s="222" t="s">
        <v>871</v>
      </c>
      <c r="G663" s="223" t="s">
        <v>309</v>
      </c>
      <c r="H663" s="224">
        <v>55.079999999999998</v>
      </c>
      <c r="I663" s="225"/>
      <c r="J663" s="226">
        <f>ROUND(I663*H663,2)</f>
        <v>0</v>
      </c>
      <c r="K663" s="227"/>
      <c r="L663" s="45"/>
      <c r="M663" s="228" t="s">
        <v>1</v>
      </c>
      <c r="N663" s="229" t="s">
        <v>42</v>
      </c>
      <c r="O663" s="92"/>
      <c r="P663" s="230">
        <f>O663*H663</f>
        <v>0</v>
      </c>
      <c r="Q663" s="230">
        <v>0</v>
      </c>
      <c r="R663" s="230">
        <f>Q663*H663</f>
        <v>0</v>
      </c>
      <c r="S663" s="230">
        <v>0</v>
      </c>
      <c r="T663" s="231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2" t="s">
        <v>228</v>
      </c>
      <c r="AT663" s="232" t="s">
        <v>151</v>
      </c>
      <c r="AU663" s="232" t="s">
        <v>156</v>
      </c>
      <c r="AY663" s="18" t="s">
        <v>149</v>
      </c>
      <c r="BE663" s="233">
        <f>IF(N663="základní",J663,0)</f>
        <v>0</v>
      </c>
      <c r="BF663" s="233">
        <f>IF(N663="snížená",J663,0)</f>
        <v>0</v>
      </c>
      <c r="BG663" s="233">
        <f>IF(N663="zákl. přenesená",J663,0)</f>
        <v>0</v>
      </c>
      <c r="BH663" s="233">
        <f>IF(N663="sníž. přenesená",J663,0)</f>
        <v>0</v>
      </c>
      <c r="BI663" s="233">
        <f>IF(N663="nulová",J663,0)</f>
        <v>0</v>
      </c>
      <c r="BJ663" s="18" t="s">
        <v>156</v>
      </c>
      <c r="BK663" s="233">
        <f>ROUND(I663*H663,2)</f>
        <v>0</v>
      </c>
      <c r="BL663" s="18" t="s">
        <v>228</v>
      </c>
      <c r="BM663" s="232" t="s">
        <v>878</v>
      </c>
    </row>
    <row r="664" s="13" customFormat="1">
      <c r="A664" s="13"/>
      <c r="B664" s="234"/>
      <c r="C664" s="235"/>
      <c r="D664" s="236" t="s">
        <v>158</v>
      </c>
      <c r="E664" s="237" t="s">
        <v>1</v>
      </c>
      <c r="F664" s="238" t="s">
        <v>656</v>
      </c>
      <c r="G664" s="235"/>
      <c r="H664" s="239">
        <v>17.07</v>
      </c>
      <c r="I664" s="240"/>
      <c r="J664" s="235"/>
      <c r="K664" s="235"/>
      <c r="L664" s="241"/>
      <c r="M664" s="242"/>
      <c r="N664" s="243"/>
      <c r="O664" s="243"/>
      <c r="P664" s="243"/>
      <c r="Q664" s="243"/>
      <c r="R664" s="243"/>
      <c r="S664" s="243"/>
      <c r="T664" s="24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5" t="s">
        <v>158</v>
      </c>
      <c r="AU664" s="245" t="s">
        <v>156</v>
      </c>
      <c r="AV664" s="13" t="s">
        <v>156</v>
      </c>
      <c r="AW664" s="13" t="s">
        <v>31</v>
      </c>
      <c r="AX664" s="13" t="s">
        <v>76</v>
      </c>
      <c r="AY664" s="245" t="s">
        <v>149</v>
      </c>
    </row>
    <row r="665" s="13" customFormat="1">
      <c r="A665" s="13"/>
      <c r="B665" s="234"/>
      <c r="C665" s="235"/>
      <c r="D665" s="236" t="s">
        <v>158</v>
      </c>
      <c r="E665" s="237" t="s">
        <v>1</v>
      </c>
      <c r="F665" s="238" t="s">
        <v>657</v>
      </c>
      <c r="G665" s="235"/>
      <c r="H665" s="239">
        <v>13.77</v>
      </c>
      <c r="I665" s="240"/>
      <c r="J665" s="235"/>
      <c r="K665" s="235"/>
      <c r="L665" s="241"/>
      <c r="M665" s="242"/>
      <c r="N665" s="243"/>
      <c r="O665" s="243"/>
      <c r="P665" s="243"/>
      <c r="Q665" s="243"/>
      <c r="R665" s="243"/>
      <c r="S665" s="243"/>
      <c r="T665" s="24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158</v>
      </c>
      <c r="AU665" s="245" t="s">
        <v>156</v>
      </c>
      <c r="AV665" s="13" t="s">
        <v>156</v>
      </c>
      <c r="AW665" s="13" t="s">
        <v>31</v>
      </c>
      <c r="AX665" s="13" t="s">
        <v>76</v>
      </c>
      <c r="AY665" s="245" t="s">
        <v>149</v>
      </c>
    </row>
    <row r="666" s="13" customFormat="1">
      <c r="A666" s="13"/>
      <c r="B666" s="234"/>
      <c r="C666" s="235"/>
      <c r="D666" s="236" t="s">
        <v>158</v>
      </c>
      <c r="E666" s="237" t="s">
        <v>1</v>
      </c>
      <c r="F666" s="238" t="s">
        <v>658</v>
      </c>
      <c r="G666" s="235"/>
      <c r="H666" s="239">
        <v>17.07</v>
      </c>
      <c r="I666" s="240"/>
      <c r="J666" s="235"/>
      <c r="K666" s="235"/>
      <c r="L666" s="241"/>
      <c r="M666" s="242"/>
      <c r="N666" s="243"/>
      <c r="O666" s="243"/>
      <c r="P666" s="243"/>
      <c r="Q666" s="243"/>
      <c r="R666" s="243"/>
      <c r="S666" s="243"/>
      <c r="T666" s="24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5" t="s">
        <v>158</v>
      </c>
      <c r="AU666" s="245" t="s">
        <v>156</v>
      </c>
      <c r="AV666" s="13" t="s">
        <v>156</v>
      </c>
      <c r="AW666" s="13" t="s">
        <v>31</v>
      </c>
      <c r="AX666" s="13" t="s">
        <v>76</v>
      </c>
      <c r="AY666" s="245" t="s">
        <v>149</v>
      </c>
    </row>
    <row r="667" s="13" customFormat="1">
      <c r="A667" s="13"/>
      <c r="B667" s="234"/>
      <c r="C667" s="235"/>
      <c r="D667" s="236" t="s">
        <v>158</v>
      </c>
      <c r="E667" s="237" t="s">
        <v>1</v>
      </c>
      <c r="F667" s="238" t="s">
        <v>659</v>
      </c>
      <c r="G667" s="235"/>
      <c r="H667" s="239">
        <v>7.1699999999999999</v>
      </c>
      <c r="I667" s="240"/>
      <c r="J667" s="235"/>
      <c r="K667" s="235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158</v>
      </c>
      <c r="AU667" s="245" t="s">
        <v>156</v>
      </c>
      <c r="AV667" s="13" t="s">
        <v>156</v>
      </c>
      <c r="AW667" s="13" t="s">
        <v>31</v>
      </c>
      <c r="AX667" s="13" t="s">
        <v>76</v>
      </c>
      <c r="AY667" s="245" t="s">
        <v>149</v>
      </c>
    </row>
    <row r="668" s="14" customFormat="1">
      <c r="A668" s="14"/>
      <c r="B668" s="262"/>
      <c r="C668" s="263"/>
      <c r="D668" s="236" t="s">
        <v>158</v>
      </c>
      <c r="E668" s="264" t="s">
        <v>1</v>
      </c>
      <c r="F668" s="265" t="s">
        <v>298</v>
      </c>
      <c r="G668" s="263"/>
      <c r="H668" s="266">
        <v>55.079999999999998</v>
      </c>
      <c r="I668" s="267"/>
      <c r="J668" s="263"/>
      <c r="K668" s="263"/>
      <c r="L668" s="268"/>
      <c r="M668" s="269"/>
      <c r="N668" s="270"/>
      <c r="O668" s="270"/>
      <c r="P668" s="270"/>
      <c r="Q668" s="270"/>
      <c r="R668" s="270"/>
      <c r="S668" s="270"/>
      <c r="T668" s="271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72" t="s">
        <v>158</v>
      </c>
      <c r="AU668" s="272" t="s">
        <v>156</v>
      </c>
      <c r="AV668" s="14" t="s">
        <v>155</v>
      </c>
      <c r="AW668" s="14" t="s">
        <v>31</v>
      </c>
      <c r="AX668" s="14" t="s">
        <v>84</v>
      </c>
      <c r="AY668" s="272" t="s">
        <v>149</v>
      </c>
    </row>
    <row r="669" s="2" customFormat="1" ht="24.15" customHeight="1">
      <c r="A669" s="39"/>
      <c r="B669" s="40"/>
      <c r="C669" s="246" t="s">
        <v>879</v>
      </c>
      <c r="D669" s="246" t="s">
        <v>178</v>
      </c>
      <c r="E669" s="247" t="s">
        <v>880</v>
      </c>
      <c r="F669" s="248" t="s">
        <v>881</v>
      </c>
      <c r="G669" s="249" t="s">
        <v>309</v>
      </c>
      <c r="H669" s="250">
        <v>63.616999999999997</v>
      </c>
      <c r="I669" s="251"/>
      <c r="J669" s="252">
        <f>ROUND(I669*H669,2)</f>
        <v>0</v>
      </c>
      <c r="K669" s="253"/>
      <c r="L669" s="254"/>
      <c r="M669" s="255" t="s">
        <v>1</v>
      </c>
      <c r="N669" s="256" t="s">
        <v>42</v>
      </c>
      <c r="O669" s="92"/>
      <c r="P669" s="230">
        <f>O669*H669</f>
        <v>0</v>
      </c>
      <c r="Q669" s="230">
        <v>0.00029999999999999997</v>
      </c>
      <c r="R669" s="230">
        <f>Q669*H669</f>
        <v>0.019085099999999997</v>
      </c>
      <c r="S669" s="230">
        <v>0</v>
      </c>
      <c r="T669" s="231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2" t="s">
        <v>468</v>
      </c>
      <c r="AT669" s="232" t="s">
        <v>178</v>
      </c>
      <c r="AU669" s="232" t="s">
        <v>156</v>
      </c>
      <c r="AY669" s="18" t="s">
        <v>149</v>
      </c>
      <c r="BE669" s="233">
        <f>IF(N669="základní",J669,0)</f>
        <v>0</v>
      </c>
      <c r="BF669" s="233">
        <f>IF(N669="snížená",J669,0)</f>
        <v>0</v>
      </c>
      <c r="BG669" s="233">
        <f>IF(N669="zákl. přenesená",J669,0)</f>
        <v>0</v>
      </c>
      <c r="BH669" s="233">
        <f>IF(N669="sníž. přenesená",J669,0)</f>
        <v>0</v>
      </c>
      <c r="BI669" s="233">
        <f>IF(N669="nulová",J669,0)</f>
        <v>0</v>
      </c>
      <c r="BJ669" s="18" t="s">
        <v>156</v>
      </c>
      <c r="BK669" s="233">
        <f>ROUND(I669*H669,2)</f>
        <v>0</v>
      </c>
      <c r="BL669" s="18" t="s">
        <v>228</v>
      </c>
      <c r="BM669" s="232" t="s">
        <v>882</v>
      </c>
    </row>
    <row r="670" s="2" customFormat="1">
      <c r="A670" s="39"/>
      <c r="B670" s="40"/>
      <c r="C670" s="41"/>
      <c r="D670" s="236" t="s">
        <v>409</v>
      </c>
      <c r="E670" s="41"/>
      <c r="F670" s="294" t="s">
        <v>664</v>
      </c>
      <c r="G670" s="41"/>
      <c r="H670" s="41"/>
      <c r="I670" s="295"/>
      <c r="J670" s="41"/>
      <c r="K670" s="41"/>
      <c r="L670" s="45"/>
      <c r="M670" s="296"/>
      <c r="N670" s="297"/>
      <c r="O670" s="92"/>
      <c r="P670" s="92"/>
      <c r="Q670" s="92"/>
      <c r="R670" s="92"/>
      <c r="S670" s="92"/>
      <c r="T670" s="93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409</v>
      </c>
      <c r="AU670" s="18" t="s">
        <v>156</v>
      </c>
    </row>
    <row r="671" s="13" customFormat="1">
      <c r="A671" s="13"/>
      <c r="B671" s="234"/>
      <c r="C671" s="235"/>
      <c r="D671" s="236" t="s">
        <v>158</v>
      </c>
      <c r="E671" s="237" t="s">
        <v>1</v>
      </c>
      <c r="F671" s="238" t="s">
        <v>883</v>
      </c>
      <c r="G671" s="235"/>
      <c r="H671" s="239">
        <v>63.616999999999997</v>
      </c>
      <c r="I671" s="240"/>
      <c r="J671" s="235"/>
      <c r="K671" s="235"/>
      <c r="L671" s="241"/>
      <c r="M671" s="242"/>
      <c r="N671" s="243"/>
      <c r="O671" s="243"/>
      <c r="P671" s="243"/>
      <c r="Q671" s="243"/>
      <c r="R671" s="243"/>
      <c r="S671" s="243"/>
      <c r="T671" s="24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5" t="s">
        <v>158</v>
      </c>
      <c r="AU671" s="245" t="s">
        <v>156</v>
      </c>
      <c r="AV671" s="13" t="s">
        <v>156</v>
      </c>
      <c r="AW671" s="13" t="s">
        <v>31</v>
      </c>
      <c r="AX671" s="13" t="s">
        <v>76</v>
      </c>
      <c r="AY671" s="245" t="s">
        <v>149</v>
      </c>
    </row>
    <row r="672" s="14" customFormat="1">
      <c r="A672" s="14"/>
      <c r="B672" s="262"/>
      <c r="C672" s="263"/>
      <c r="D672" s="236" t="s">
        <v>158</v>
      </c>
      <c r="E672" s="264" t="s">
        <v>1</v>
      </c>
      <c r="F672" s="265" t="s">
        <v>298</v>
      </c>
      <c r="G672" s="263"/>
      <c r="H672" s="266">
        <v>63.616999999999997</v>
      </c>
      <c r="I672" s="267"/>
      <c r="J672" s="263"/>
      <c r="K672" s="263"/>
      <c r="L672" s="268"/>
      <c r="M672" s="269"/>
      <c r="N672" s="270"/>
      <c r="O672" s="270"/>
      <c r="P672" s="270"/>
      <c r="Q672" s="270"/>
      <c r="R672" s="270"/>
      <c r="S672" s="270"/>
      <c r="T672" s="271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72" t="s">
        <v>158</v>
      </c>
      <c r="AU672" s="272" t="s">
        <v>156</v>
      </c>
      <c r="AV672" s="14" t="s">
        <v>155</v>
      </c>
      <c r="AW672" s="14" t="s">
        <v>31</v>
      </c>
      <c r="AX672" s="14" t="s">
        <v>84</v>
      </c>
      <c r="AY672" s="272" t="s">
        <v>149</v>
      </c>
    </row>
    <row r="673" s="2" customFormat="1" ht="24.15" customHeight="1">
      <c r="A673" s="39"/>
      <c r="B673" s="40"/>
      <c r="C673" s="220" t="s">
        <v>884</v>
      </c>
      <c r="D673" s="220" t="s">
        <v>151</v>
      </c>
      <c r="E673" s="221" t="s">
        <v>885</v>
      </c>
      <c r="F673" s="222" t="s">
        <v>886</v>
      </c>
      <c r="G673" s="223" t="s">
        <v>309</v>
      </c>
      <c r="H673" s="224">
        <v>486</v>
      </c>
      <c r="I673" s="225"/>
      <c r="J673" s="226">
        <f>ROUND(I673*H673,2)</f>
        <v>0</v>
      </c>
      <c r="K673" s="227"/>
      <c r="L673" s="45"/>
      <c r="M673" s="228" t="s">
        <v>1</v>
      </c>
      <c r="N673" s="229" t="s">
        <v>42</v>
      </c>
      <c r="O673" s="92"/>
      <c r="P673" s="230">
        <f>O673*H673</f>
        <v>0</v>
      </c>
      <c r="Q673" s="230">
        <v>0</v>
      </c>
      <c r="R673" s="230">
        <f>Q673*H673</f>
        <v>0</v>
      </c>
      <c r="S673" s="230">
        <v>0</v>
      </c>
      <c r="T673" s="231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2" t="s">
        <v>228</v>
      </c>
      <c r="AT673" s="232" t="s">
        <v>151</v>
      </c>
      <c r="AU673" s="232" t="s">
        <v>156</v>
      </c>
      <c r="AY673" s="18" t="s">
        <v>149</v>
      </c>
      <c r="BE673" s="233">
        <f>IF(N673="základní",J673,0)</f>
        <v>0</v>
      </c>
      <c r="BF673" s="233">
        <f>IF(N673="snížená",J673,0)</f>
        <v>0</v>
      </c>
      <c r="BG673" s="233">
        <f>IF(N673="zákl. přenesená",J673,0)</f>
        <v>0</v>
      </c>
      <c r="BH673" s="233">
        <f>IF(N673="sníž. přenesená",J673,0)</f>
        <v>0</v>
      </c>
      <c r="BI673" s="233">
        <f>IF(N673="nulová",J673,0)</f>
        <v>0</v>
      </c>
      <c r="BJ673" s="18" t="s">
        <v>156</v>
      </c>
      <c r="BK673" s="233">
        <f>ROUND(I673*H673,2)</f>
        <v>0</v>
      </c>
      <c r="BL673" s="18" t="s">
        <v>228</v>
      </c>
      <c r="BM673" s="232" t="s">
        <v>887</v>
      </c>
    </row>
    <row r="674" s="15" customFormat="1">
      <c r="A674" s="15"/>
      <c r="B674" s="273"/>
      <c r="C674" s="274"/>
      <c r="D674" s="236" t="s">
        <v>158</v>
      </c>
      <c r="E674" s="275" t="s">
        <v>1</v>
      </c>
      <c r="F674" s="276" t="s">
        <v>826</v>
      </c>
      <c r="G674" s="274"/>
      <c r="H674" s="275" t="s">
        <v>1</v>
      </c>
      <c r="I674" s="277"/>
      <c r="J674" s="274"/>
      <c r="K674" s="274"/>
      <c r="L674" s="278"/>
      <c r="M674" s="279"/>
      <c r="N674" s="280"/>
      <c r="O674" s="280"/>
      <c r="P674" s="280"/>
      <c r="Q674" s="280"/>
      <c r="R674" s="280"/>
      <c r="S674" s="280"/>
      <c r="T674" s="281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82" t="s">
        <v>158</v>
      </c>
      <c r="AU674" s="282" t="s">
        <v>156</v>
      </c>
      <c r="AV674" s="15" t="s">
        <v>84</v>
      </c>
      <c r="AW674" s="15" t="s">
        <v>31</v>
      </c>
      <c r="AX674" s="15" t="s">
        <v>76</v>
      </c>
      <c r="AY674" s="282" t="s">
        <v>149</v>
      </c>
    </row>
    <row r="675" s="13" customFormat="1">
      <c r="A675" s="13"/>
      <c r="B675" s="234"/>
      <c r="C675" s="235"/>
      <c r="D675" s="236" t="s">
        <v>158</v>
      </c>
      <c r="E675" s="237" t="s">
        <v>1</v>
      </c>
      <c r="F675" s="238" t="s">
        <v>827</v>
      </c>
      <c r="G675" s="235"/>
      <c r="H675" s="239">
        <v>350</v>
      </c>
      <c r="I675" s="240"/>
      <c r="J675" s="235"/>
      <c r="K675" s="235"/>
      <c r="L675" s="241"/>
      <c r="M675" s="242"/>
      <c r="N675" s="243"/>
      <c r="O675" s="243"/>
      <c r="P675" s="243"/>
      <c r="Q675" s="243"/>
      <c r="R675" s="243"/>
      <c r="S675" s="243"/>
      <c r="T675" s="24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158</v>
      </c>
      <c r="AU675" s="245" t="s">
        <v>156</v>
      </c>
      <c r="AV675" s="13" t="s">
        <v>156</v>
      </c>
      <c r="AW675" s="13" t="s">
        <v>31</v>
      </c>
      <c r="AX675" s="13" t="s">
        <v>76</v>
      </c>
      <c r="AY675" s="245" t="s">
        <v>149</v>
      </c>
    </row>
    <row r="676" s="13" customFormat="1">
      <c r="A676" s="13"/>
      <c r="B676" s="234"/>
      <c r="C676" s="235"/>
      <c r="D676" s="236" t="s">
        <v>158</v>
      </c>
      <c r="E676" s="237" t="s">
        <v>1</v>
      </c>
      <c r="F676" s="238" t="s">
        <v>828</v>
      </c>
      <c r="G676" s="235"/>
      <c r="H676" s="239">
        <v>121</v>
      </c>
      <c r="I676" s="240"/>
      <c r="J676" s="235"/>
      <c r="K676" s="235"/>
      <c r="L676" s="241"/>
      <c r="M676" s="242"/>
      <c r="N676" s="243"/>
      <c r="O676" s="243"/>
      <c r="P676" s="243"/>
      <c r="Q676" s="243"/>
      <c r="R676" s="243"/>
      <c r="S676" s="243"/>
      <c r="T676" s="24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5" t="s">
        <v>158</v>
      </c>
      <c r="AU676" s="245" t="s">
        <v>156</v>
      </c>
      <c r="AV676" s="13" t="s">
        <v>156</v>
      </c>
      <c r="AW676" s="13" t="s">
        <v>31</v>
      </c>
      <c r="AX676" s="13" t="s">
        <v>76</v>
      </c>
      <c r="AY676" s="245" t="s">
        <v>149</v>
      </c>
    </row>
    <row r="677" s="15" customFormat="1">
      <c r="A677" s="15"/>
      <c r="B677" s="273"/>
      <c r="C677" s="274"/>
      <c r="D677" s="236" t="s">
        <v>158</v>
      </c>
      <c r="E677" s="275" t="s">
        <v>1</v>
      </c>
      <c r="F677" s="276" t="s">
        <v>829</v>
      </c>
      <c r="G677" s="274"/>
      <c r="H677" s="275" t="s">
        <v>1</v>
      </c>
      <c r="I677" s="277"/>
      <c r="J677" s="274"/>
      <c r="K677" s="274"/>
      <c r="L677" s="278"/>
      <c r="M677" s="279"/>
      <c r="N677" s="280"/>
      <c r="O677" s="280"/>
      <c r="P677" s="280"/>
      <c r="Q677" s="280"/>
      <c r="R677" s="280"/>
      <c r="S677" s="280"/>
      <c r="T677" s="281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82" t="s">
        <v>158</v>
      </c>
      <c r="AU677" s="282" t="s">
        <v>156</v>
      </c>
      <c r="AV677" s="15" t="s">
        <v>84</v>
      </c>
      <c r="AW677" s="15" t="s">
        <v>31</v>
      </c>
      <c r="AX677" s="15" t="s">
        <v>76</v>
      </c>
      <c r="AY677" s="282" t="s">
        <v>149</v>
      </c>
    </row>
    <row r="678" s="13" customFormat="1">
      <c r="A678" s="13"/>
      <c r="B678" s="234"/>
      <c r="C678" s="235"/>
      <c r="D678" s="236" t="s">
        <v>158</v>
      </c>
      <c r="E678" s="237" t="s">
        <v>1</v>
      </c>
      <c r="F678" s="238" t="s">
        <v>223</v>
      </c>
      <c r="G678" s="235"/>
      <c r="H678" s="239">
        <v>15</v>
      </c>
      <c r="I678" s="240"/>
      <c r="J678" s="235"/>
      <c r="K678" s="235"/>
      <c r="L678" s="241"/>
      <c r="M678" s="242"/>
      <c r="N678" s="243"/>
      <c r="O678" s="243"/>
      <c r="P678" s="243"/>
      <c r="Q678" s="243"/>
      <c r="R678" s="243"/>
      <c r="S678" s="243"/>
      <c r="T678" s="24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5" t="s">
        <v>158</v>
      </c>
      <c r="AU678" s="245" t="s">
        <v>156</v>
      </c>
      <c r="AV678" s="13" t="s">
        <v>156</v>
      </c>
      <c r="AW678" s="13" t="s">
        <v>31</v>
      </c>
      <c r="AX678" s="13" t="s">
        <v>76</v>
      </c>
      <c r="AY678" s="245" t="s">
        <v>149</v>
      </c>
    </row>
    <row r="679" s="14" customFormat="1">
      <c r="A679" s="14"/>
      <c r="B679" s="262"/>
      <c r="C679" s="263"/>
      <c r="D679" s="236" t="s">
        <v>158</v>
      </c>
      <c r="E679" s="264" t="s">
        <v>1</v>
      </c>
      <c r="F679" s="265" t="s">
        <v>298</v>
      </c>
      <c r="G679" s="263"/>
      <c r="H679" s="266">
        <v>486</v>
      </c>
      <c r="I679" s="267"/>
      <c r="J679" s="263"/>
      <c r="K679" s="263"/>
      <c r="L679" s="268"/>
      <c r="M679" s="269"/>
      <c r="N679" s="270"/>
      <c r="O679" s="270"/>
      <c r="P679" s="270"/>
      <c r="Q679" s="270"/>
      <c r="R679" s="270"/>
      <c r="S679" s="270"/>
      <c r="T679" s="271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72" t="s">
        <v>158</v>
      </c>
      <c r="AU679" s="272" t="s">
        <v>156</v>
      </c>
      <c r="AV679" s="14" t="s">
        <v>155</v>
      </c>
      <c r="AW679" s="14" t="s">
        <v>31</v>
      </c>
      <c r="AX679" s="14" t="s">
        <v>84</v>
      </c>
      <c r="AY679" s="272" t="s">
        <v>149</v>
      </c>
    </row>
    <row r="680" s="2" customFormat="1" ht="16.5" customHeight="1">
      <c r="A680" s="39"/>
      <c r="B680" s="40"/>
      <c r="C680" s="246" t="s">
        <v>888</v>
      </c>
      <c r="D680" s="246" t="s">
        <v>178</v>
      </c>
      <c r="E680" s="247" t="s">
        <v>889</v>
      </c>
      <c r="F680" s="248" t="s">
        <v>890</v>
      </c>
      <c r="G680" s="249" t="s">
        <v>166</v>
      </c>
      <c r="H680" s="250">
        <v>40.094999999999999</v>
      </c>
      <c r="I680" s="251"/>
      <c r="J680" s="252">
        <f>ROUND(I680*H680,2)</f>
        <v>0</v>
      </c>
      <c r="K680" s="253"/>
      <c r="L680" s="254"/>
      <c r="M680" s="255" t="s">
        <v>1</v>
      </c>
      <c r="N680" s="256" t="s">
        <v>42</v>
      </c>
      <c r="O680" s="92"/>
      <c r="P680" s="230">
        <f>O680*H680</f>
        <v>0</v>
      </c>
      <c r="Q680" s="230">
        <v>1</v>
      </c>
      <c r="R680" s="230">
        <f>Q680*H680</f>
        <v>40.094999999999999</v>
      </c>
      <c r="S680" s="230">
        <v>0</v>
      </c>
      <c r="T680" s="231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2" t="s">
        <v>468</v>
      </c>
      <c r="AT680" s="232" t="s">
        <v>178</v>
      </c>
      <c r="AU680" s="232" t="s">
        <v>156</v>
      </c>
      <c r="AY680" s="18" t="s">
        <v>149</v>
      </c>
      <c r="BE680" s="233">
        <f>IF(N680="základní",J680,0)</f>
        <v>0</v>
      </c>
      <c r="BF680" s="233">
        <f>IF(N680="snížená",J680,0)</f>
        <v>0</v>
      </c>
      <c r="BG680" s="233">
        <f>IF(N680="zákl. přenesená",J680,0)</f>
        <v>0</v>
      </c>
      <c r="BH680" s="233">
        <f>IF(N680="sníž. přenesená",J680,0)</f>
        <v>0</v>
      </c>
      <c r="BI680" s="233">
        <f>IF(N680="nulová",J680,0)</f>
        <v>0</v>
      </c>
      <c r="BJ680" s="18" t="s">
        <v>156</v>
      </c>
      <c r="BK680" s="233">
        <f>ROUND(I680*H680,2)</f>
        <v>0</v>
      </c>
      <c r="BL680" s="18" t="s">
        <v>228</v>
      </c>
      <c r="BM680" s="232" t="s">
        <v>891</v>
      </c>
    </row>
    <row r="681" s="13" customFormat="1">
      <c r="A681" s="13"/>
      <c r="B681" s="234"/>
      <c r="C681" s="235"/>
      <c r="D681" s="236" t="s">
        <v>158</v>
      </c>
      <c r="E681" s="235"/>
      <c r="F681" s="238" t="s">
        <v>892</v>
      </c>
      <c r="G681" s="235"/>
      <c r="H681" s="239">
        <v>40.094999999999999</v>
      </c>
      <c r="I681" s="240"/>
      <c r="J681" s="235"/>
      <c r="K681" s="235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158</v>
      </c>
      <c r="AU681" s="245" t="s">
        <v>156</v>
      </c>
      <c r="AV681" s="13" t="s">
        <v>156</v>
      </c>
      <c r="AW681" s="13" t="s">
        <v>4</v>
      </c>
      <c r="AX681" s="13" t="s">
        <v>84</v>
      </c>
      <c r="AY681" s="245" t="s">
        <v>149</v>
      </c>
    </row>
    <row r="682" s="2" customFormat="1" ht="24.15" customHeight="1">
      <c r="A682" s="39"/>
      <c r="B682" s="40"/>
      <c r="C682" s="220" t="s">
        <v>893</v>
      </c>
      <c r="D682" s="220" t="s">
        <v>151</v>
      </c>
      <c r="E682" s="221" t="s">
        <v>894</v>
      </c>
      <c r="F682" s="222" t="s">
        <v>895</v>
      </c>
      <c r="G682" s="223" t="s">
        <v>309</v>
      </c>
      <c r="H682" s="224">
        <v>144</v>
      </c>
      <c r="I682" s="225"/>
      <c r="J682" s="226">
        <f>ROUND(I682*H682,2)</f>
        <v>0</v>
      </c>
      <c r="K682" s="227"/>
      <c r="L682" s="45"/>
      <c r="M682" s="228" t="s">
        <v>1</v>
      </c>
      <c r="N682" s="229" t="s">
        <v>42</v>
      </c>
      <c r="O682" s="92"/>
      <c r="P682" s="230">
        <f>O682*H682</f>
        <v>0</v>
      </c>
      <c r="Q682" s="230">
        <v>0</v>
      </c>
      <c r="R682" s="230">
        <f>Q682*H682</f>
        <v>0</v>
      </c>
      <c r="S682" s="230">
        <v>0</v>
      </c>
      <c r="T682" s="231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2" t="s">
        <v>228</v>
      </c>
      <c r="AT682" s="232" t="s">
        <v>151</v>
      </c>
      <c r="AU682" s="232" t="s">
        <v>156</v>
      </c>
      <c r="AY682" s="18" t="s">
        <v>149</v>
      </c>
      <c r="BE682" s="233">
        <f>IF(N682="základní",J682,0)</f>
        <v>0</v>
      </c>
      <c r="BF682" s="233">
        <f>IF(N682="snížená",J682,0)</f>
        <v>0</v>
      </c>
      <c r="BG682" s="233">
        <f>IF(N682="zákl. přenesená",J682,0)</f>
        <v>0</v>
      </c>
      <c r="BH682" s="233">
        <f>IF(N682="sníž. přenesená",J682,0)</f>
        <v>0</v>
      </c>
      <c r="BI682" s="233">
        <f>IF(N682="nulová",J682,0)</f>
        <v>0</v>
      </c>
      <c r="BJ682" s="18" t="s">
        <v>156</v>
      </c>
      <c r="BK682" s="233">
        <f>ROUND(I682*H682,2)</f>
        <v>0</v>
      </c>
      <c r="BL682" s="18" t="s">
        <v>228</v>
      </c>
      <c r="BM682" s="232" t="s">
        <v>896</v>
      </c>
    </row>
    <row r="683" s="13" customFormat="1">
      <c r="A683" s="13"/>
      <c r="B683" s="234"/>
      <c r="C683" s="235"/>
      <c r="D683" s="236" t="s">
        <v>158</v>
      </c>
      <c r="E683" s="237" t="s">
        <v>1</v>
      </c>
      <c r="F683" s="238" t="s">
        <v>897</v>
      </c>
      <c r="G683" s="235"/>
      <c r="H683" s="239">
        <v>95</v>
      </c>
      <c r="I683" s="240"/>
      <c r="J683" s="235"/>
      <c r="K683" s="235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158</v>
      </c>
      <c r="AU683" s="245" t="s">
        <v>156</v>
      </c>
      <c r="AV683" s="13" t="s">
        <v>156</v>
      </c>
      <c r="AW683" s="13" t="s">
        <v>31</v>
      </c>
      <c r="AX683" s="13" t="s">
        <v>76</v>
      </c>
      <c r="AY683" s="245" t="s">
        <v>149</v>
      </c>
    </row>
    <row r="684" s="13" customFormat="1">
      <c r="A684" s="13"/>
      <c r="B684" s="234"/>
      <c r="C684" s="235"/>
      <c r="D684" s="236" t="s">
        <v>158</v>
      </c>
      <c r="E684" s="237" t="s">
        <v>1</v>
      </c>
      <c r="F684" s="238" t="s">
        <v>898</v>
      </c>
      <c r="G684" s="235"/>
      <c r="H684" s="239">
        <v>49</v>
      </c>
      <c r="I684" s="240"/>
      <c r="J684" s="235"/>
      <c r="K684" s="235"/>
      <c r="L684" s="241"/>
      <c r="M684" s="242"/>
      <c r="N684" s="243"/>
      <c r="O684" s="243"/>
      <c r="P684" s="243"/>
      <c r="Q684" s="243"/>
      <c r="R684" s="243"/>
      <c r="S684" s="243"/>
      <c r="T684" s="24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5" t="s">
        <v>158</v>
      </c>
      <c r="AU684" s="245" t="s">
        <v>156</v>
      </c>
      <c r="AV684" s="13" t="s">
        <v>156</v>
      </c>
      <c r="AW684" s="13" t="s">
        <v>31</v>
      </c>
      <c r="AX684" s="13" t="s">
        <v>76</v>
      </c>
      <c r="AY684" s="245" t="s">
        <v>149</v>
      </c>
    </row>
    <row r="685" s="14" customFormat="1">
      <c r="A685" s="14"/>
      <c r="B685" s="262"/>
      <c r="C685" s="263"/>
      <c r="D685" s="236" t="s">
        <v>158</v>
      </c>
      <c r="E685" s="264" t="s">
        <v>1</v>
      </c>
      <c r="F685" s="265" t="s">
        <v>298</v>
      </c>
      <c r="G685" s="263"/>
      <c r="H685" s="266">
        <v>144</v>
      </c>
      <c r="I685" s="267"/>
      <c r="J685" s="263"/>
      <c r="K685" s="263"/>
      <c r="L685" s="268"/>
      <c r="M685" s="269"/>
      <c r="N685" s="270"/>
      <c r="O685" s="270"/>
      <c r="P685" s="270"/>
      <c r="Q685" s="270"/>
      <c r="R685" s="270"/>
      <c r="S685" s="270"/>
      <c r="T685" s="271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72" t="s">
        <v>158</v>
      </c>
      <c r="AU685" s="272" t="s">
        <v>156</v>
      </c>
      <c r="AV685" s="14" t="s">
        <v>155</v>
      </c>
      <c r="AW685" s="14" t="s">
        <v>31</v>
      </c>
      <c r="AX685" s="14" t="s">
        <v>84</v>
      </c>
      <c r="AY685" s="272" t="s">
        <v>149</v>
      </c>
    </row>
    <row r="686" s="2" customFormat="1" ht="16.5" customHeight="1">
      <c r="A686" s="39"/>
      <c r="B686" s="40"/>
      <c r="C686" s="246" t="s">
        <v>899</v>
      </c>
      <c r="D686" s="246" t="s">
        <v>178</v>
      </c>
      <c r="E686" s="247" t="s">
        <v>773</v>
      </c>
      <c r="F686" s="248" t="s">
        <v>774</v>
      </c>
      <c r="G686" s="249" t="s">
        <v>166</v>
      </c>
      <c r="H686" s="250">
        <v>0.050000000000000003</v>
      </c>
      <c r="I686" s="251"/>
      <c r="J686" s="252">
        <f>ROUND(I686*H686,2)</f>
        <v>0</v>
      </c>
      <c r="K686" s="253"/>
      <c r="L686" s="254"/>
      <c r="M686" s="255" t="s">
        <v>1</v>
      </c>
      <c r="N686" s="256" t="s">
        <v>42</v>
      </c>
      <c r="O686" s="92"/>
      <c r="P686" s="230">
        <f>O686*H686</f>
        <v>0</v>
      </c>
      <c r="Q686" s="230">
        <v>1</v>
      </c>
      <c r="R686" s="230">
        <f>Q686*H686</f>
        <v>0.050000000000000003</v>
      </c>
      <c r="S686" s="230">
        <v>0</v>
      </c>
      <c r="T686" s="231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2" t="s">
        <v>468</v>
      </c>
      <c r="AT686" s="232" t="s">
        <v>178</v>
      </c>
      <c r="AU686" s="232" t="s">
        <v>156</v>
      </c>
      <c r="AY686" s="18" t="s">
        <v>149</v>
      </c>
      <c r="BE686" s="233">
        <f>IF(N686="základní",J686,0)</f>
        <v>0</v>
      </c>
      <c r="BF686" s="233">
        <f>IF(N686="snížená",J686,0)</f>
        <v>0</v>
      </c>
      <c r="BG686" s="233">
        <f>IF(N686="zákl. přenesená",J686,0)</f>
        <v>0</v>
      </c>
      <c r="BH686" s="233">
        <f>IF(N686="sníž. přenesená",J686,0)</f>
        <v>0</v>
      </c>
      <c r="BI686" s="233">
        <f>IF(N686="nulová",J686,0)</f>
        <v>0</v>
      </c>
      <c r="BJ686" s="18" t="s">
        <v>156</v>
      </c>
      <c r="BK686" s="233">
        <f>ROUND(I686*H686,2)</f>
        <v>0</v>
      </c>
      <c r="BL686" s="18" t="s">
        <v>228</v>
      </c>
      <c r="BM686" s="232" t="s">
        <v>900</v>
      </c>
    </row>
    <row r="687" s="2" customFormat="1">
      <c r="A687" s="39"/>
      <c r="B687" s="40"/>
      <c r="C687" s="41"/>
      <c r="D687" s="236" t="s">
        <v>409</v>
      </c>
      <c r="E687" s="41"/>
      <c r="F687" s="294" t="s">
        <v>776</v>
      </c>
      <c r="G687" s="41"/>
      <c r="H687" s="41"/>
      <c r="I687" s="295"/>
      <c r="J687" s="41"/>
      <c r="K687" s="41"/>
      <c r="L687" s="45"/>
      <c r="M687" s="296"/>
      <c r="N687" s="297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409</v>
      </c>
      <c r="AU687" s="18" t="s">
        <v>156</v>
      </c>
    </row>
    <row r="688" s="13" customFormat="1">
      <c r="A688" s="13"/>
      <c r="B688" s="234"/>
      <c r="C688" s="235"/>
      <c r="D688" s="236" t="s">
        <v>158</v>
      </c>
      <c r="E688" s="235"/>
      <c r="F688" s="238" t="s">
        <v>901</v>
      </c>
      <c r="G688" s="235"/>
      <c r="H688" s="239">
        <v>0.050000000000000003</v>
      </c>
      <c r="I688" s="240"/>
      <c r="J688" s="235"/>
      <c r="K688" s="235"/>
      <c r="L688" s="241"/>
      <c r="M688" s="242"/>
      <c r="N688" s="243"/>
      <c r="O688" s="243"/>
      <c r="P688" s="243"/>
      <c r="Q688" s="243"/>
      <c r="R688" s="243"/>
      <c r="S688" s="243"/>
      <c r="T688" s="24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5" t="s">
        <v>158</v>
      </c>
      <c r="AU688" s="245" t="s">
        <v>156</v>
      </c>
      <c r="AV688" s="13" t="s">
        <v>156</v>
      </c>
      <c r="AW688" s="13" t="s">
        <v>4</v>
      </c>
      <c r="AX688" s="13" t="s">
        <v>84</v>
      </c>
      <c r="AY688" s="245" t="s">
        <v>149</v>
      </c>
    </row>
    <row r="689" s="2" customFormat="1" ht="24.15" customHeight="1">
      <c r="A689" s="39"/>
      <c r="B689" s="40"/>
      <c r="C689" s="220" t="s">
        <v>902</v>
      </c>
      <c r="D689" s="220" t="s">
        <v>151</v>
      </c>
      <c r="E689" s="221" t="s">
        <v>903</v>
      </c>
      <c r="F689" s="222" t="s">
        <v>904</v>
      </c>
      <c r="G689" s="223" t="s">
        <v>309</v>
      </c>
      <c r="H689" s="224">
        <v>144</v>
      </c>
      <c r="I689" s="225"/>
      <c r="J689" s="226">
        <f>ROUND(I689*H689,2)</f>
        <v>0</v>
      </c>
      <c r="K689" s="227"/>
      <c r="L689" s="45"/>
      <c r="M689" s="228" t="s">
        <v>1</v>
      </c>
      <c r="N689" s="229" t="s">
        <v>42</v>
      </c>
      <c r="O689" s="92"/>
      <c r="P689" s="230">
        <f>O689*H689</f>
        <v>0</v>
      </c>
      <c r="Q689" s="230">
        <v>0.00094131</v>
      </c>
      <c r="R689" s="230">
        <f>Q689*H689</f>
        <v>0.13554864</v>
      </c>
      <c r="S689" s="230">
        <v>0</v>
      </c>
      <c r="T689" s="231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32" t="s">
        <v>228</v>
      </c>
      <c r="AT689" s="232" t="s">
        <v>151</v>
      </c>
      <c r="AU689" s="232" t="s">
        <v>156</v>
      </c>
      <c r="AY689" s="18" t="s">
        <v>149</v>
      </c>
      <c r="BE689" s="233">
        <f>IF(N689="základní",J689,0)</f>
        <v>0</v>
      </c>
      <c r="BF689" s="233">
        <f>IF(N689="snížená",J689,0)</f>
        <v>0</v>
      </c>
      <c r="BG689" s="233">
        <f>IF(N689="zákl. přenesená",J689,0)</f>
        <v>0</v>
      </c>
      <c r="BH689" s="233">
        <f>IF(N689="sníž. přenesená",J689,0)</f>
        <v>0</v>
      </c>
      <c r="BI689" s="233">
        <f>IF(N689="nulová",J689,0)</f>
        <v>0</v>
      </c>
      <c r="BJ689" s="18" t="s">
        <v>156</v>
      </c>
      <c r="BK689" s="233">
        <f>ROUND(I689*H689,2)</f>
        <v>0</v>
      </c>
      <c r="BL689" s="18" t="s">
        <v>228</v>
      </c>
      <c r="BM689" s="232" t="s">
        <v>905</v>
      </c>
    </row>
    <row r="690" s="13" customFormat="1">
      <c r="A690" s="13"/>
      <c r="B690" s="234"/>
      <c r="C690" s="235"/>
      <c r="D690" s="236" t="s">
        <v>158</v>
      </c>
      <c r="E690" s="237" t="s">
        <v>1</v>
      </c>
      <c r="F690" s="238" t="s">
        <v>897</v>
      </c>
      <c r="G690" s="235"/>
      <c r="H690" s="239">
        <v>95</v>
      </c>
      <c r="I690" s="240"/>
      <c r="J690" s="235"/>
      <c r="K690" s="235"/>
      <c r="L690" s="241"/>
      <c r="M690" s="242"/>
      <c r="N690" s="243"/>
      <c r="O690" s="243"/>
      <c r="P690" s="243"/>
      <c r="Q690" s="243"/>
      <c r="R690" s="243"/>
      <c r="S690" s="243"/>
      <c r="T690" s="24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5" t="s">
        <v>158</v>
      </c>
      <c r="AU690" s="245" t="s">
        <v>156</v>
      </c>
      <c r="AV690" s="13" t="s">
        <v>156</v>
      </c>
      <c r="AW690" s="13" t="s">
        <v>31</v>
      </c>
      <c r="AX690" s="13" t="s">
        <v>76</v>
      </c>
      <c r="AY690" s="245" t="s">
        <v>149</v>
      </c>
    </row>
    <row r="691" s="13" customFormat="1">
      <c r="A691" s="13"/>
      <c r="B691" s="234"/>
      <c r="C691" s="235"/>
      <c r="D691" s="236" t="s">
        <v>158</v>
      </c>
      <c r="E691" s="237" t="s">
        <v>1</v>
      </c>
      <c r="F691" s="238" t="s">
        <v>898</v>
      </c>
      <c r="G691" s="235"/>
      <c r="H691" s="239">
        <v>49</v>
      </c>
      <c r="I691" s="240"/>
      <c r="J691" s="235"/>
      <c r="K691" s="235"/>
      <c r="L691" s="241"/>
      <c r="M691" s="242"/>
      <c r="N691" s="243"/>
      <c r="O691" s="243"/>
      <c r="P691" s="243"/>
      <c r="Q691" s="243"/>
      <c r="R691" s="243"/>
      <c r="S691" s="243"/>
      <c r="T691" s="24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5" t="s">
        <v>158</v>
      </c>
      <c r="AU691" s="245" t="s">
        <v>156</v>
      </c>
      <c r="AV691" s="13" t="s">
        <v>156</v>
      </c>
      <c r="AW691" s="13" t="s">
        <v>31</v>
      </c>
      <c r="AX691" s="13" t="s">
        <v>76</v>
      </c>
      <c r="AY691" s="245" t="s">
        <v>149</v>
      </c>
    </row>
    <row r="692" s="14" customFormat="1">
      <c r="A692" s="14"/>
      <c r="B692" s="262"/>
      <c r="C692" s="263"/>
      <c r="D692" s="236" t="s">
        <v>158</v>
      </c>
      <c r="E692" s="264" t="s">
        <v>1</v>
      </c>
      <c r="F692" s="265" t="s">
        <v>298</v>
      </c>
      <c r="G692" s="263"/>
      <c r="H692" s="266">
        <v>144</v>
      </c>
      <c r="I692" s="267"/>
      <c r="J692" s="263"/>
      <c r="K692" s="263"/>
      <c r="L692" s="268"/>
      <c r="M692" s="269"/>
      <c r="N692" s="270"/>
      <c r="O692" s="270"/>
      <c r="P692" s="270"/>
      <c r="Q692" s="270"/>
      <c r="R692" s="270"/>
      <c r="S692" s="270"/>
      <c r="T692" s="271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72" t="s">
        <v>158</v>
      </c>
      <c r="AU692" s="272" t="s">
        <v>156</v>
      </c>
      <c r="AV692" s="14" t="s">
        <v>155</v>
      </c>
      <c r="AW692" s="14" t="s">
        <v>31</v>
      </c>
      <c r="AX692" s="14" t="s">
        <v>84</v>
      </c>
      <c r="AY692" s="272" t="s">
        <v>149</v>
      </c>
    </row>
    <row r="693" s="2" customFormat="1" ht="49.05" customHeight="1">
      <c r="A693" s="39"/>
      <c r="B693" s="40"/>
      <c r="C693" s="246" t="s">
        <v>906</v>
      </c>
      <c r="D693" s="246" t="s">
        <v>178</v>
      </c>
      <c r="E693" s="247" t="s">
        <v>838</v>
      </c>
      <c r="F693" s="248" t="s">
        <v>839</v>
      </c>
      <c r="G693" s="249" t="s">
        <v>309</v>
      </c>
      <c r="H693" s="250">
        <v>172.80000000000001</v>
      </c>
      <c r="I693" s="251"/>
      <c r="J693" s="252">
        <f>ROUND(I693*H693,2)</f>
        <v>0</v>
      </c>
      <c r="K693" s="253"/>
      <c r="L693" s="254"/>
      <c r="M693" s="255" t="s">
        <v>1</v>
      </c>
      <c r="N693" s="256" t="s">
        <v>42</v>
      </c>
      <c r="O693" s="92"/>
      <c r="P693" s="230">
        <f>O693*H693</f>
        <v>0</v>
      </c>
      <c r="Q693" s="230">
        <v>0.0054000000000000003</v>
      </c>
      <c r="R693" s="230">
        <f>Q693*H693</f>
        <v>0.93312000000000006</v>
      </c>
      <c r="S693" s="230">
        <v>0</v>
      </c>
      <c r="T693" s="231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2" t="s">
        <v>468</v>
      </c>
      <c r="AT693" s="232" t="s">
        <v>178</v>
      </c>
      <c r="AU693" s="232" t="s">
        <v>156</v>
      </c>
      <c r="AY693" s="18" t="s">
        <v>149</v>
      </c>
      <c r="BE693" s="233">
        <f>IF(N693="základní",J693,0)</f>
        <v>0</v>
      </c>
      <c r="BF693" s="233">
        <f>IF(N693="snížená",J693,0)</f>
        <v>0</v>
      </c>
      <c r="BG693" s="233">
        <f>IF(N693="zákl. přenesená",J693,0)</f>
        <v>0</v>
      </c>
      <c r="BH693" s="233">
        <f>IF(N693="sníž. přenesená",J693,0)</f>
        <v>0</v>
      </c>
      <c r="BI693" s="233">
        <f>IF(N693="nulová",J693,0)</f>
        <v>0</v>
      </c>
      <c r="BJ693" s="18" t="s">
        <v>156</v>
      </c>
      <c r="BK693" s="233">
        <f>ROUND(I693*H693,2)</f>
        <v>0</v>
      </c>
      <c r="BL693" s="18" t="s">
        <v>228</v>
      </c>
      <c r="BM693" s="232" t="s">
        <v>907</v>
      </c>
    </row>
    <row r="694" s="13" customFormat="1">
      <c r="A694" s="13"/>
      <c r="B694" s="234"/>
      <c r="C694" s="235"/>
      <c r="D694" s="236" t="s">
        <v>158</v>
      </c>
      <c r="E694" s="235"/>
      <c r="F694" s="238" t="s">
        <v>908</v>
      </c>
      <c r="G694" s="235"/>
      <c r="H694" s="239">
        <v>172.80000000000001</v>
      </c>
      <c r="I694" s="240"/>
      <c r="J694" s="235"/>
      <c r="K694" s="235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158</v>
      </c>
      <c r="AU694" s="245" t="s">
        <v>156</v>
      </c>
      <c r="AV694" s="13" t="s">
        <v>156</v>
      </c>
      <c r="AW694" s="13" t="s">
        <v>4</v>
      </c>
      <c r="AX694" s="13" t="s">
        <v>84</v>
      </c>
      <c r="AY694" s="245" t="s">
        <v>149</v>
      </c>
    </row>
    <row r="695" s="2" customFormat="1" ht="24.15" customHeight="1">
      <c r="A695" s="39"/>
      <c r="B695" s="40"/>
      <c r="C695" s="220" t="s">
        <v>909</v>
      </c>
      <c r="D695" s="220" t="s">
        <v>151</v>
      </c>
      <c r="E695" s="221" t="s">
        <v>910</v>
      </c>
      <c r="F695" s="222" t="s">
        <v>911</v>
      </c>
      <c r="G695" s="223" t="s">
        <v>309</v>
      </c>
      <c r="H695" s="224">
        <v>100.8</v>
      </c>
      <c r="I695" s="225"/>
      <c r="J695" s="226">
        <f>ROUND(I695*H695,2)</f>
        <v>0</v>
      </c>
      <c r="K695" s="227"/>
      <c r="L695" s="45"/>
      <c r="M695" s="228" t="s">
        <v>1</v>
      </c>
      <c r="N695" s="229" t="s">
        <v>42</v>
      </c>
      <c r="O695" s="92"/>
      <c r="P695" s="230">
        <f>O695*H695</f>
        <v>0</v>
      </c>
      <c r="Q695" s="230">
        <v>0.0001805</v>
      </c>
      <c r="R695" s="230">
        <f>Q695*H695</f>
        <v>0.018194399999999999</v>
      </c>
      <c r="S695" s="230">
        <v>0</v>
      </c>
      <c r="T695" s="231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2" t="s">
        <v>228</v>
      </c>
      <c r="AT695" s="232" t="s">
        <v>151</v>
      </c>
      <c r="AU695" s="232" t="s">
        <v>156</v>
      </c>
      <c r="AY695" s="18" t="s">
        <v>149</v>
      </c>
      <c r="BE695" s="233">
        <f>IF(N695="základní",J695,0)</f>
        <v>0</v>
      </c>
      <c r="BF695" s="233">
        <f>IF(N695="snížená",J695,0)</f>
        <v>0</v>
      </c>
      <c r="BG695" s="233">
        <f>IF(N695="zákl. přenesená",J695,0)</f>
        <v>0</v>
      </c>
      <c r="BH695" s="233">
        <f>IF(N695="sníž. přenesená",J695,0)</f>
        <v>0</v>
      </c>
      <c r="BI695" s="233">
        <f>IF(N695="nulová",J695,0)</f>
        <v>0</v>
      </c>
      <c r="BJ695" s="18" t="s">
        <v>156</v>
      </c>
      <c r="BK695" s="233">
        <f>ROUND(I695*H695,2)</f>
        <v>0</v>
      </c>
      <c r="BL695" s="18" t="s">
        <v>228</v>
      </c>
      <c r="BM695" s="232" t="s">
        <v>912</v>
      </c>
    </row>
    <row r="696" s="13" customFormat="1">
      <c r="A696" s="13"/>
      <c r="B696" s="234"/>
      <c r="C696" s="235"/>
      <c r="D696" s="236" t="s">
        <v>158</v>
      </c>
      <c r="E696" s="237" t="s">
        <v>1</v>
      </c>
      <c r="F696" s="238" t="s">
        <v>913</v>
      </c>
      <c r="G696" s="235"/>
      <c r="H696" s="239">
        <v>66.5</v>
      </c>
      <c r="I696" s="240"/>
      <c r="J696" s="235"/>
      <c r="K696" s="235"/>
      <c r="L696" s="241"/>
      <c r="M696" s="242"/>
      <c r="N696" s="243"/>
      <c r="O696" s="243"/>
      <c r="P696" s="243"/>
      <c r="Q696" s="243"/>
      <c r="R696" s="243"/>
      <c r="S696" s="243"/>
      <c r="T696" s="24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5" t="s">
        <v>158</v>
      </c>
      <c r="AU696" s="245" t="s">
        <v>156</v>
      </c>
      <c r="AV696" s="13" t="s">
        <v>156</v>
      </c>
      <c r="AW696" s="13" t="s">
        <v>31</v>
      </c>
      <c r="AX696" s="13" t="s">
        <v>76</v>
      </c>
      <c r="AY696" s="245" t="s">
        <v>149</v>
      </c>
    </row>
    <row r="697" s="13" customFormat="1">
      <c r="A697" s="13"/>
      <c r="B697" s="234"/>
      <c r="C697" s="235"/>
      <c r="D697" s="236" t="s">
        <v>158</v>
      </c>
      <c r="E697" s="237" t="s">
        <v>1</v>
      </c>
      <c r="F697" s="238" t="s">
        <v>914</v>
      </c>
      <c r="G697" s="235"/>
      <c r="H697" s="239">
        <v>34.299999999999997</v>
      </c>
      <c r="I697" s="240"/>
      <c r="J697" s="235"/>
      <c r="K697" s="235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158</v>
      </c>
      <c r="AU697" s="245" t="s">
        <v>156</v>
      </c>
      <c r="AV697" s="13" t="s">
        <v>156</v>
      </c>
      <c r="AW697" s="13" t="s">
        <v>31</v>
      </c>
      <c r="AX697" s="13" t="s">
        <v>76</v>
      </c>
      <c r="AY697" s="245" t="s">
        <v>149</v>
      </c>
    </row>
    <row r="698" s="14" customFormat="1">
      <c r="A698" s="14"/>
      <c r="B698" s="262"/>
      <c r="C698" s="263"/>
      <c r="D698" s="236" t="s">
        <v>158</v>
      </c>
      <c r="E698" s="264" t="s">
        <v>1</v>
      </c>
      <c r="F698" s="265" t="s">
        <v>298</v>
      </c>
      <c r="G698" s="263"/>
      <c r="H698" s="266">
        <v>100.8</v>
      </c>
      <c r="I698" s="267"/>
      <c r="J698" s="263"/>
      <c r="K698" s="263"/>
      <c r="L698" s="268"/>
      <c r="M698" s="269"/>
      <c r="N698" s="270"/>
      <c r="O698" s="270"/>
      <c r="P698" s="270"/>
      <c r="Q698" s="270"/>
      <c r="R698" s="270"/>
      <c r="S698" s="270"/>
      <c r="T698" s="271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72" t="s">
        <v>158</v>
      </c>
      <c r="AU698" s="272" t="s">
        <v>156</v>
      </c>
      <c r="AV698" s="14" t="s">
        <v>155</v>
      </c>
      <c r="AW698" s="14" t="s">
        <v>31</v>
      </c>
      <c r="AX698" s="14" t="s">
        <v>84</v>
      </c>
      <c r="AY698" s="272" t="s">
        <v>149</v>
      </c>
    </row>
    <row r="699" s="2" customFormat="1" ht="33" customHeight="1">
      <c r="A699" s="39"/>
      <c r="B699" s="40"/>
      <c r="C699" s="246" t="s">
        <v>915</v>
      </c>
      <c r="D699" s="246" t="s">
        <v>178</v>
      </c>
      <c r="E699" s="247" t="s">
        <v>847</v>
      </c>
      <c r="F699" s="248" t="s">
        <v>848</v>
      </c>
      <c r="G699" s="249" t="s">
        <v>309</v>
      </c>
      <c r="H699" s="250">
        <v>18.143999999999998</v>
      </c>
      <c r="I699" s="251"/>
      <c r="J699" s="252">
        <f>ROUND(I699*H699,2)</f>
        <v>0</v>
      </c>
      <c r="K699" s="253"/>
      <c r="L699" s="254"/>
      <c r="M699" s="255" t="s">
        <v>1</v>
      </c>
      <c r="N699" s="256" t="s">
        <v>42</v>
      </c>
      <c r="O699" s="92"/>
      <c r="P699" s="230">
        <f>O699*H699</f>
        <v>0</v>
      </c>
      <c r="Q699" s="230">
        <v>0.0022300000000000002</v>
      </c>
      <c r="R699" s="230">
        <f>Q699*H699</f>
        <v>0.040461120000000003</v>
      </c>
      <c r="S699" s="230">
        <v>0</v>
      </c>
      <c r="T699" s="231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2" t="s">
        <v>468</v>
      </c>
      <c r="AT699" s="232" t="s">
        <v>178</v>
      </c>
      <c r="AU699" s="232" t="s">
        <v>156</v>
      </c>
      <c r="AY699" s="18" t="s">
        <v>149</v>
      </c>
      <c r="BE699" s="233">
        <f>IF(N699="základní",J699,0)</f>
        <v>0</v>
      </c>
      <c r="BF699" s="233">
        <f>IF(N699="snížená",J699,0)</f>
        <v>0</v>
      </c>
      <c r="BG699" s="233">
        <f>IF(N699="zákl. přenesená",J699,0)</f>
        <v>0</v>
      </c>
      <c r="BH699" s="233">
        <f>IF(N699="sníž. přenesená",J699,0)</f>
        <v>0</v>
      </c>
      <c r="BI699" s="233">
        <f>IF(N699="nulová",J699,0)</f>
        <v>0</v>
      </c>
      <c r="BJ699" s="18" t="s">
        <v>156</v>
      </c>
      <c r="BK699" s="233">
        <f>ROUND(I699*H699,2)</f>
        <v>0</v>
      </c>
      <c r="BL699" s="18" t="s">
        <v>228</v>
      </c>
      <c r="BM699" s="232" t="s">
        <v>916</v>
      </c>
    </row>
    <row r="700" s="13" customFormat="1">
      <c r="A700" s="13"/>
      <c r="B700" s="234"/>
      <c r="C700" s="235"/>
      <c r="D700" s="236" t="s">
        <v>158</v>
      </c>
      <c r="E700" s="235"/>
      <c r="F700" s="238" t="s">
        <v>917</v>
      </c>
      <c r="G700" s="235"/>
      <c r="H700" s="239">
        <v>18.143999999999998</v>
      </c>
      <c r="I700" s="240"/>
      <c r="J700" s="235"/>
      <c r="K700" s="235"/>
      <c r="L700" s="241"/>
      <c r="M700" s="242"/>
      <c r="N700" s="243"/>
      <c r="O700" s="243"/>
      <c r="P700" s="243"/>
      <c r="Q700" s="243"/>
      <c r="R700" s="243"/>
      <c r="S700" s="243"/>
      <c r="T700" s="24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5" t="s">
        <v>158</v>
      </c>
      <c r="AU700" s="245" t="s">
        <v>156</v>
      </c>
      <c r="AV700" s="13" t="s">
        <v>156</v>
      </c>
      <c r="AW700" s="13" t="s">
        <v>4</v>
      </c>
      <c r="AX700" s="13" t="s">
        <v>84</v>
      </c>
      <c r="AY700" s="245" t="s">
        <v>149</v>
      </c>
    </row>
    <row r="701" s="2" customFormat="1" ht="16.5" customHeight="1">
      <c r="A701" s="39"/>
      <c r="B701" s="40"/>
      <c r="C701" s="220" t="s">
        <v>918</v>
      </c>
      <c r="D701" s="220" t="s">
        <v>151</v>
      </c>
      <c r="E701" s="221" t="s">
        <v>919</v>
      </c>
      <c r="F701" s="222" t="s">
        <v>920</v>
      </c>
      <c r="G701" s="223" t="s">
        <v>309</v>
      </c>
      <c r="H701" s="224">
        <v>486</v>
      </c>
      <c r="I701" s="225"/>
      <c r="J701" s="226">
        <f>ROUND(I701*H701,2)</f>
        <v>0</v>
      </c>
      <c r="K701" s="227"/>
      <c r="L701" s="45"/>
      <c r="M701" s="228" t="s">
        <v>1</v>
      </c>
      <c r="N701" s="229" t="s">
        <v>42</v>
      </c>
      <c r="O701" s="92"/>
      <c r="P701" s="230">
        <f>O701*H701</f>
        <v>0</v>
      </c>
      <c r="Q701" s="230">
        <v>0.00048000000000000001</v>
      </c>
      <c r="R701" s="230">
        <f>Q701*H701</f>
        <v>0.23328000000000002</v>
      </c>
      <c r="S701" s="230">
        <v>0</v>
      </c>
      <c r="T701" s="231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2" t="s">
        <v>228</v>
      </c>
      <c r="AT701" s="232" t="s">
        <v>151</v>
      </c>
      <c r="AU701" s="232" t="s">
        <v>156</v>
      </c>
      <c r="AY701" s="18" t="s">
        <v>149</v>
      </c>
      <c r="BE701" s="233">
        <f>IF(N701="základní",J701,0)</f>
        <v>0</v>
      </c>
      <c r="BF701" s="233">
        <f>IF(N701="snížená",J701,0)</f>
        <v>0</v>
      </c>
      <c r="BG701" s="233">
        <f>IF(N701="zákl. přenesená",J701,0)</f>
        <v>0</v>
      </c>
      <c r="BH701" s="233">
        <f>IF(N701="sníž. přenesená",J701,0)</f>
        <v>0</v>
      </c>
      <c r="BI701" s="233">
        <f>IF(N701="nulová",J701,0)</f>
        <v>0</v>
      </c>
      <c r="BJ701" s="18" t="s">
        <v>156</v>
      </c>
      <c r="BK701" s="233">
        <f>ROUND(I701*H701,2)</f>
        <v>0</v>
      </c>
      <c r="BL701" s="18" t="s">
        <v>228</v>
      </c>
      <c r="BM701" s="232" t="s">
        <v>921</v>
      </c>
    </row>
    <row r="702" s="15" customFormat="1">
      <c r="A702" s="15"/>
      <c r="B702" s="273"/>
      <c r="C702" s="274"/>
      <c r="D702" s="236" t="s">
        <v>158</v>
      </c>
      <c r="E702" s="275" t="s">
        <v>1</v>
      </c>
      <c r="F702" s="276" t="s">
        <v>826</v>
      </c>
      <c r="G702" s="274"/>
      <c r="H702" s="275" t="s">
        <v>1</v>
      </c>
      <c r="I702" s="277"/>
      <c r="J702" s="274"/>
      <c r="K702" s="274"/>
      <c r="L702" s="278"/>
      <c r="M702" s="279"/>
      <c r="N702" s="280"/>
      <c r="O702" s="280"/>
      <c r="P702" s="280"/>
      <c r="Q702" s="280"/>
      <c r="R702" s="280"/>
      <c r="S702" s="280"/>
      <c r="T702" s="281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82" t="s">
        <v>158</v>
      </c>
      <c r="AU702" s="282" t="s">
        <v>156</v>
      </c>
      <c r="AV702" s="15" t="s">
        <v>84</v>
      </c>
      <c r="AW702" s="15" t="s">
        <v>31</v>
      </c>
      <c r="AX702" s="15" t="s">
        <v>76</v>
      </c>
      <c r="AY702" s="282" t="s">
        <v>149</v>
      </c>
    </row>
    <row r="703" s="13" customFormat="1">
      <c r="A703" s="13"/>
      <c r="B703" s="234"/>
      <c r="C703" s="235"/>
      <c r="D703" s="236" t="s">
        <v>158</v>
      </c>
      <c r="E703" s="237" t="s">
        <v>1</v>
      </c>
      <c r="F703" s="238" t="s">
        <v>827</v>
      </c>
      <c r="G703" s="235"/>
      <c r="H703" s="239">
        <v>350</v>
      </c>
      <c r="I703" s="240"/>
      <c r="J703" s="235"/>
      <c r="K703" s="235"/>
      <c r="L703" s="241"/>
      <c r="M703" s="242"/>
      <c r="N703" s="243"/>
      <c r="O703" s="243"/>
      <c r="P703" s="243"/>
      <c r="Q703" s="243"/>
      <c r="R703" s="243"/>
      <c r="S703" s="243"/>
      <c r="T703" s="24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5" t="s">
        <v>158</v>
      </c>
      <c r="AU703" s="245" t="s">
        <v>156</v>
      </c>
      <c r="AV703" s="13" t="s">
        <v>156</v>
      </c>
      <c r="AW703" s="13" t="s">
        <v>31</v>
      </c>
      <c r="AX703" s="13" t="s">
        <v>76</v>
      </c>
      <c r="AY703" s="245" t="s">
        <v>149</v>
      </c>
    </row>
    <row r="704" s="13" customFormat="1">
      <c r="A704" s="13"/>
      <c r="B704" s="234"/>
      <c r="C704" s="235"/>
      <c r="D704" s="236" t="s">
        <v>158</v>
      </c>
      <c r="E704" s="237" t="s">
        <v>1</v>
      </c>
      <c r="F704" s="238" t="s">
        <v>828</v>
      </c>
      <c r="G704" s="235"/>
      <c r="H704" s="239">
        <v>121</v>
      </c>
      <c r="I704" s="240"/>
      <c r="J704" s="235"/>
      <c r="K704" s="235"/>
      <c r="L704" s="241"/>
      <c r="M704" s="242"/>
      <c r="N704" s="243"/>
      <c r="O704" s="243"/>
      <c r="P704" s="243"/>
      <c r="Q704" s="243"/>
      <c r="R704" s="243"/>
      <c r="S704" s="243"/>
      <c r="T704" s="24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5" t="s">
        <v>158</v>
      </c>
      <c r="AU704" s="245" t="s">
        <v>156</v>
      </c>
      <c r="AV704" s="13" t="s">
        <v>156</v>
      </c>
      <c r="AW704" s="13" t="s">
        <v>31</v>
      </c>
      <c r="AX704" s="13" t="s">
        <v>76</v>
      </c>
      <c r="AY704" s="245" t="s">
        <v>149</v>
      </c>
    </row>
    <row r="705" s="15" customFormat="1">
      <c r="A705" s="15"/>
      <c r="B705" s="273"/>
      <c r="C705" s="274"/>
      <c r="D705" s="236" t="s">
        <v>158</v>
      </c>
      <c r="E705" s="275" t="s">
        <v>1</v>
      </c>
      <c r="F705" s="276" t="s">
        <v>829</v>
      </c>
      <c r="G705" s="274"/>
      <c r="H705" s="275" t="s">
        <v>1</v>
      </c>
      <c r="I705" s="277"/>
      <c r="J705" s="274"/>
      <c r="K705" s="274"/>
      <c r="L705" s="278"/>
      <c r="M705" s="279"/>
      <c r="N705" s="280"/>
      <c r="O705" s="280"/>
      <c r="P705" s="280"/>
      <c r="Q705" s="280"/>
      <c r="R705" s="280"/>
      <c r="S705" s="280"/>
      <c r="T705" s="281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82" t="s">
        <v>158</v>
      </c>
      <c r="AU705" s="282" t="s">
        <v>156</v>
      </c>
      <c r="AV705" s="15" t="s">
        <v>84</v>
      </c>
      <c r="AW705" s="15" t="s">
        <v>31</v>
      </c>
      <c r="AX705" s="15" t="s">
        <v>76</v>
      </c>
      <c r="AY705" s="282" t="s">
        <v>149</v>
      </c>
    </row>
    <row r="706" s="13" customFormat="1">
      <c r="A706" s="13"/>
      <c r="B706" s="234"/>
      <c r="C706" s="235"/>
      <c r="D706" s="236" t="s">
        <v>158</v>
      </c>
      <c r="E706" s="237" t="s">
        <v>1</v>
      </c>
      <c r="F706" s="238" t="s">
        <v>223</v>
      </c>
      <c r="G706" s="235"/>
      <c r="H706" s="239">
        <v>15</v>
      </c>
      <c r="I706" s="240"/>
      <c r="J706" s="235"/>
      <c r="K706" s="235"/>
      <c r="L706" s="241"/>
      <c r="M706" s="242"/>
      <c r="N706" s="243"/>
      <c r="O706" s="243"/>
      <c r="P706" s="243"/>
      <c r="Q706" s="243"/>
      <c r="R706" s="243"/>
      <c r="S706" s="243"/>
      <c r="T706" s="24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5" t="s">
        <v>158</v>
      </c>
      <c r="AU706" s="245" t="s">
        <v>156</v>
      </c>
      <c r="AV706" s="13" t="s">
        <v>156</v>
      </c>
      <c r="AW706" s="13" t="s">
        <v>31</v>
      </c>
      <c r="AX706" s="13" t="s">
        <v>76</v>
      </c>
      <c r="AY706" s="245" t="s">
        <v>149</v>
      </c>
    </row>
    <row r="707" s="14" customFormat="1">
      <c r="A707" s="14"/>
      <c r="B707" s="262"/>
      <c r="C707" s="263"/>
      <c r="D707" s="236" t="s">
        <v>158</v>
      </c>
      <c r="E707" s="264" t="s">
        <v>1</v>
      </c>
      <c r="F707" s="265" t="s">
        <v>298</v>
      </c>
      <c r="G707" s="263"/>
      <c r="H707" s="266">
        <v>486</v>
      </c>
      <c r="I707" s="267"/>
      <c r="J707" s="263"/>
      <c r="K707" s="263"/>
      <c r="L707" s="268"/>
      <c r="M707" s="269"/>
      <c r="N707" s="270"/>
      <c r="O707" s="270"/>
      <c r="P707" s="270"/>
      <c r="Q707" s="270"/>
      <c r="R707" s="270"/>
      <c r="S707" s="270"/>
      <c r="T707" s="271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72" t="s">
        <v>158</v>
      </c>
      <c r="AU707" s="272" t="s">
        <v>156</v>
      </c>
      <c r="AV707" s="14" t="s">
        <v>155</v>
      </c>
      <c r="AW707" s="14" t="s">
        <v>31</v>
      </c>
      <c r="AX707" s="14" t="s">
        <v>84</v>
      </c>
      <c r="AY707" s="272" t="s">
        <v>149</v>
      </c>
    </row>
    <row r="708" s="2" customFormat="1" ht="21.75" customHeight="1">
      <c r="A708" s="39"/>
      <c r="B708" s="40"/>
      <c r="C708" s="246" t="s">
        <v>922</v>
      </c>
      <c r="D708" s="246" t="s">
        <v>178</v>
      </c>
      <c r="E708" s="247" t="s">
        <v>923</v>
      </c>
      <c r="F708" s="248" t="s">
        <v>924</v>
      </c>
      <c r="G708" s="249" t="s">
        <v>925</v>
      </c>
      <c r="H708" s="250">
        <v>1</v>
      </c>
      <c r="I708" s="251"/>
      <c r="J708" s="252">
        <f>ROUND(I708*H708,2)</f>
        <v>0</v>
      </c>
      <c r="K708" s="253"/>
      <c r="L708" s="254"/>
      <c r="M708" s="255" t="s">
        <v>1</v>
      </c>
      <c r="N708" s="256" t="s">
        <v>42</v>
      </c>
      <c r="O708" s="92"/>
      <c r="P708" s="230">
        <f>O708*H708</f>
        <v>0</v>
      </c>
      <c r="Q708" s="230">
        <v>0.00068000000000000005</v>
      </c>
      <c r="R708" s="230">
        <f>Q708*H708</f>
        <v>0.00068000000000000005</v>
      </c>
      <c r="S708" s="230">
        <v>0</v>
      </c>
      <c r="T708" s="231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32" t="s">
        <v>468</v>
      </c>
      <c r="AT708" s="232" t="s">
        <v>178</v>
      </c>
      <c r="AU708" s="232" t="s">
        <v>156</v>
      </c>
      <c r="AY708" s="18" t="s">
        <v>149</v>
      </c>
      <c r="BE708" s="233">
        <f>IF(N708="základní",J708,0)</f>
        <v>0</v>
      </c>
      <c r="BF708" s="233">
        <f>IF(N708="snížená",J708,0)</f>
        <v>0</v>
      </c>
      <c r="BG708" s="233">
        <f>IF(N708="zákl. přenesená",J708,0)</f>
        <v>0</v>
      </c>
      <c r="BH708" s="233">
        <f>IF(N708="sníž. přenesená",J708,0)</f>
        <v>0</v>
      </c>
      <c r="BI708" s="233">
        <f>IF(N708="nulová",J708,0)</f>
        <v>0</v>
      </c>
      <c r="BJ708" s="18" t="s">
        <v>156</v>
      </c>
      <c r="BK708" s="233">
        <f>ROUND(I708*H708,2)</f>
        <v>0</v>
      </c>
      <c r="BL708" s="18" t="s">
        <v>228</v>
      </c>
      <c r="BM708" s="232" t="s">
        <v>926</v>
      </c>
    </row>
    <row r="709" s="2" customFormat="1" ht="24.15" customHeight="1">
      <c r="A709" s="39"/>
      <c r="B709" s="40"/>
      <c r="C709" s="220" t="s">
        <v>927</v>
      </c>
      <c r="D709" s="220" t="s">
        <v>151</v>
      </c>
      <c r="E709" s="221" t="s">
        <v>928</v>
      </c>
      <c r="F709" s="222" t="s">
        <v>929</v>
      </c>
      <c r="G709" s="223" t="s">
        <v>166</v>
      </c>
      <c r="H709" s="224">
        <v>47.076999999999998</v>
      </c>
      <c r="I709" s="225"/>
      <c r="J709" s="226">
        <f>ROUND(I709*H709,2)</f>
        <v>0</v>
      </c>
      <c r="K709" s="227"/>
      <c r="L709" s="45"/>
      <c r="M709" s="228" t="s">
        <v>1</v>
      </c>
      <c r="N709" s="229" t="s">
        <v>42</v>
      </c>
      <c r="O709" s="92"/>
      <c r="P709" s="230">
        <f>O709*H709</f>
        <v>0</v>
      </c>
      <c r="Q709" s="230">
        <v>0</v>
      </c>
      <c r="R709" s="230">
        <f>Q709*H709</f>
        <v>0</v>
      </c>
      <c r="S709" s="230">
        <v>0</v>
      </c>
      <c r="T709" s="231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2" t="s">
        <v>228</v>
      </c>
      <c r="AT709" s="232" t="s">
        <v>151</v>
      </c>
      <c r="AU709" s="232" t="s">
        <v>156</v>
      </c>
      <c r="AY709" s="18" t="s">
        <v>149</v>
      </c>
      <c r="BE709" s="233">
        <f>IF(N709="základní",J709,0)</f>
        <v>0</v>
      </c>
      <c r="BF709" s="233">
        <f>IF(N709="snížená",J709,0)</f>
        <v>0</v>
      </c>
      <c r="BG709" s="233">
        <f>IF(N709="zákl. přenesená",J709,0)</f>
        <v>0</v>
      </c>
      <c r="BH709" s="233">
        <f>IF(N709="sníž. přenesená",J709,0)</f>
        <v>0</v>
      </c>
      <c r="BI709" s="233">
        <f>IF(N709="nulová",J709,0)</f>
        <v>0</v>
      </c>
      <c r="BJ709" s="18" t="s">
        <v>156</v>
      </c>
      <c r="BK709" s="233">
        <f>ROUND(I709*H709,2)</f>
        <v>0</v>
      </c>
      <c r="BL709" s="18" t="s">
        <v>228</v>
      </c>
      <c r="BM709" s="232" t="s">
        <v>930</v>
      </c>
    </row>
    <row r="710" s="12" customFormat="1" ht="22.8" customHeight="1">
      <c r="A710" s="12"/>
      <c r="B710" s="204"/>
      <c r="C710" s="205"/>
      <c r="D710" s="206" t="s">
        <v>75</v>
      </c>
      <c r="E710" s="218" t="s">
        <v>931</v>
      </c>
      <c r="F710" s="218" t="s">
        <v>932</v>
      </c>
      <c r="G710" s="205"/>
      <c r="H710" s="205"/>
      <c r="I710" s="208"/>
      <c r="J710" s="219">
        <f>BK710</f>
        <v>0</v>
      </c>
      <c r="K710" s="205"/>
      <c r="L710" s="210"/>
      <c r="M710" s="211"/>
      <c r="N710" s="212"/>
      <c r="O710" s="212"/>
      <c r="P710" s="213">
        <f>SUM(P711:P782)</f>
        <v>0</v>
      </c>
      <c r="Q710" s="212"/>
      <c r="R710" s="213">
        <f>SUM(R711:R782)</f>
        <v>6.2919327200000001</v>
      </c>
      <c r="S710" s="212"/>
      <c r="T710" s="214">
        <f>SUM(T711:T782)</f>
        <v>0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215" t="s">
        <v>156</v>
      </c>
      <c r="AT710" s="216" t="s">
        <v>75</v>
      </c>
      <c r="AU710" s="216" t="s">
        <v>84</v>
      </c>
      <c r="AY710" s="215" t="s">
        <v>149</v>
      </c>
      <c r="BK710" s="217">
        <f>SUM(BK711:BK782)</f>
        <v>0</v>
      </c>
    </row>
    <row r="711" s="2" customFormat="1" ht="24.15" customHeight="1">
      <c r="A711" s="39"/>
      <c r="B711" s="40"/>
      <c r="C711" s="220" t="s">
        <v>933</v>
      </c>
      <c r="D711" s="220" t="s">
        <v>151</v>
      </c>
      <c r="E711" s="221" t="s">
        <v>934</v>
      </c>
      <c r="F711" s="222" t="s">
        <v>935</v>
      </c>
      <c r="G711" s="223" t="s">
        <v>309</v>
      </c>
      <c r="H711" s="224">
        <v>1608.6099999999999</v>
      </c>
      <c r="I711" s="225"/>
      <c r="J711" s="226">
        <f>ROUND(I711*H711,2)</f>
        <v>0</v>
      </c>
      <c r="K711" s="227"/>
      <c r="L711" s="45"/>
      <c r="M711" s="228" t="s">
        <v>1</v>
      </c>
      <c r="N711" s="229" t="s">
        <v>42</v>
      </c>
      <c r="O711" s="92"/>
      <c r="P711" s="230">
        <f>O711*H711</f>
        <v>0</v>
      </c>
      <c r="Q711" s="230">
        <v>0</v>
      </c>
      <c r="R711" s="230">
        <f>Q711*H711</f>
        <v>0</v>
      </c>
      <c r="S711" s="230">
        <v>0</v>
      </c>
      <c r="T711" s="231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2" t="s">
        <v>228</v>
      </c>
      <c r="AT711" s="232" t="s">
        <v>151</v>
      </c>
      <c r="AU711" s="232" t="s">
        <v>156</v>
      </c>
      <c r="AY711" s="18" t="s">
        <v>149</v>
      </c>
      <c r="BE711" s="233">
        <f>IF(N711="základní",J711,0)</f>
        <v>0</v>
      </c>
      <c r="BF711" s="233">
        <f>IF(N711="snížená",J711,0)</f>
        <v>0</v>
      </c>
      <c r="BG711" s="233">
        <f>IF(N711="zákl. přenesená",J711,0)</f>
        <v>0</v>
      </c>
      <c r="BH711" s="233">
        <f>IF(N711="sníž. přenesená",J711,0)</f>
        <v>0</v>
      </c>
      <c r="BI711" s="233">
        <f>IF(N711="nulová",J711,0)</f>
        <v>0</v>
      </c>
      <c r="BJ711" s="18" t="s">
        <v>156</v>
      </c>
      <c r="BK711" s="233">
        <f>ROUND(I711*H711,2)</f>
        <v>0</v>
      </c>
      <c r="BL711" s="18" t="s">
        <v>228</v>
      </c>
      <c r="BM711" s="232" t="s">
        <v>936</v>
      </c>
    </row>
    <row r="712" s="15" customFormat="1">
      <c r="A712" s="15"/>
      <c r="B712" s="273"/>
      <c r="C712" s="274"/>
      <c r="D712" s="236" t="s">
        <v>158</v>
      </c>
      <c r="E712" s="275" t="s">
        <v>1</v>
      </c>
      <c r="F712" s="276" t="s">
        <v>555</v>
      </c>
      <c r="G712" s="274"/>
      <c r="H712" s="275" t="s">
        <v>1</v>
      </c>
      <c r="I712" s="277"/>
      <c r="J712" s="274"/>
      <c r="K712" s="274"/>
      <c r="L712" s="278"/>
      <c r="M712" s="279"/>
      <c r="N712" s="280"/>
      <c r="O712" s="280"/>
      <c r="P712" s="280"/>
      <c r="Q712" s="280"/>
      <c r="R712" s="280"/>
      <c r="S712" s="280"/>
      <c r="T712" s="281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82" t="s">
        <v>158</v>
      </c>
      <c r="AU712" s="282" t="s">
        <v>156</v>
      </c>
      <c r="AV712" s="15" t="s">
        <v>84</v>
      </c>
      <c r="AW712" s="15" t="s">
        <v>31</v>
      </c>
      <c r="AX712" s="15" t="s">
        <v>76</v>
      </c>
      <c r="AY712" s="282" t="s">
        <v>149</v>
      </c>
    </row>
    <row r="713" s="13" customFormat="1">
      <c r="A713" s="13"/>
      <c r="B713" s="234"/>
      <c r="C713" s="235"/>
      <c r="D713" s="236" t="s">
        <v>158</v>
      </c>
      <c r="E713" s="237" t="s">
        <v>1</v>
      </c>
      <c r="F713" s="238" t="s">
        <v>611</v>
      </c>
      <c r="G713" s="235"/>
      <c r="H713" s="239">
        <v>42.719999999999999</v>
      </c>
      <c r="I713" s="240"/>
      <c r="J713" s="235"/>
      <c r="K713" s="235"/>
      <c r="L713" s="241"/>
      <c r="M713" s="242"/>
      <c r="N713" s="243"/>
      <c r="O713" s="243"/>
      <c r="P713" s="243"/>
      <c r="Q713" s="243"/>
      <c r="R713" s="243"/>
      <c r="S713" s="243"/>
      <c r="T713" s="24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5" t="s">
        <v>158</v>
      </c>
      <c r="AU713" s="245" t="s">
        <v>156</v>
      </c>
      <c r="AV713" s="13" t="s">
        <v>156</v>
      </c>
      <c r="AW713" s="13" t="s">
        <v>31</v>
      </c>
      <c r="AX713" s="13" t="s">
        <v>76</v>
      </c>
      <c r="AY713" s="245" t="s">
        <v>149</v>
      </c>
    </row>
    <row r="714" s="13" customFormat="1">
      <c r="A714" s="13"/>
      <c r="B714" s="234"/>
      <c r="C714" s="235"/>
      <c r="D714" s="236" t="s">
        <v>158</v>
      </c>
      <c r="E714" s="237" t="s">
        <v>1</v>
      </c>
      <c r="F714" s="238" t="s">
        <v>612</v>
      </c>
      <c r="G714" s="235"/>
      <c r="H714" s="239">
        <v>42.719999999999999</v>
      </c>
      <c r="I714" s="240"/>
      <c r="J714" s="235"/>
      <c r="K714" s="235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158</v>
      </c>
      <c r="AU714" s="245" t="s">
        <v>156</v>
      </c>
      <c r="AV714" s="13" t="s">
        <v>156</v>
      </c>
      <c r="AW714" s="13" t="s">
        <v>31</v>
      </c>
      <c r="AX714" s="13" t="s">
        <v>76</v>
      </c>
      <c r="AY714" s="245" t="s">
        <v>149</v>
      </c>
    </row>
    <row r="715" s="13" customFormat="1">
      <c r="A715" s="13"/>
      <c r="B715" s="234"/>
      <c r="C715" s="235"/>
      <c r="D715" s="236" t="s">
        <v>158</v>
      </c>
      <c r="E715" s="237" t="s">
        <v>1</v>
      </c>
      <c r="F715" s="238" t="s">
        <v>613</v>
      </c>
      <c r="G715" s="235"/>
      <c r="H715" s="239">
        <v>33.18</v>
      </c>
      <c r="I715" s="240"/>
      <c r="J715" s="235"/>
      <c r="K715" s="235"/>
      <c r="L715" s="241"/>
      <c r="M715" s="242"/>
      <c r="N715" s="243"/>
      <c r="O715" s="243"/>
      <c r="P715" s="243"/>
      <c r="Q715" s="243"/>
      <c r="R715" s="243"/>
      <c r="S715" s="243"/>
      <c r="T715" s="24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5" t="s">
        <v>158</v>
      </c>
      <c r="AU715" s="245" t="s">
        <v>156</v>
      </c>
      <c r="AV715" s="13" t="s">
        <v>156</v>
      </c>
      <c r="AW715" s="13" t="s">
        <v>31</v>
      </c>
      <c r="AX715" s="13" t="s">
        <v>76</v>
      </c>
      <c r="AY715" s="245" t="s">
        <v>149</v>
      </c>
    </row>
    <row r="716" s="13" customFormat="1">
      <c r="A716" s="13"/>
      <c r="B716" s="234"/>
      <c r="C716" s="235"/>
      <c r="D716" s="236" t="s">
        <v>158</v>
      </c>
      <c r="E716" s="237" t="s">
        <v>1</v>
      </c>
      <c r="F716" s="238" t="s">
        <v>614</v>
      </c>
      <c r="G716" s="235"/>
      <c r="H716" s="239">
        <v>8.9399999999999995</v>
      </c>
      <c r="I716" s="240"/>
      <c r="J716" s="235"/>
      <c r="K716" s="235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158</v>
      </c>
      <c r="AU716" s="245" t="s">
        <v>156</v>
      </c>
      <c r="AV716" s="13" t="s">
        <v>156</v>
      </c>
      <c r="AW716" s="13" t="s">
        <v>31</v>
      </c>
      <c r="AX716" s="13" t="s">
        <v>76</v>
      </c>
      <c r="AY716" s="245" t="s">
        <v>149</v>
      </c>
    </row>
    <row r="717" s="16" customFormat="1">
      <c r="A717" s="16"/>
      <c r="B717" s="283"/>
      <c r="C717" s="284"/>
      <c r="D717" s="236" t="s">
        <v>158</v>
      </c>
      <c r="E717" s="285" t="s">
        <v>1</v>
      </c>
      <c r="F717" s="286" t="s">
        <v>323</v>
      </c>
      <c r="G717" s="284"/>
      <c r="H717" s="287">
        <v>127.56</v>
      </c>
      <c r="I717" s="288"/>
      <c r="J717" s="284"/>
      <c r="K717" s="284"/>
      <c r="L717" s="289"/>
      <c r="M717" s="290"/>
      <c r="N717" s="291"/>
      <c r="O717" s="291"/>
      <c r="P717" s="291"/>
      <c r="Q717" s="291"/>
      <c r="R717" s="291"/>
      <c r="S717" s="291"/>
      <c r="T717" s="292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T717" s="293" t="s">
        <v>158</v>
      </c>
      <c r="AU717" s="293" t="s">
        <v>156</v>
      </c>
      <c r="AV717" s="16" t="s">
        <v>163</v>
      </c>
      <c r="AW717" s="16" t="s">
        <v>31</v>
      </c>
      <c r="AX717" s="16" t="s">
        <v>76</v>
      </c>
      <c r="AY717" s="293" t="s">
        <v>149</v>
      </c>
    </row>
    <row r="718" s="15" customFormat="1">
      <c r="A718" s="15"/>
      <c r="B718" s="273"/>
      <c r="C718" s="274"/>
      <c r="D718" s="236" t="s">
        <v>158</v>
      </c>
      <c r="E718" s="275" t="s">
        <v>1</v>
      </c>
      <c r="F718" s="276" t="s">
        <v>560</v>
      </c>
      <c r="G718" s="274"/>
      <c r="H718" s="275" t="s">
        <v>1</v>
      </c>
      <c r="I718" s="277"/>
      <c r="J718" s="274"/>
      <c r="K718" s="274"/>
      <c r="L718" s="278"/>
      <c r="M718" s="279"/>
      <c r="N718" s="280"/>
      <c r="O718" s="280"/>
      <c r="P718" s="280"/>
      <c r="Q718" s="280"/>
      <c r="R718" s="280"/>
      <c r="S718" s="280"/>
      <c r="T718" s="281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82" t="s">
        <v>158</v>
      </c>
      <c r="AU718" s="282" t="s">
        <v>156</v>
      </c>
      <c r="AV718" s="15" t="s">
        <v>84</v>
      </c>
      <c r="AW718" s="15" t="s">
        <v>31</v>
      </c>
      <c r="AX718" s="15" t="s">
        <v>76</v>
      </c>
      <c r="AY718" s="282" t="s">
        <v>149</v>
      </c>
    </row>
    <row r="719" s="13" customFormat="1">
      <c r="A719" s="13"/>
      <c r="B719" s="234"/>
      <c r="C719" s="235"/>
      <c r="D719" s="236" t="s">
        <v>158</v>
      </c>
      <c r="E719" s="237" t="s">
        <v>1</v>
      </c>
      <c r="F719" s="238" t="s">
        <v>582</v>
      </c>
      <c r="G719" s="235"/>
      <c r="H719" s="239">
        <v>250</v>
      </c>
      <c r="I719" s="240"/>
      <c r="J719" s="235"/>
      <c r="K719" s="235"/>
      <c r="L719" s="241"/>
      <c r="M719" s="242"/>
      <c r="N719" s="243"/>
      <c r="O719" s="243"/>
      <c r="P719" s="243"/>
      <c r="Q719" s="243"/>
      <c r="R719" s="243"/>
      <c r="S719" s="243"/>
      <c r="T719" s="24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5" t="s">
        <v>158</v>
      </c>
      <c r="AU719" s="245" t="s">
        <v>156</v>
      </c>
      <c r="AV719" s="13" t="s">
        <v>156</v>
      </c>
      <c r="AW719" s="13" t="s">
        <v>31</v>
      </c>
      <c r="AX719" s="13" t="s">
        <v>76</v>
      </c>
      <c r="AY719" s="245" t="s">
        <v>149</v>
      </c>
    </row>
    <row r="720" s="13" customFormat="1">
      <c r="A720" s="13"/>
      <c r="B720" s="234"/>
      <c r="C720" s="235"/>
      <c r="D720" s="236" t="s">
        <v>158</v>
      </c>
      <c r="E720" s="237" t="s">
        <v>1</v>
      </c>
      <c r="F720" s="238" t="s">
        <v>583</v>
      </c>
      <c r="G720" s="235"/>
      <c r="H720" s="239">
        <v>248.71000000000001</v>
      </c>
      <c r="I720" s="240"/>
      <c r="J720" s="235"/>
      <c r="K720" s="235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158</v>
      </c>
      <c r="AU720" s="245" t="s">
        <v>156</v>
      </c>
      <c r="AV720" s="13" t="s">
        <v>156</v>
      </c>
      <c r="AW720" s="13" t="s">
        <v>31</v>
      </c>
      <c r="AX720" s="13" t="s">
        <v>76</v>
      </c>
      <c r="AY720" s="245" t="s">
        <v>149</v>
      </c>
    </row>
    <row r="721" s="13" customFormat="1">
      <c r="A721" s="13"/>
      <c r="B721" s="234"/>
      <c r="C721" s="235"/>
      <c r="D721" s="236" t="s">
        <v>158</v>
      </c>
      <c r="E721" s="237" t="s">
        <v>1</v>
      </c>
      <c r="F721" s="238" t="s">
        <v>584</v>
      </c>
      <c r="G721" s="235"/>
      <c r="H721" s="239">
        <v>258.41000000000003</v>
      </c>
      <c r="I721" s="240"/>
      <c r="J721" s="235"/>
      <c r="K721" s="235"/>
      <c r="L721" s="241"/>
      <c r="M721" s="242"/>
      <c r="N721" s="243"/>
      <c r="O721" s="243"/>
      <c r="P721" s="243"/>
      <c r="Q721" s="243"/>
      <c r="R721" s="243"/>
      <c r="S721" s="243"/>
      <c r="T721" s="24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5" t="s">
        <v>158</v>
      </c>
      <c r="AU721" s="245" t="s">
        <v>156</v>
      </c>
      <c r="AV721" s="13" t="s">
        <v>156</v>
      </c>
      <c r="AW721" s="13" t="s">
        <v>31</v>
      </c>
      <c r="AX721" s="13" t="s">
        <v>76</v>
      </c>
      <c r="AY721" s="245" t="s">
        <v>149</v>
      </c>
    </row>
    <row r="722" s="13" customFormat="1">
      <c r="A722" s="13"/>
      <c r="B722" s="234"/>
      <c r="C722" s="235"/>
      <c r="D722" s="236" t="s">
        <v>158</v>
      </c>
      <c r="E722" s="237" t="s">
        <v>1</v>
      </c>
      <c r="F722" s="238" t="s">
        <v>585</v>
      </c>
      <c r="G722" s="235"/>
      <c r="H722" s="239">
        <v>59.43</v>
      </c>
      <c r="I722" s="240"/>
      <c r="J722" s="235"/>
      <c r="K722" s="235"/>
      <c r="L722" s="241"/>
      <c r="M722" s="242"/>
      <c r="N722" s="243"/>
      <c r="O722" s="243"/>
      <c r="P722" s="243"/>
      <c r="Q722" s="243"/>
      <c r="R722" s="243"/>
      <c r="S722" s="243"/>
      <c r="T722" s="24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158</v>
      </c>
      <c r="AU722" s="245" t="s">
        <v>156</v>
      </c>
      <c r="AV722" s="13" t="s">
        <v>156</v>
      </c>
      <c r="AW722" s="13" t="s">
        <v>31</v>
      </c>
      <c r="AX722" s="13" t="s">
        <v>76</v>
      </c>
      <c r="AY722" s="245" t="s">
        <v>149</v>
      </c>
    </row>
    <row r="723" s="16" customFormat="1">
      <c r="A723" s="16"/>
      <c r="B723" s="283"/>
      <c r="C723" s="284"/>
      <c r="D723" s="236" t="s">
        <v>158</v>
      </c>
      <c r="E723" s="285" t="s">
        <v>1</v>
      </c>
      <c r="F723" s="286" t="s">
        <v>323</v>
      </c>
      <c r="G723" s="284"/>
      <c r="H723" s="287">
        <v>816.54999999999995</v>
      </c>
      <c r="I723" s="288"/>
      <c r="J723" s="284"/>
      <c r="K723" s="284"/>
      <c r="L723" s="289"/>
      <c r="M723" s="290"/>
      <c r="N723" s="291"/>
      <c r="O723" s="291"/>
      <c r="P723" s="291"/>
      <c r="Q723" s="291"/>
      <c r="R723" s="291"/>
      <c r="S723" s="291"/>
      <c r="T723" s="292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T723" s="293" t="s">
        <v>158</v>
      </c>
      <c r="AU723" s="293" t="s">
        <v>156</v>
      </c>
      <c r="AV723" s="16" t="s">
        <v>163</v>
      </c>
      <c r="AW723" s="16" t="s">
        <v>31</v>
      </c>
      <c r="AX723" s="16" t="s">
        <v>76</v>
      </c>
      <c r="AY723" s="293" t="s">
        <v>149</v>
      </c>
    </row>
    <row r="724" s="15" customFormat="1">
      <c r="A724" s="15"/>
      <c r="B724" s="273"/>
      <c r="C724" s="274"/>
      <c r="D724" s="236" t="s">
        <v>158</v>
      </c>
      <c r="E724" s="275" t="s">
        <v>1</v>
      </c>
      <c r="F724" s="276" t="s">
        <v>565</v>
      </c>
      <c r="G724" s="274"/>
      <c r="H724" s="275" t="s">
        <v>1</v>
      </c>
      <c r="I724" s="277"/>
      <c r="J724" s="274"/>
      <c r="K724" s="274"/>
      <c r="L724" s="278"/>
      <c r="M724" s="279"/>
      <c r="N724" s="280"/>
      <c r="O724" s="280"/>
      <c r="P724" s="280"/>
      <c r="Q724" s="280"/>
      <c r="R724" s="280"/>
      <c r="S724" s="280"/>
      <c r="T724" s="281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82" t="s">
        <v>158</v>
      </c>
      <c r="AU724" s="282" t="s">
        <v>156</v>
      </c>
      <c r="AV724" s="15" t="s">
        <v>84</v>
      </c>
      <c r="AW724" s="15" t="s">
        <v>31</v>
      </c>
      <c r="AX724" s="15" t="s">
        <v>76</v>
      </c>
      <c r="AY724" s="282" t="s">
        <v>149</v>
      </c>
    </row>
    <row r="725" s="13" customFormat="1">
      <c r="A725" s="13"/>
      <c r="B725" s="234"/>
      <c r="C725" s="235"/>
      <c r="D725" s="236" t="s">
        <v>158</v>
      </c>
      <c r="E725" s="237" t="s">
        <v>1</v>
      </c>
      <c r="F725" s="238" t="s">
        <v>586</v>
      </c>
      <c r="G725" s="235"/>
      <c r="H725" s="239">
        <v>65.420000000000002</v>
      </c>
      <c r="I725" s="240"/>
      <c r="J725" s="235"/>
      <c r="K725" s="235"/>
      <c r="L725" s="241"/>
      <c r="M725" s="242"/>
      <c r="N725" s="243"/>
      <c r="O725" s="243"/>
      <c r="P725" s="243"/>
      <c r="Q725" s="243"/>
      <c r="R725" s="243"/>
      <c r="S725" s="243"/>
      <c r="T725" s="24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5" t="s">
        <v>158</v>
      </c>
      <c r="AU725" s="245" t="s">
        <v>156</v>
      </c>
      <c r="AV725" s="13" t="s">
        <v>156</v>
      </c>
      <c r="AW725" s="13" t="s">
        <v>31</v>
      </c>
      <c r="AX725" s="13" t="s">
        <v>76</v>
      </c>
      <c r="AY725" s="245" t="s">
        <v>149</v>
      </c>
    </row>
    <row r="726" s="13" customFormat="1">
      <c r="A726" s="13"/>
      <c r="B726" s="234"/>
      <c r="C726" s="235"/>
      <c r="D726" s="236" t="s">
        <v>158</v>
      </c>
      <c r="E726" s="237" t="s">
        <v>1</v>
      </c>
      <c r="F726" s="238" t="s">
        <v>587</v>
      </c>
      <c r="G726" s="235"/>
      <c r="H726" s="239">
        <v>65.280000000000001</v>
      </c>
      <c r="I726" s="240"/>
      <c r="J726" s="235"/>
      <c r="K726" s="235"/>
      <c r="L726" s="241"/>
      <c r="M726" s="242"/>
      <c r="N726" s="243"/>
      <c r="O726" s="243"/>
      <c r="P726" s="243"/>
      <c r="Q726" s="243"/>
      <c r="R726" s="243"/>
      <c r="S726" s="243"/>
      <c r="T726" s="24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5" t="s">
        <v>158</v>
      </c>
      <c r="AU726" s="245" t="s">
        <v>156</v>
      </c>
      <c r="AV726" s="13" t="s">
        <v>156</v>
      </c>
      <c r="AW726" s="13" t="s">
        <v>31</v>
      </c>
      <c r="AX726" s="13" t="s">
        <v>76</v>
      </c>
      <c r="AY726" s="245" t="s">
        <v>149</v>
      </c>
    </row>
    <row r="727" s="13" customFormat="1">
      <c r="A727" s="13"/>
      <c r="B727" s="234"/>
      <c r="C727" s="235"/>
      <c r="D727" s="236" t="s">
        <v>158</v>
      </c>
      <c r="E727" s="237" t="s">
        <v>1</v>
      </c>
      <c r="F727" s="238" t="s">
        <v>588</v>
      </c>
      <c r="G727" s="235"/>
      <c r="H727" s="239">
        <v>53.75</v>
      </c>
      <c r="I727" s="240"/>
      <c r="J727" s="235"/>
      <c r="K727" s="235"/>
      <c r="L727" s="241"/>
      <c r="M727" s="242"/>
      <c r="N727" s="243"/>
      <c r="O727" s="243"/>
      <c r="P727" s="243"/>
      <c r="Q727" s="243"/>
      <c r="R727" s="243"/>
      <c r="S727" s="243"/>
      <c r="T727" s="24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5" t="s">
        <v>158</v>
      </c>
      <c r="AU727" s="245" t="s">
        <v>156</v>
      </c>
      <c r="AV727" s="13" t="s">
        <v>156</v>
      </c>
      <c r="AW727" s="13" t="s">
        <v>31</v>
      </c>
      <c r="AX727" s="13" t="s">
        <v>76</v>
      </c>
      <c r="AY727" s="245" t="s">
        <v>149</v>
      </c>
    </row>
    <row r="728" s="13" customFormat="1">
      <c r="A728" s="13"/>
      <c r="B728" s="234"/>
      <c r="C728" s="235"/>
      <c r="D728" s="236" t="s">
        <v>158</v>
      </c>
      <c r="E728" s="237" t="s">
        <v>1</v>
      </c>
      <c r="F728" s="238" t="s">
        <v>937</v>
      </c>
      <c r="G728" s="235"/>
      <c r="H728" s="239">
        <v>11.49</v>
      </c>
      <c r="I728" s="240"/>
      <c r="J728" s="235"/>
      <c r="K728" s="235"/>
      <c r="L728" s="241"/>
      <c r="M728" s="242"/>
      <c r="N728" s="243"/>
      <c r="O728" s="243"/>
      <c r="P728" s="243"/>
      <c r="Q728" s="243"/>
      <c r="R728" s="243"/>
      <c r="S728" s="243"/>
      <c r="T728" s="24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5" t="s">
        <v>158</v>
      </c>
      <c r="AU728" s="245" t="s">
        <v>156</v>
      </c>
      <c r="AV728" s="13" t="s">
        <v>156</v>
      </c>
      <c r="AW728" s="13" t="s">
        <v>31</v>
      </c>
      <c r="AX728" s="13" t="s">
        <v>76</v>
      </c>
      <c r="AY728" s="245" t="s">
        <v>149</v>
      </c>
    </row>
    <row r="729" s="16" customFormat="1">
      <c r="A729" s="16"/>
      <c r="B729" s="283"/>
      <c r="C729" s="284"/>
      <c r="D729" s="236" t="s">
        <v>158</v>
      </c>
      <c r="E729" s="285" t="s">
        <v>1</v>
      </c>
      <c r="F729" s="286" t="s">
        <v>323</v>
      </c>
      <c r="G729" s="284"/>
      <c r="H729" s="287">
        <v>195.94</v>
      </c>
      <c r="I729" s="288"/>
      <c r="J729" s="284"/>
      <c r="K729" s="284"/>
      <c r="L729" s="289"/>
      <c r="M729" s="290"/>
      <c r="N729" s="291"/>
      <c r="O729" s="291"/>
      <c r="P729" s="291"/>
      <c r="Q729" s="291"/>
      <c r="R729" s="291"/>
      <c r="S729" s="291"/>
      <c r="T729" s="292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T729" s="293" t="s">
        <v>158</v>
      </c>
      <c r="AU729" s="293" t="s">
        <v>156</v>
      </c>
      <c r="AV729" s="16" t="s">
        <v>163</v>
      </c>
      <c r="AW729" s="16" t="s">
        <v>31</v>
      </c>
      <c r="AX729" s="16" t="s">
        <v>76</v>
      </c>
      <c r="AY729" s="293" t="s">
        <v>149</v>
      </c>
    </row>
    <row r="730" s="15" customFormat="1">
      <c r="A730" s="15"/>
      <c r="B730" s="273"/>
      <c r="C730" s="274"/>
      <c r="D730" s="236" t="s">
        <v>158</v>
      </c>
      <c r="E730" s="275" t="s">
        <v>1</v>
      </c>
      <c r="F730" s="276" t="s">
        <v>570</v>
      </c>
      <c r="G730" s="274"/>
      <c r="H730" s="275" t="s">
        <v>1</v>
      </c>
      <c r="I730" s="277"/>
      <c r="J730" s="274"/>
      <c r="K730" s="274"/>
      <c r="L730" s="278"/>
      <c r="M730" s="279"/>
      <c r="N730" s="280"/>
      <c r="O730" s="280"/>
      <c r="P730" s="280"/>
      <c r="Q730" s="280"/>
      <c r="R730" s="280"/>
      <c r="S730" s="280"/>
      <c r="T730" s="281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82" t="s">
        <v>158</v>
      </c>
      <c r="AU730" s="282" t="s">
        <v>156</v>
      </c>
      <c r="AV730" s="15" t="s">
        <v>84</v>
      </c>
      <c r="AW730" s="15" t="s">
        <v>31</v>
      </c>
      <c r="AX730" s="15" t="s">
        <v>76</v>
      </c>
      <c r="AY730" s="282" t="s">
        <v>149</v>
      </c>
    </row>
    <row r="731" s="13" customFormat="1">
      <c r="A731" s="13"/>
      <c r="B731" s="234"/>
      <c r="C731" s="235"/>
      <c r="D731" s="236" t="s">
        <v>158</v>
      </c>
      <c r="E731" s="237" t="s">
        <v>1</v>
      </c>
      <c r="F731" s="238" t="s">
        <v>938</v>
      </c>
      <c r="G731" s="235"/>
      <c r="H731" s="239">
        <v>176.24000000000001</v>
      </c>
      <c r="I731" s="240"/>
      <c r="J731" s="235"/>
      <c r="K731" s="235"/>
      <c r="L731" s="241"/>
      <c r="M731" s="242"/>
      <c r="N731" s="243"/>
      <c r="O731" s="243"/>
      <c r="P731" s="243"/>
      <c r="Q731" s="243"/>
      <c r="R731" s="243"/>
      <c r="S731" s="243"/>
      <c r="T731" s="24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5" t="s">
        <v>158</v>
      </c>
      <c r="AU731" s="245" t="s">
        <v>156</v>
      </c>
      <c r="AV731" s="13" t="s">
        <v>156</v>
      </c>
      <c r="AW731" s="13" t="s">
        <v>31</v>
      </c>
      <c r="AX731" s="13" t="s">
        <v>76</v>
      </c>
      <c r="AY731" s="245" t="s">
        <v>149</v>
      </c>
    </row>
    <row r="732" s="15" customFormat="1">
      <c r="A732" s="15"/>
      <c r="B732" s="273"/>
      <c r="C732" s="274"/>
      <c r="D732" s="236" t="s">
        <v>158</v>
      </c>
      <c r="E732" s="275" t="s">
        <v>1</v>
      </c>
      <c r="F732" s="276" t="s">
        <v>572</v>
      </c>
      <c r="G732" s="274"/>
      <c r="H732" s="275" t="s">
        <v>1</v>
      </c>
      <c r="I732" s="277"/>
      <c r="J732" s="274"/>
      <c r="K732" s="274"/>
      <c r="L732" s="278"/>
      <c r="M732" s="279"/>
      <c r="N732" s="280"/>
      <c r="O732" s="280"/>
      <c r="P732" s="280"/>
      <c r="Q732" s="280"/>
      <c r="R732" s="280"/>
      <c r="S732" s="280"/>
      <c r="T732" s="281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82" t="s">
        <v>158</v>
      </c>
      <c r="AU732" s="282" t="s">
        <v>156</v>
      </c>
      <c r="AV732" s="15" t="s">
        <v>84</v>
      </c>
      <c r="AW732" s="15" t="s">
        <v>31</v>
      </c>
      <c r="AX732" s="15" t="s">
        <v>76</v>
      </c>
      <c r="AY732" s="282" t="s">
        <v>149</v>
      </c>
    </row>
    <row r="733" s="13" customFormat="1">
      <c r="A733" s="13"/>
      <c r="B733" s="234"/>
      <c r="C733" s="235"/>
      <c r="D733" s="236" t="s">
        <v>158</v>
      </c>
      <c r="E733" s="237" t="s">
        <v>1</v>
      </c>
      <c r="F733" s="238" t="s">
        <v>610</v>
      </c>
      <c r="G733" s="235"/>
      <c r="H733" s="239">
        <v>90.269999999999996</v>
      </c>
      <c r="I733" s="240"/>
      <c r="J733" s="235"/>
      <c r="K733" s="235"/>
      <c r="L733" s="241"/>
      <c r="M733" s="242"/>
      <c r="N733" s="243"/>
      <c r="O733" s="243"/>
      <c r="P733" s="243"/>
      <c r="Q733" s="243"/>
      <c r="R733" s="243"/>
      <c r="S733" s="243"/>
      <c r="T733" s="24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5" t="s">
        <v>158</v>
      </c>
      <c r="AU733" s="245" t="s">
        <v>156</v>
      </c>
      <c r="AV733" s="13" t="s">
        <v>156</v>
      </c>
      <c r="AW733" s="13" t="s">
        <v>31</v>
      </c>
      <c r="AX733" s="13" t="s">
        <v>76</v>
      </c>
      <c r="AY733" s="245" t="s">
        <v>149</v>
      </c>
    </row>
    <row r="734" s="15" customFormat="1">
      <c r="A734" s="15"/>
      <c r="B734" s="273"/>
      <c r="C734" s="274"/>
      <c r="D734" s="236" t="s">
        <v>158</v>
      </c>
      <c r="E734" s="275" t="s">
        <v>1</v>
      </c>
      <c r="F734" s="276" t="s">
        <v>574</v>
      </c>
      <c r="G734" s="274"/>
      <c r="H734" s="275" t="s">
        <v>1</v>
      </c>
      <c r="I734" s="277"/>
      <c r="J734" s="274"/>
      <c r="K734" s="274"/>
      <c r="L734" s="278"/>
      <c r="M734" s="279"/>
      <c r="N734" s="280"/>
      <c r="O734" s="280"/>
      <c r="P734" s="280"/>
      <c r="Q734" s="280"/>
      <c r="R734" s="280"/>
      <c r="S734" s="280"/>
      <c r="T734" s="281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82" t="s">
        <v>158</v>
      </c>
      <c r="AU734" s="282" t="s">
        <v>156</v>
      </c>
      <c r="AV734" s="15" t="s">
        <v>84</v>
      </c>
      <c r="AW734" s="15" t="s">
        <v>31</v>
      </c>
      <c r="AX734" s="15" t="s">
        <v>76</v>
      </c>
      <c r="AY734" s="282" t="s">
        <v>149</v>
      </c>
    </row>
    <row r="735" s="13" customFormat="1">
      <c r="A735" s="13"/>
      <c r="B735" s="234"/>
      <c r="C735" s="235"/>
      <c r="D735" s="236" t="s">
        <v>158</v>
      </c>
      <c r="E735" s="237" t="s">
        <v>1</v>
      </c>
      <c r="F735" s="238" t="s">
        <v>939</v>
      </c>
      <c r="G735" s="235"/>
      <c r="H735" s="239">
        <v>69.629999999999995</v>
      </c>
      <c r="I735" s="240"/>
      <c r="J735" s="235"/>
      <c r="K735" s="235"/>
      <c r="L735" s="241"/>
      <c r="M735" s="242"/>
      <c r="N735" s="243"/>
      <c r="O735" s="243"/>
      <c r="P735" s="243"/>
      <c r="Q735" s="243"/>
      <c r="R735" s="243"/>
      <c r="S735" s="243"/>
      <c r="T735" s="24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5" t="s">
        <v>158</v>
      </c>
      <c r="AU735" s="245" t="s">
        <v>156</v>
      </c>
      <c r="AV735" s="13" t="s">
        <v>156</v>
      </c>
      <c r="AW735" s="13" t="s">
        <v>31</v>
      </c>
      <c r="AX735" s="13" t="s">
        <v>76</v>
      </c>
      <c r="AY735" s="245" t="s">
        <v>149</v>
      </c>
    </row>
    <row r="736" s="15" customFormat="1">
      <c r="A736" s="15"/>
      <c r="B736" s="273"/>
      <c r="C736" s="274"/>
      <c r="D736" s="236" t="s">
        <v>158</v>
      </c>
      <c r="E736" s="275" t="s">
        <v>1</v>
      </c>
      <c r="F736" s="276" t="s">
        <v>576</v>
      </c>
      <c r="G736" s="274"/>
      <c r="H736" s="275" t="s">
        <v>1</v>
      </c>
      <c r="I736" s="277"/>
      <c r="J736" s="274"/>
      <c r="K736" s="274"/>
      <c r="L736" s="278"/>
      <c r="M736" s="279"/>
      <c r="N736" s="280"/>
      <c r="O736" s="280"/>
      <c r="P736" s="280"/>
      <c r="Q736" s="280"/>
      <c r="R736" s="280"/>
      <c r="S736" s="280"/>
      <c r="T736" s="281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82" t="s">
        <v>158</v>
      </c>
      <c r="AU736" s="282" t="s">
        <v>156</v>
      </c>
      <c r="AV736" s="15" t="s">
        <v>84</v>
      </c>
      <c r="AW736" s="15" t="s">
        <v>31</v>
      </c>
      <c r="AX736" s="15" t="s">
        <v>76</v>
      </c>
      <c r="AY736" s="282" t="s">
        <v>149</v>
      </c>
    </row>
    <row r="737" s="13" customFormat="1">
      <c r="A737" s="13"/>
      <c r="B737" s="234"/>
      <c r="C737" s="235"/>
      <c r="D737" s="236" t="s">
        <v>158</v>
      </c>
      <c r="E737" s="237" t="s">
        <v>1</v>
      </c>
      <c r="F737" s="238" t="s">
        <v>940</v>
      </c>
      <c r="G737" s="235"/>
      <c r="H737" s="239">
        <v>132.41999999999999</v>
      </c>
      <c r="I737" s="240"/>
      <c r="J737" s="235"/>
      <c r="K737" s="235"/>
      <c r="L737" s="241"/>
      <c r="M737" s="242"/>
      <c r="N737" s="243"/>
      <c r="O737" s="243"/>
      <c r="P737" s="243"/>
      <c r="Q737" s="243"/>
      <c r="R737" s="243"/>
      <c r="S737" s="243"/>
      <c r="T737" s="24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158</v>
      </c>
      <c r="AU737" s="245" t="s">
        <v>156</v>
      </c>
      <c r="AV737" s="13" t="s">
        <v>156</v>
      </c>
      <c r="AW737" s="13" t="s">
        <v>31</v>
      </c>
      <c r="AX737" s="13" t="s">
        <v>76</v>
      </c>
      <c r="AY737" s="245" t="s">
        <v>149</v>
      </c>
    </row>
    <row r="738" s="14" customFormat="1">
      <c r="A738" s="14"/>
      <c r="B738" s="262"/>
      <c r="C738" s="263"/>
      <c r="D738" s="236" t="s">
        <v>158</v>
      </c>
      <c r="E738" s="264" t="s">
        <v>1</v>
      </c>
      <c r="F738" s="265" t="s">
        <v>298</v>
      </c>
      <c r="G738" s="263"/>
      <c r="H738" s="266">
        <v>1608.6099999999999</v>
      </c>
      <c r="I738" s="267"/>
      <c r="J738" s="263"/>
      <c r="K738" s="263"/>
      <c r="L738" s="268"/>
      <c r="M738" s="269"/>
      <c r="N738" s="270"/>
      <c r="O738" s="270"/>
      <c r="P738" s="270"/>
      <c r="Q738" s="270"/>
      <c r="R738" s="270"/>
      <c r="S738" s="270"/>
      <c r="T738" s="271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72" t="s">
        <v>158</v>
      </c>
      <c r="AU738" s="272" t="s">
        <v>156</v>
      </c>
      <c r="AV738" s="14" t="s">
        <v>155</v>
      </c>
      <c r="AW738" s="14" t="s">
        <v>31</v>
      </c>
      <c r="AX738" s="14" t="s">
        <v>84</v>
      </c>
      <c r="AY738" s="272" t="s">
        <v>149</v>
      </c>
    </row>
    <row r="739" s="2" customFormat="1" ht="24.15" customHeight="1">
      <c r="A739" s="39"/>
      <c r="B739" s="40"/>
      <c r="C739" s="246" t="s">
        <v>941</v>
      </c>
      <c r="D739" s="246" t="s">
        <v>178</v>
      </c>
      <c r="E739" s="247" t="s">
        <v>942</v>
      </c>
      <c r="F739" s="248" t="s">
        <v>943</v>
      </c>
      <c r="G739" s="249" t="s">
        <v>309</v>
      </c>
      <c r="H739" s="250">
        <v>1197.0530000000001</v>
      </c>
      <c r="I739" s="251"/>
      <c r="J739" s="252">
        <f>ROUND(I739*H739,2)</f>
        <v>0</v>
      </c>
      <c r="K739" s="253"/>
      <c r="L739" s="254"/>
      <c r="M739" s="255" t="s">
        <v>1</v>
      </c>
      <c r="N739" s="256" t="s">
        <v>42</v>
      </c>
      <c r="O739" s="92"/>
      <c r="P739" s="230">
        <f>O739*H739</f>
        <v>0</v>
      </c>
      <c r="Q739" s="230">
        <v>0.00051999999999999995</v>
      </c>
      <c r="R739" s="230">
        <f>Q739*H739</f>
        <v>0.62246756000000003</v>
      </c>
      <c r="S739" s="230">
        <v>0</v>
      </c>
      <c r="T739" s="231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2" t="s">
        <v>468</v>
      </c>
      <c r="AT739" s="232" t="s">
        <v>178</v>
      </c>
      <c r="AU739" s="232" t="s">
        <v>156</v>
      </c>
      <c r="AY739" s="18" t="s">
        <v>149</v>
      </c>
      <c r="BE739" s="233">
        <f>IF(N739="základní",J739,0)</f>
        <v>0</v>
      </c>
      <c r="BF739" s="233">
        <f>IF(N739="snížená",J739,0)</f>
        <v>0</v>
      </c>
      <c r="BG739" s="233">
        <f>IF(N739="zákl. přenesená",J739,0)</f>
        <v>0</v>
      </c>
      <c r="BH739" s="233">
        <f>IF(N739="sníž. přenesená",J739,0)</f>
        <v>0</v>
      </c>
      <c r="BI739" s="233">
        <f>IF(N739="nulová",J739,0)</f>
        <v>0</v>
      </c>
      <c r="BJ739" s="18" t="s">
        <v>156</v>
      </c>
      <c r="BK739" s="233">
        <f>ROUND(I739*H739,2)</f>
        <v>0</v>
      </c>
      <c r="BL739" s="18" t="s">
        <v>228</v>
      </c>
      <c r="BM739" s="232" t="s">
        <v>944</v>
      </c>
    </row>
    <row r="740" s="2" customFormat="1" ht="24.15" customHeight="1">
      <c r="A740" s="39"/>
      <c r="B740" s="40"/>
      <c r="C740" s="246" t="s">
        <v>945</v>
      </c>
      <c r="D740" s="246" t="s">
        <v>178</v>
      </c>
      <c r="E740" s="247" t="s">
        <v>946</v>
      </c>
      <c r="F740" s="248" t="s">
        <v>947</v>
      </c>
      <c r="G740" s="249" t="s">
        <v>309</v>
      </c>
      <c r="H740" s="250">
        <v>233.82499999999999</v>
      </c>
      <c r="I740" s="251"/>
      <c r="J740" s="252">
        <f>ROUND(I740*H740,2)</f>
        <v>0</v>
      </c>
      <c r="K740" s="253"/>
      <c r="L740" s="254"/>
      <c r="M740" s="255" t="s">
        <v>1</v>
      </c>
      <c r="N740" s="256" t="s">
        <v>42</v>
      </c>
      <c r="O740" s="92"/>
      <c r="P740" s="230">
        <f>O740*H740</f>
        <v>0</v>
      </c>
      <c r="Q740" s="230">
        <v>0.0028999999999999998</v>
      </c>
      <c r="R740" s="230">
        <f>Q740*H740</f>
        <v>0.67809249999999988</v>
      </c>
      <c r="S740" s="230">
        <v>0</v>
      </c>
      <c r="T740" s="231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2" t="s">
        <v>468</v>
      </c>
      <c r="AT740" s="232" t="s">
        <v>178</v>
      </c>
      <c r="AU740" s="232" t="s">
        <v>156</v>
      </c>
      <c r="AY740" s="18" t="s">
        <v>149</v>
      </c>
      <c r="BE740" s="233">
        <f>IF(N740="základní",J740,0)</f>
        <v>0</v>
      </c>
      <c r="BF740" s="233">
        <f>IF(N740="snížená",J740,0)</f>
        <v>0</v>
      </c>
      <c r="BG740" s="233">
        <f>IF(N740="zákl. přenesená",J740,0)</f>
        <v>0</v>
      </c>
      <c r="BH740" s="233">
        <f>IF(N740="sníž. přenesená",J740,0)</f>
        <v>0</v>
      </c>
      <c r="BI740" s="233">
        <f>IF(N740="nulová",J740,0)</f>
        <v>0</v>
      </c>
      <c r="BJ740" s="18" t="s">
        <v>156</v>
      </c>
      <c r="BK740" s="233">
        <f>ROUND(I740*H740,2)</f>
        <v>0</v>
      </c>
      <c r="BL740" s="18" t="s">
        <v>228</v>
      </c>
      <c r="BM740" s="232" t="s">
        <v>948</v>
      </c>
    </row>
    <row r="741" s="15" customFormat="1">
      <c r="A741" s="15"/>
      <c r="B741" s="273"/>
      <c r="C741" s="274"/>
      <c r="D741" s="236" t="s">
        <v>158</v>
      </c>
      <c r="E741" s="275" t="s">
        <v>1</v>
      </c>
      <c r="F741" s="276" t="s">
        <v>572</v>
      </c>
      <c r="G741" s="274"/>
      <c r="H741" s="275" t="s">
        <v>1</v>
      </c>
      <c r="I741" s="277"/>
      <c r="J741" s="274"/>
      <c r="K741" s="274"/>
      <c r="L741" s="278"/>
      <c r="M741" s="279"/>
      <c r="N741" s="280"/>
      <c r="O741" s="280"/>
      <c r="P741" s="280"/>
      <c r="Q741" s="280"/>
      <c r="R741" s="280"/>
      <c r="S741" s="280"/>
      <c r="T741" s="281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82" t="s">
        <v>158</v>
      </c>
      <c r="AU741" s="282" t="s">
        <v>156</v>
      </c>
      <c r="AV741" s="15" t="s">
        <v>84</v>
      </c>
      <c r="AW741" s="15" t="s">
        <v>31</v>
      </c>
      <c r="AX741" s="15" t="s">
        <v>76</v>
      </c>
      <c r="AY741" s="282" t="s">
        <v>149</v>
      </c>
    </row>
    <row r="742" s="13" customFormat="1">
      <c r="A742" s="13"/>
      <c r="B742" s="234"/>
      <c r="C742" s="235"/>
      <c r="D742" s="236" t="s">
        <v>158</v>
      </c>
      <c r="E742" s="237" t="s">
        <v>1</v>
      </c>
      <c r="F742" s="238" t="s">
        <v>610</v>
      </c>
      <c r="G742" s="235"/>
      <c r="H742" s="239">
        <v>90.269999999999996</v>
      </c>
      <c r="I742" s="240"/>
      <c r="J742" s="235"/>
      <c r="K742" s="235"/>
      <c r="L742" s="241"/>
      <c r="M742" s="242"/>
      <c r="N742" s="243"/>
      <c r="O742" s="243"/>
      <c r="P742" s="243"/>
      <c r="Q742" s="243"/>
      <c r="R742" s="243"/>
      <c r="S742" s="243"/>
      <c r="T742" s="24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5" t="s">
        <v>158</v>
      </c>
      <c r="AU742" s="245" t="s">
        <v>156</v>
      </c>
      <c r="AV742" s="13" t="s">
        <v>156</v>
      </c>
      <c r="AW742" s="13" t="s">
        <v>31</v>
      </c>
      <c r="AX742" s="13" t="s">
        <v>76</v>
      </c>
      <c r="AY742" s="245" t="s">
        <v>149</v>
      </c>
    </row>
    <row r="743" s="15" customFormat="1">
      <c r="A743" s="15"/>
      <c r="B743" s="273"/>
      <c r="C743" s="274"/>
      <c r="D743" s="236" t="s">
        <v>158</v>
      </c>
      <c r="E743" s="275" t="s">
        <v>1</v>
      </c>
      <c r="F743" s="276" t="s">
        <v>576</v>
      </c>
      <c r="G743" s="274"/>
      <c r="H743" s="275" t="s">
        <v>1</v>
      </c>
      <c r="I743" s="277"/>
      <c r="J743" s="274"/>
      <c r="K743" s="274"/>
      <c r="L743" s="278"/>
      <c r="M743" s="279"/>
      <c r="N743" s="280"/>
      <c r="O743" s="280"/>
      <c r="P743" s="280"/>
      <c r="Q743" s="280"/>
      <c r="R743" s="280"/>
      <c r="S743" s="280"/>
      <c r="T743" s="281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82" t="s">
        <v>158</v>
      </c>
      <c r="AU743" s="282" t="s">
        <v>156</v>
      </c>
      <c r="AV743" s="15" t="s">
        <v>84</v>
      </c>
      <c r="AW743" s="15" t="s">
        <v>31</v>
      </c>
      <c r="AX743" s="15" t="s">
        <v>76</v>
      </c>
      <c r="AY743" s="282" t="s">
        <v>149</v>
      </c>
    </row>
    <row r="744" s="13" customFormat="1">
      <c r="A744" s="13"/>
      <c r="B744" s="234"/>
      <c r="C744" s="235"/>
      <c r="D744" s="236" t="s">
        <v>158</v>
      </c>
      <c r="E744" s="237" t="s">
        <v>1</v>
      </c>
      <c r="F744" s="238" t="s">
        <v>940</v>
      </c>
      <c r="G744" s="235"/>
      <c r="H744" s="239">
        <v>132.41999999999999</v>
      </c>
      <c r="I744" s="240"/>
      <c r="J744" s="235"/>
      <c r="K744" s="235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158</v>
      </c>
      <c r="AU744" s="245" t="s">
        <v>156</v>
      </c>
      <c r="AV744" s="13" t="s">
        <v>156</v>
      </c>
      <c r="AW744" s="13" t="s">
        <v>31</v>
      </c>
      <c r="AX744" s="13" t="s">
        <v>76</v>
      </c>
      <c r="AY744" s="245" t="s">
        <v>149</v>
      </c>
    </row>
    <row r="745" s="14" customFormat="1">
      <c r="A745" s="14"/>
      <c r="B745" s="262"/>
      <c r="C745" s="263"/>
      <c r="D745" s="236" t="s">
        <v>158</v>
      </c>
      <c r="E745" s="264" t="s">
        <v>1</v>
      </c>
      <c r="F745" s="265" t="s">
        <v>298</v>
      </c>
      <c r="G745" s="263"/>
      <c r="H745" s="266">
        <v>222.69</v>
      </c>
      <c r="I745" s="267"/>
      <c r="J745" s="263"/>
      <c r="K745" s="263"/>
      <c r="L745" s="268"/>
      <c r="M745" s="269"/>
      <c r="N745" s="270"/>
      <c r="O745" s="270"/>
      <c r="P745" s="270"/>
      <c r="Q745" s="270"/>
      <c r="R745" s="270"/>
      <c r="S745" s="270"/>
      <c r="T745" s="271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72" t="s">
        <v>158</v>
      </c>
      <c r="AU745" s="272" t="s">
        <v>156</v>
      </c>
      <c r="AV745" s="14" t="s">
        <v>155</v>
      </c>
      <c r="AW745" s="14" t="s">
        <v>31</v>
      </c>
      <c r="AX745" s="14" t="s">
        <v>76</v>
      </c>
      <c r="AY745" s="272" t="s">
        <v>149</v>
      </c>
    </row>
    <row r="746" s="13" customFormat="1">
      <c r="A746" s="13"/>
      <c r="B746" s="234"/>
      <c r="C746" s="235"/>
      <c r="D746" s="236" t="s">
        <v>158</v>
      </c>
      <c r="E746" s="237" t="s">
        <v>1</v>
      </c>
      <c r="F746" s="238" t="s">
        <v>949</v>
      </c>
      <c r="G746" s="235"/>
      <c r="H746" s="239">
        <v>233.82499999999999</v>
      </c>
      <c r="I746" s="240"/>
      <c r="J746" s="235"/>
      <c r="K746" s="235"/>
      <c r="L746" s="241"/>
      <c r="M746" s="242"/>
      <c r="N746" s="243"/>
      <c r="O746" s="243"/>
      <c r="P746" s="243"/>
      <c r="Q746" s="243"/>
      <c r="R746" s="243"/>
      <c r="S746" s="243"/>
      <c r="T746" s="24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158</v>
      </c>
      <c r="AU746" s="245" t="s">
        <v>156</v>
      </c>
      <c r="AV746" s="13" t="s">
        <v>156</v>
      </c>
      <c r="AW746" s="13" t="s">
        <v>31</v>
      </c>
      <c r="AX746" s="13" t="s">
        <v>76</v>
      </c>
      <c r="AY746" s="245" t="s">
        <v>149</v>
      </c>
    </row>
    <row r="747" s="14" customFormat="1">
      <c r="A747" s="14"/>
      <c r="B747" s="262"/>
      <c r="C747" s="263"/>
      <c r="D747" s="236" t="s">
        <v>158</v>
      </c>
      <c r="E747" s="264" t="s">
        <v>1</v>
      </c>
      <c r="F747" s="265" t="s">
        <v>298</v>
      </c>
      <c r="G747" s="263"/>
      <c r="H747" s="266">
        <v>233.82499999999999</v>
      </c>
      <c r="I747" s="267"/>
      <c r="J747" s="263"/>
      <c r="K747" s="263"/>
      <c r="L747" s="268"/>
      <c r="M747" s="269"/>
      <c r="N747" s="270"/>
      <c r="O747" s="270"/>
      <c r="P747" s="270"/>
      <c r="Q747" s="270"/>
      <c r="R747" s="270"/>
      <c r="S747" s="270"/>
      <c r="T747" s="271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72" t="s">
        <v>158</v>
      </c>
      <c r="AU747" s="272" t="s">
        <v>156</v>
      </c>
      <c r="AV747" s="14" t="s">
        <v>155</v>
      </c>
      <c r="AW747" s="14" t="s">
        <v>31</v>
      </c>
      <c r="AX747" s="14" t="s">
        <v>84</v>
      </c>
      <c r="AY747" s="272" t="s">
        <v>149</v>
      </c>
    </row>
    <row r="748" s="2" customFormat="1" ht="24.15" customHeight="1">
      <c r="A748" s="39"/>
      <c r="B748" s="40"/>
      <c r="C748" s="246" t="s">
        <v>950</v>
      </c>
      <c r="D748" s="246" t="s">
        <v>178</v>
      </c>
      <c r="E748" s="247" t="s">
        <v>951</v>
      </c>
      <c r="F748" s="248" t="s">
        <v>952</v>
      </c>
      <c r="G748" s="249" t="s">
        <v>309</v>
      </c>
      <c r="H748" s="250">
        <v>73.111999999999995</v>
      </c>
      <c r="I748" s="251"/>
      <c r="J748" s="252">
        <f>ROUND(I748*H748,2)</f>
        <v>0</v>
      </c>
      <c r="K748" s="253"/>
      <c r="L748" s="254"/>
      <c r="M748" s="255" t="s">
        <v>1</v>
      </c>
      <c r="N748" s="256" t="s">
        <v>42</v>
      </c>
      <c r="O748" s="92"/>
      <c r="P748" s="230">
        <f>O748*H748</f>
        <v>0</v>
      </c>
      <c r="Q748" s="230">
        <v>0.0060000000000000001</v>
      </c>
      <c r="R748" s="230">
        <f>Q748*H748</f>
        <v>0.43867199999999995</v>
      </c>
      <c r="S748" s="230">
        <v>0</v>
      </c>
      <c r="T748" s="231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2" t="s">
        <v>468</v>
      </c>
      <c r="AT748" s="232" t="s">
        <v>178</v>
      </c>
      <c r="AU748" s="232" t="s">
        <v>156</v>
      </c>
      <c r="AY748" s="18" t="s">
        <v>149</v>
      </c>
      <c r="BE748" s="233">
        <f>IF(N748="základní",J748,0)</f>
        <v>0</v>
      </c>
      <c r="BF748" s="233">
        <f>IF(N748="snížená",J748,0)</f>
        <v>0</v>
      </c>
      <c r="BG748" s="233">
        <f>IF(N748="zákl. přenesená",J748,0)</f>
        <v>0</v>
      </c>
      <c r="BH748" s="233">
        <f>IF(N748="sníž. přenesená",J748,0)</f>
        <v>0</v>
      </c>
      <c r="BI748" s="233">
        <f>IF(N748="nulová",J748,0)</f>
        <v>0</v>
      </c>
      <c r="BJ748" s="18" t="s">
        <v>156</v>
      </c>
      <c r="BK748" s="233">
        <f>ROUND(I748*H748,2)</f>
        <v>0</v>
      </c>
      <c r="BL748" s="18" t="s">
        <v>228</v>
      </c>
      <c r="BM748" s="232" t="s">
        <v>953</v>
      </c>
    </row>
    <row r="749" s="2" customFormat="1" ht="24.15" customHeight="1">
      <c r="A749" s="39"/>
      <c r="B749" s="40"/>
      <c r="C749" s="246" t="s">
        <v>954</v>
      </c>
      <c r="D749" s="246" t="s">
        <v>178</v>
      </c>
      <c r="E749" s="247" t="s">
        <v>955</v>
      </c>
      <c r="F749" s="248" t="s">
        <v>956</v>
      </c>
      <c r="G749" s="249" t="s">
        <v>309</v>
      </c>
      <c r="H749" s="250">
        <v>185.05199999999999</v>
      </c>
      <c r="I749" s="251"/>
      <c r="J749" s="252">
        <f>ROUND(I749*H749,2)</f>
        <v>0</v>
      </c>
      <c r="K749" s="253"/>
      <c r="L749" s="254"/>
      <c r="M749" s="255" t="s">
        <v>1</v>
      </c>
      <c r="N749" s="256" t="s">
        <v>42</v>
      </c>
      <c r="O749" s="92"/>
      <c r="P749" s="230">
        <f>O749*H749</f>
        <v>0</v>
      </c>
      <c r="Q749" s="230">
        <v>0.00038999999999999999</v>
      </c>
      <c r="R749" s="230">
        <f>Q749*H749</f>
        <v>0.072170279999999989</v>
      </c>
      <c r="S749" s="230">
        <v>0</v>
      </c>
      <c r="T749" s="231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2" t="s">
        <v>468</v>
      </c>
      <c r="AT749" s="232" t="s">
        <v>178</v>
      </c>
      <c r="AU749" s="232" t="s">
        <v>156</v>
      </c>
      <c r="AY749" s="18" t="s">
        <v>149</v>
      </c>
      <c r="BE749" s="233">
        <f>IF(N749="základní",J749,0)</f>
        <v>0</v>
      </c>
      <c r="BF749" s="233">
        <f>IF(N749="snížená",J749,0)</f>
        <v>0</v>
      </c>
      <c r="BG749" s="233">
        <f>IF(N749="zákl. přenesená",J749,0)</f>
        <v>0</v>
      </c>
      <c r="BH749" s="233">
        <f>IF(N749="sníž. přenesená",J749,0)</f>
        <v>0</v>
      </c>
      <c r="BI749" s="233">
        <f>IF(N749="nulová",J749,0)</f>
        <v>0</v>
      </c>
      <c r="BJ749" s="18" t="s">
        <v>156</v>
      </c>
      <c r="BK749" s="233">
        <f>ROUND(I749*H749,2)</f>
        <v>0</v>
      </c>
      <c r="BL749" s="18" t="s">
        <v>228</v>
      </c>
      <c r="BM749" s="232" t="s">
        <v>957</v>
      </c>
    </row>
    <row r="750" s="2" customFormat="1" ht="37.8" customHeight="1">
      <c r="A750" s="39"/>
      <c r="B750" s="40"/>
      <c r="C750" s="220" t="s">
        <v>958</v>
      </c>
      <c r="D750" s="220" t="s">
        <v>151</v>
      </c>
      <c r="E750" s="221" t="s">
        <v>959</v>
      </c>
      <c r="F750" s="222" t="s">
        <v>960</v>
      </c>
      <c r="G750" s="223" t="s">
        <v>309</v>
      </c>
      <c r="H750" s="224">
        <v>56.840000000000003</v>
      </c>
      <c r="I750" s="225"/>
      <c r="J750" s="226">
        <f>ROUND(I750*H750,2)</f>
        <v>0</v>
      </c>
      <c r="K750" s="227"/>
      <c r="L750" s="45"/>
      <c r="M750" s="228" t="s">
        <v>1</v>
      </c>
      <c r="N750" s="229" t="s">
        <v>42</v>
      </c>
      <c r="O750" s="92"/>
      <c r="P750" s="230">
        <f>O750*H750</f>
        <v>0</v>
      </c>
      <c r="Q750" s="230">
        <v>5.1999999999999997E-05</v>
      </c>
      <c r="R750" s="230">
        <f>Q750*H750</f>
        <v>0.00295568</v>
      </c>
      <c r="S750" s="230">
        <v>0</v>
      </c>
      <c r="T750" s="231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2" t="s">
        <v>155</v>
      </c>
      <c r="AT750" s="232" t="s">
        <v>151</v>
      </c>
      <c r="AU750" s="232" t="s">
        <v>156</v>
      </c>
      <c r="AY750" s="18" t="s">
        <v>149</v>
      </c>
      <c r="BE750" s="233">
        <f>IF(N750="základní",J750,0)</f>
        <v>0</v>
      </c>
      <c r="BF750" s="233">
        <f>IF(N750="snížená",J750,0)</f>
        <v>0</v>
      </c>
      <c r="BG750" s="233">
        <f>IF(N750="zákl. přenesená",J750,0)</f>
        <v>0</v>
      </c>
      <c r="BH750" s="233">
        <f>IF(N750="sníž. přenesená",J750,0)</f>
        <v>0</v>
      </c>
      <c r="BI750" s="233">
        <f>IF(N750="nulová",J750,0)</f>
        <v>0</v>
      </c>
      <c r="BJ750" s="18" t="s">
        <v>156</v>
      </c>
      <c r="BK750" s="233">
        <f>ROUND(I750*H750,2)</f>
        <v>0</v>
      </c>
      <c r="BL750" s="18" t="s">
        <v>155</v>
      </c>
      <c r="BM750" s="232" t="s">
        <v>961</v>
      </c>
    </row>
    <row r="751" s="13" customFormat="1">
      <c r="A751" s="13"/>
      <c r="B751" s="234"/>
      <c r="C751" s="235"/>
      <c r="D751" s="236" t="s">
        <v>158</v>
      </c>
      <c r="E751" s="237" t="s">
        <v>1</v>
      </c>
      <c r="F751" s="238" t="s">
        <v>428</v>
      </c>
      <c r="G751" s="235"/>
      <c r="H751" s="239">
        <v>56.840000000000003</v>
      </c>
      <c r="I751" s="240"/>
      <c r="J751" s="235"/>
      <c r="K751" s="235"/>
      <c r="L751" s="241"/>
      <c r="M751" s="242"/>
      <c r="N751" s="243"/>
      <c r="O751" s="243"/>
      <c r="P751" s="243"/>
      <c r="Q751" s="243"/>
      <c r="R751" s="243"/>
      <c r="S751" s="243"/>
      <c r="T751" s="24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5" t="s">
        <v>158</v>
      </c>
      <c r="AU751" s="245" t="s">
        <v>156</v>
      </c>
      <c r="AV751" s="13" t="s">
        <v>156</v>
      </c>
      <c r="AW751" s="13" t="s">
        <v>31</v>
      </c>
      <c r="AX751" s="13" t="s">
        <v>84</v>
      </c>
      <c r="AY751" s="245" t="s">
        <v>149</v>
      </c>
    </row>
    <row r="752" s="2" customFormat="1" ht="24.15" customHeight="1">
      <c r="A752" s="39"/>
      <c r="B752" s="40"/>
      <c r="C752" s="246" t="s">
        <v>962</v>
      </c>
      <c r="D752" s="246" t="s">
        <v>178</v>
      </c>
      <c r="E752" s="247" t="s">
        <v>963</v>
      </c>
      <c r="F752" s="248" t="s">
        <v>964</v>
      </c>
      <c r="G752" s="249" t="s">
        <v>309</v>
      </c>
      <c r="H752" s="250">
        <v>41.029000000000003</v>
      </c>
      <c r="I752" s="251"/>
      <c r="J752" s="252">
        <f>ROUND(I752*H752,2)</f>
        <v>0</v>
      </c>
      <c r="K752" s="253"/>
      <c r="L752" s="254"/>
      <c r="M752" s="255" t="s">
        <v>1</v>
      </c>
      <c r="N752" s="256" t="s">
        <v>42</v>
      </c>
      <c r="O752" s="92"/>
      <c r="P752" s="230">
        <f>O752*H752</f>
        <v>0</v>
      </c>
      <c r="Q752" s="230">
        <v>0.0044999999999999997</v>
      </c>
      <c r="R752" s="230">
        <f>Q752*H752</f>
        <v>0.1846305</v>
      </c>
      <c r="S752" s="230">
        <v>0</v>
      </c>
      <c r="T752" s="231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2" t="s">
        <v>181</v>
      </c>
      <c r="AT752" s="232" t="s">
        <v>178</v>
      </c>
      <c r="AU752" s="232" t="s">
        <v>156</v>
      </c>
      <c r="AY752" s="18" t="s">
        <v>149</v>
      </c>
      <c r="BE752" s="233">
        <f>IF(N752="základní",J752,0)</f>
        <v>0</v>
      </c>
      <c r="BF752" s="233">
        <f>IF(N752="snížená",J752,0)</f>
        <v>0</v>
      </c>
      <c r="BG752" s="233">
        <f>IF(N752="zákl. přenesená",J752,0)</f>
        <v>0</v>
      </c>
      <c r="BH752" s="233">
        <f>IF(N752="sníž. přenesená",J752,0)</f>
        <v>0</v>
      </c>
      <c r="BI752" s="233">
        <f>IF(N752="nulová",J752,0)</f>
        <v>0</v>
      </c>
      <c r="BJ752" s="18" t="s">
        <v>156</v>
      </c>
      <c r="BK752" s="233">
        <f>ROUND(I752*H752,2)</f>
        <v>0</v>
      </c>
      <c r="BL752" s="18" t="s">
        <v>155</v>
      </c>
      <c r="BM752" s="232" t="s">
        <v>965</v>
      </c>
    </row>
    <row r="753" s="13" customFormat="1">
      <c r="A753" s="13"/>
      <c r="B753" s="234"/>
      <c r="C753" s="235"/>
      <c r="D753" s="236" t="s">
        <v>158</v>
      </c>
      <c r="E753" s="237" t="s">
        <v>1</v>
      </c>
      <c r="F753" s="238" t="s">
        <v>966</v>
      </c>
      <c r="G753" s="235"/>
      <c r="H753" s="239">
        <v>37.990000000000002</v>
      </c>
      <c r="I753" s="240"/>
      <c r="J753" s="235"/>
      <c r="K753" s="235"/>
      <c r="L753" s="241"/>
      <c r="M753" s="242"/>
      <c r="N753" s="243"/>
      <c r="O753" s="243"/>
      <c r="P753" s="243"/>
      <c r="Q753" s="243"/>
      <c r="R753" s="243"/>
      <c r="S753" s="243"/>
      <c r="T753" s="24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5" t="s">
        <v>158</v>
      </c>
      <c r="AU753" s="245" t="s">
        <v>156</v>
      </c>
      <c r="AV753" s="13" t="s">
        <v>156</v>
      </c>
      <c r="AW753" s="13" t="s">
        <v>31</v>
      </c>
      <c r="AX753" s="13" t="s">
        <v>84</v>
      </c>
      <c r="AY753" s="245" t="s">
        <v>149</v>
      </c>
    </row>
    <row r="754" s="13" customFormat="1">
      <c r="A754" s="13"/>
      <c r="B754" s="234"/>
      <c r="C754" s="235"/>
      <c r="D754" s="236" t="s">
        <v>158</v>
      </c>
      <c r="E754" s="235"/>
      <c r="F754" s="238" t="s">
        <v>967</v>
      </c>
      <c r="G754" s="235"/>
      <c r="H754" s="239">
        <v>41.029000000000003</v>
      </c>
      <c r="I754" s="240"/>
      <c r="J754" s="235"/>
      <c r="K754" s="235"/>
      <c r="L754" s="241"/>
      <c r="M754" s="242"/>
      <c r="N754" s="243"/>
      <c r="O754" s="243"/>
      <c r="P754" s="243"/>
      <c r="Q754" s="243"/>
      <c r="R754" s="243"/>
      <c r="S754" s="243"/>
      <c r="T754" s="24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5" t="s">
        <v>158</v>
      </c>
      <c r="AU754" s="245" t="s">
        <v>156</v>
      </c>
      <c r="AV754" s="13" t="s">
        <v>156</v>
      </c>
      <c r="AW754" s="13" t="s">
        <v>4</v>
      </c>
      <c r="AX754" s="13" t="s">
        <v>84</v>
      </c>
      <c r="AY754" s="245" t="s">
        <v>149</v>
      </c>
    </row>
    <row r="755" s="2" customFormat="1" ht="24.15" customHeight="1">
      <c r="A755" s="39"/>
      <c r="B755" s="40"/>
      <c r="C755" s="246" t="s">
        <v>968</v>
      </c>
      <c r="D755" s="246" t="s">
        <v>178</v>
      </c>
      <c r="E755" s="247" t="s">
        <v>969</v>
      </c>
      <c r="F755" s="248" t="s">
        <v>970</v>
      </c>
      <c r="G755" s="249" t="s">
        <v>309</v>
      </c>
      <c r="H755" s="250">
        <v>20.358000000000001</v>
      </c>
      <c r="I755" s="251"/>
      <c r="J755" s="252">
        <f>ROUND(I755*H755,2)</f>
        <v>0</v>
      </c>
      <c r="K755" s="253"/>
      <c r="L755" s="254"/>
      <c r="M755" s="255" t="s">
        <v>1</v>
      </c>
      <c r="N755" s="256" t="s">
        <v>42</v>
      </c>
      <c r="O755" s="92"/>
      <c r="P755" s="230">
        <f>O755*H755</f>
        <v>0</v>
      </c>
      <c r="Q755" s="230">
        <v>0.0054000000000000003</v>
      </c>
      <c r="R755" s="230">
        <f>Q755*H755</f>
        <v>0.10993320000000001</v>
      </c>
      <c r="S755" s="230">
        <v>0</v>
      </c>
      <c r="T755" s="231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32" t="s">
        <v>181</v>
      </c>
      <c r="AT755" s="232" t="s">
        <v>178</v>
      </c>
      <c r="AU755" s="232" t="s">
        <v>156</v>
      </c>
      <c r="AY755" s="18" t="s">
        <v>149</v>
      </c>
      <c r="BE755" s="233">
        <f>IF(N755="základní",J755,0)</f>
        <v>0</v>
      </c>
      <c r="BF755" s="233">
        <f>IF(N755="snížená",J755,0)</f>
        <v>0</v>
      </c>
      <c r="BG755" s="233">
        <f>IF(N755="zákl. přenesená",J755,0)</f>
        <v>0</v>
      </c>
      <c r="BH755" s="233">
        <f>IF(N755="sníž. přenesená",J755,0)</f>
        <v>0</v>
      </c>
      <c r="BI755" s="233">
        <f>IF(N755="nulová",J755,0)</f>
        <v>0</v>
      </c>
      <c r="BJ755" s="18" t="s">
        <v>156</v>
      </c>
      <c r="BK755" s="233">
        <f>ROUND(I755*H755,2)</f>
        <v>0</v>
      </c>
      <c r="BL755" s="18" t="s">
        <v>155</v>
      </c>
      <c r="BM755" s="232" t="s">
        <v>971</v>
      </c>
    </row>
    <row r="756" s="13" customFormat="1">
      <c r="A756" s="13"/>
      <c r="B756" s="234"/>
      <c r="C756" s="235"/>
      <c r="D756" s="236" t="s">
        <v>158</v>
      </c>
      <c r="E756" s="237" t="s">
        <v>1</v>
      </c>
      <c r="F756" s="238" t="s">
        <v>972</v>
      </c>
      <c r="G756" s="235"/>
      <c r="H756" s="239">
        <v>18.850000000000001</v>
      </c>
      <c r="I756" s="240"/>
      <c r="J756" s="235"/>
      <c r="K756" s="235"/>
      <c r="L756" s="241"/>
      <c r="M756" s="242"/>
      <c r="N756" s="243"/>
      <c r="O756" s="243"/>
      <c r="P756" s="243"/>
      <c r="Q756" s="243"/>
      <c r="R756" s="243"/>
      <c r="S756" s="243"/>
      <c r="T756" s="24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5" t="s">
        <v>158</v>
      </c>
      <c r="AU756" s="245" t="s">
        <v>156</v>
      </c>
      <c r="AV756" s="13" t="s">
        <v>156</v>
      </c>
      <c r="AW756" s="13" t="s">
        <v>31</v>
      </c>
      <c r="AX756" s="13" t="s">
        <v>84</v>
      </c>
      <c r="AY756" s="245" t="s">
        <v>149</v>
      </c>
    </row>
    <row r="757" s="13" customFormat="1">
      <c r="A757" s="13"/>
      <c r="B757" s="234"/>
      <c r="C757" s="235"/>
      <c r="D757" s="236" t="s">
        <v>158</v>
      </c>
      <c r="E757" s="235"/>
      <c r="F757" s="238" t="s">
        <v>973</v>
      </c>
      <c r="G757" s="235"/>
      <c r="H757" s="239">
        <v>20.358000000000001</v>
      </c>
      <c r="I757" s="240"/>
      <c r="J757" s="235"/>
      <c r="K757" s="235"/>
      <c r="L757" s="241"/>
      <c r="M757" s="242"/>
      <c r="N757" s="243"/>
      <c r="O757" s="243"/>
      <c r="P757" s="243"/>
      <c r="Q757" s="243"/>
      <c r="R757" s="243"/>
      <c r="S757" s="243"/>
      <c r="T757" s="24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5" t="s">
        <v>158</v>
      </c>
      <c r="AU757" s="245" t="s">
        <v>156</v>
      </c>
      <c r="AV757" s="13" t="s">
        <v>156</v>
      </c>
      <c r="AW757" s="13" t="s">
        <v>4</v>
      </c>
      <c r="AX757" s="13" t="s">
        <v>84</v>
      </c>
      <c r="AY757" s="245" t="s">
        <v>149</v>
      </c>
    </row>
    <row r="758" s="2" customFormat="1" ht="37.8" customHeight="1">
      <c r="A758" s="39"/>
      <c r="B758" s="40"/>
      <c r="C758" s="220" t="s">
        <v>974</v>
      </c>
      <c r="D758" s="220" t="s">
        <v>151</v>
      </c>
      <c r="E758" s="221" t="s">
        <v>975</v>
      </c>
      <c r="F758" s="222" t="s">
        <v>976</v>
      </c>
      <c r="G758" s="223" t="s">
        <v>309</v>
      </c>
      <c r="H758" s="224">
        <v>501</v>
      </c>
      <c r="I758" s="225"/>
      <c r="J758" s="226">
        <f>ROUND(I758*H758,2)</f>
        <v>0</v>
      </c>
      <c r="K758" s="227"/>
      <c r="L758" s="45"/>
      <c r="M758" s="228" t="s">
        <v>1</v>
      </c>
      <c r="N758" s="229" t="s">
        <v>42</v>
      </c>
      <c r="O758" s="92"/>
      <c r="P758" s="230">
        <f>O758*H758</f>
        <v>0</v>
      </c>
      <c r="Q758" s="230">
        <v>0.000121</v>
      </c>
      <c r="R758" s="230">
        <f>Q758*H758</f>
        <v>0.060621000000000001</v>
      </c>
      <c r="S758" s="230">
        <v>0</v>
      </c>
      <c r="T758" s="231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32" t="s">
        <v>228</v>
      </c>
      <c r="AT758" s="232" t="s">
        <v>151</v>
      </c>
      <c r="AU758" s="232" t="s">
        <v>156</v>
      </c>
      <c r="AY758" s="18" t="s">
        <v>149</v>
      </c>
      <c r="BE758" s="233">
        <f>IF(N758="základní",J758,0)</f>
        <v>0</v>
      </c>
      <c r="BF758" s="233">
        <f>IF(N758="snížená",J758,0)</f>
        <v>0</v>
      </c>
      <c r="BG758" s="233">
        <f>IF(N758="zákl. přenesená",J758,0)</f>
        <v>0</v>
      </c>
      <c r="BH758" s="233">
        <f>IF(N758="sníž. přenesená",J758,0)</f>
        <v>0</v>
      </c>
      <c r="BI758" s="233">
        <f>IF(N758="nulová",J758,0)</f>
        <v>0</v>
      </c>
      <c r="BJ758" s="18" t="s">
        <v>156</v>
      </c>
      <c r="BK758" s="233">
        <f>ROUND(I758*H758,2)</f>
        <v>0</v>
      </c>
      <c r="BL758" s="18" t="s">
        <v>228</v>
      </c>
      <c r="BM758" s="232" t="s">
        <v>977</v>
      </c>
    </row>
    <row r="759" s="15" customFormat="1">
      <c r="A759" s="15"/>
      <c r="B759" s="273"/>
      <c r="C759" s="274"/>
      <c r="D759" s="236" t="s">
        <v>158</v>
      </c>
      <c r="E759" s="275" t="s">
        <v>1</v>
      </c>
      <c r="F759" s="276" t="s">
        <v>826</v>
      </c>
      <c r="G759" s="274"/>
      <c r="H759" s="275" t="s">
        <v>1</v>
      </c>
      <c r="I759" s="277"/>
      <c r="J759" s="274"/>
      <c r="K759" s="274"/>
      <c r="L759" s="278"/>
      <c r="M759" s="279"/>
      <c r="N759" s="280"/>
      <c r="O759" s="280"/>
      <c r="P759" s="280"/>
      <c r="Q759" s="280"/>
      <c r="R759" s="280"/>
      <c r="S759" s="280"/>
      <c r="T759" s="281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82" t="s">
        <v>158</v>
      </c>
      <c r="AU759" s="282" t="s">
        <v>156</v>
      </c>
      <c r="AV759" s="15" t="s">
        <v>84</v>
      </c>
      <c r="AW759" s="15" t="s">
        <v>31</v>
      </c>
      <c r="AX759" s="15" t="s">
        <v>76</v>
      </c>
      <c r="AY759" s="282" t="s">
        <v>149</v>
      </c>
    </row>
    <row r="760" s="13" customFormat="1">
      <c r="A760" s="13"/>
      <c r="B760" s="234"/>
      <c r="C760" s="235"/>
      <c r="D760" s="236" t="s">
        <v>158</v>
      </c>
      <c r="E760" s="237" t="s">
        <v>1</v>
      </c>
      <c r="F760" s="238" t="s">
        <v>827</v>
      </c>
      <c r="G760" s="235"/>
      <c r="H760" s="239">
        <v>350</v>
      </c>
      <c r="I760" s="240"/>
      <c r="J760" s="235"/>
      <c r="K760" s="235"/>
      <c r="L760" s="241"/>
      <c r="M760" s="242"/>
      <c r="N760" s="243"/>
      <c r="O760" s="243"/>
      <c r="P760" s="243"/>
      <c r="Q760" s="243"/>
      <c r="R760" s="243"/>
      <c r="S760" s="243"/>
      <c r="T760" s="24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5" t="s">
        <v>158</v>
      </c>
      <c r="AU760" s="245" t="s">
        <v>156</v>
      </c>
      <c r="AV760" s="13" t="s">
        <v>156</v>
      </c>
      <c r="AW760" s="13" t="s">
        <v>31</v>
      </c>
      <c r="AX760" s="13" t="s">
        <v>76</v>
      </c>
      <c r="AY760" s="245" t="s">
        <v>149</v>
      </c>
    </row>
    <row r="761" s="13" customFormat="1">
      <c r="A761" s="13"/>
      <c r="B761" s="234"/>
      <c r="C761" s="235"/>
      <c r="D761" s="236" t="s">
        <v>158</v>
      </c>
      <c r="E761" s="237" t="s">
        <v>1</v>
      </c>
      <c r="F761" s="238" t="s">
        <v>828</v>
      </c>
      <c r="G761" s="235"/>
      <c r="H761" s="239">
        <v>121</v>
      </c>
      <c r="I761" s="240"/>
      <c r="J761" s="235"/>
      <c r="K761" s="235"/>
      <c r="L761" s="241"/>
      <c r="M761" s="242"/>
      <c r="N761" s="243"/>
      <c r="O761" s="243"/>
      <c r="P761" s="243"/>
      <c r="Q761" s="243"/>
      <c r="R761" s="243"/>
      <c r="S761" s="243"/>
      <c r="T761" s="24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5" t="s">
        <v>158</v>
      </c>
      <c r="AU761" s="245" t="s">
        <v>156</v>
      </c>
      <c r="AV761" s="13" t="s">
        <v>156</v>
      </c>
      <c r="AW761" s="13" t="s">
        <v>31</v>
      </c>
      <c r="AX761" s="13" t="s">
        <v>76</v>
      </c>
      <c r="AY761" s="245" t="s">
        <v>149</v>
      </c>
    </row>
    <row r="762" s="15" customFormat="1">
      <c r="A762" s="15"/>
      <c r="B762" s="273"/>
      <c r="C762" s="274"/>
      <c r="D762" s="236" t="s">
        <v>158</v>
      </c>
      <c r="E762" s="275" t="s">
        <v>1</v>
      </c>
      <c r="F762" s="276" t="s">
        <v>829</v>
      </c>
      <c r="G762" s="274"/>
      <c r="H762" s="275" t="s">
        <v>1</v>
      </c>
      <c r="I762" s="277"/>
      <c r="J762" s="274"/>
      <c r="K762" s="274"/>
      <c r="L762" s="278"/>
      <c r="M762" s="279"/>
      <c r="N762" s="280"/>
      <c r="O762" s="280"/>
      <c r="P762" s="280"/>
      <c r="Q762" s="280"/>
      <c r="R762" s="280"/>
      <c r="S762" s="280"/>
      <c r="T762" s="281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82" t="s">
        <v>158</v>
      </c>
      <c r="AU762" s="282" t="s">
        <v>156</v>
      </c>
      <c r="AV762" s="15" t="s">
        <v>84</v>
      </c>
      <c r="AW762" s="15" t="s">
        <v>31</v>
      </c>
      <c r="AX762" s="15" t="s">
        <v>76</v>
      </c>
      <c r="AY762" s="282" t="s">
        <v>149</v>
      </c>
    </row>
    <row r="763" s="13" customFormat="1">
      <c r="A763" s="13"/>
      <c r="B763" s="234"/>
      <c r="C763" s="235"/>
      <c r="D763" s="236" t="s">
        <v>158</v>
      </c>
      <c r="E763" s="237" t="s">
        <v>1</v>
      </c>
      <c r="F763" s="238" t="s">
        <v>978</v>
      </c>
      <c r="G763" s="235"/>
      <c r="H763" s="239">
        <v>30</v>
      </c>
      <c r="I763" s="240"/>
      <c r="J763" s="235"/>
      <c r="K763" s="235"/>
      <c r="L763" s="241"/>
      <c r="M763" s="242"/>
      <c r="N763" s="243"/>
      <c r="O763" s="243"/>
      <c r="P763" s="243"/>
      <c r="Q763" s="243"/>
      <c r="R763" s="243"/>
      <c r="S763" s="243"/>
      <c r="T763" s="244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5" t="s">
        <v>158</v>
      </c>
      <c r="AU763" s="245" t="s">
        <v>156</v>
      </c>
      <c r="AV763" s="13" t="s">
        <v>156</v>
      </c>
      <c r="AW763" s="13" t="s">
        <v>31</v>
      </c>
      <c r="AX763" s="13" t="s">
        <v>76</v>
      </c>
      <c r="AY763" s="245" t="s">
        <v>149</v>
      </c>
    </row>
    <row r="764" s="14" customFormat="1">
      <c r="A764" s="14"/>
      <c r="B764" s="262"/>
      <c r="C764" s="263"/>
      <c r="D764" s="236" t="s">
        <v>158</v>
      </c>
      <c r="E764" s="264" t="s">
        <v>1</v>
      </c>
      <c r="F764" s="265" t="s">
        <v>298</v>
      </c>
      <c r="G764" s="263"/>
      <c r="H764" s="266">
        <v>501</v>
      </c>
      <c r="I764" s="267"/>
      <c r="J764" s="263"/>
      <c r="K764" s="263"/>
      <c r="L764" s="268"/>
      <c r="M764" s="269"/>
      <c r="N764" s="270"/>
      <c r="O764" s="270"/>
      <c r="P764" s="270"/>
      <c r="Q764" s="270"/>
      <c r="R764" s="270"/>
      <c r="S764" s="270"/>
      <c r="T764" s="271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72" t="s">
        <v>158</v>
      </c>
      <c r="AU764" s="272" t="s">
        <v>156</v>
      </c>
      <c r="AV764" s="14" t="s">
        <v>155</v>
      </c>
      <c r="AW764" s="14" t="s">
        <v>31</v>
      </c>
      <c r="AX764" s="14" t="s">
        <v>84</v>
      </c>
      <c r="AY764" s="272" t="s">
        <v>149</v>
      </c>
    </row>
    <row r="765" s="2" customFormat="1" ht="24.15" customHeight="1">
      <c r="A765" s="39"/>
      <c r="B765" s="40"/>
      <c r="C765" s="246" t="s">
        <v>979</v>
      </c>
      <c r="D765" s="246" t="s">
        <v>178</v>
      </c>
      <c r="E765" s="247" t="s">
        <v>980</v>
      </c>
      <c r="F765" s="248" t="s">
        <v>981</v>
      </c>
      <c r="G765" s="249" t="s">
        <v>309</v>
      </c>
      <c r="H765" s="250">
        <v>526.04999999999995</v>
      </c>
      <c r="I765" s="251"/>
      <c r="J765" s="252">
        <f>ROUND(I765*H765,2)</f>
        <v>0</v>
      </c>
      <c r="K765" s="253"/>
      <c r="L765" s="254"/>
      <c r="M765" s="255" t="s">
        <v>1</v>
      </c>
      <c r="N765" s="256" t="s">
        <v>42</v>
      </c>
      <c r="O765" s="92"/>
      <c r="P765" s="230">
        <f>O765*H765</f>
        <v>0</v>
      </c>
      <c r="Q765" s="230">
        <v>0.0047999999999999996</v>
      </c>
      <c r="R765" s="230">
        <f>Q765*H765</f>
        <v>2.5250399999999997</v>
      </c>
      <c r="S765" s="230">
        <v>0</v>
      </c>
      <c r="T765" s="231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2" t="s">
        <v>468</v>
      </c>
      <c r="AT765" s="232" t="s">
        <v>178</v>
      </c>
      <c r="AU765" s="232" t="s">
        <v>156</v>
      </c>
      <c r="AY765" s="18" t="s">
        <v>149</v>
      </c>
      <c r="BE765" s="233">
        <f>IF(N765="základní",J765,0)</f>
        <v>0</v>
      </c>
      <c r="BF765" s="233">
        <f>IF(N765="snížená",J765,0)</f>
        <v>0</v>
      </c>
      <c r="BG765" s="233">
        <f>IF(N765="zákl. přenesená",J765,0)</f>
        <v>0</v>
      </c>
      <c r="BH765" s="233">
        <f>IF(N765="sníž. přenesená",J765,0)</f>
        <v>0</v>
      </c>
      <c r="BI765" s="233">
        <f>IF(N765="nulová",J765,0)</f>
        <v>0</v>
      </c>
      <c r="BJ765" s="18" t="s">
        <v>156</v>
      </c>
      <c r="BK765" s="233">
        <f>ROUND(I765*H765,2)</f>
        <v>0</v>
      </c>
      <c r="BL765" s="18" t="s">
        <v>228</v>
      </c>
      <c r="BM765" s="232" t="s">
        <v>982</v>
      </c>
    </row>
    <row r="766" s="13" customFormat="1">
      <c r="A766" s="13"/>
      <c r="B766" s="234"/>
      <c r="C766" s="235"/>
      <c r="D766" s="236" t="s">
        <v>158</v>
      </c>
      <c r="E766" s="235"/>
      <c r="F766" s="238" t="s">
        <v>983</v>
      </c>
      <c r="G766" s="235"/>
      <c r="H766" s="239">
        <v>526.04999999999995</v>
      </c>
      <c r="I766" s="240"/>
      <c r="J766" s="235"/>
      <c r="K766" s="235"/>
      <c r="L766" s="241"/>
      <c r="M766" s="242"/>
      <c r="N766" s="243"/>
      <c r="O766" s="243"/>
      <c r="P766" s="243"/>
      <c r="Q766" s="243"/>
      <c r="R766" s="243"/>
      <c r="S766" s="243"/>
      <c r="T766" s="244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5" t="s">
        <v>158</v>
      </c>
      <c r="AU766" s="245" t="s">
        <v>156</v>
      </c>
      <c r="AV766" s="13" t="s">
        <v>156</v>
      </c>
      <c r="AW766" s="13" t="s">
        <v>4</v>
      </c>
      <c r="AX766" s="13" t="s">
        <v>84</v>
      </c>
      <c r="AY766" s="245" t="s">
        <v>149</v>
      </c>
    </row>
    <row r="767" s="2" customFormat="1" ht="24.15" customHeight="1">
      <c r="A767" s="39"/>
      <c r="B767" s="40"/>
      <c r="C767" s="220" t="s">
        <v>984</v>
      </c>
      <c r="D767" s="220" t="s">
        <v>151</v>
      </c>
      <c r="E767" s="221" t="s">
        <v>985</v>
      </c>
      <c r="F767" s="222" t="s">
        <v>986</v>
      </c>
      <c r="G767" s="223" t="s">
        <v>197</v>
      </c>
      <c r="H767" s="224">
        <v>186</v>
      </c>
      <c r="I767" s="225"/>
      <c r="J767" s="226">
        <f>ROUND(I767*H767,2)</f>
        <v>0</v>
      </c>
      <c r="K767" s="227"/>
      <c r="L767" s="45"/>
      <c r="M767" s="228" t="s">
        <v>1</v>
      </c>
      <c r="N767" s="229" t="s">
        <v>42</v>
      </c>
      <c r="O767" s="92"/>
      <c r="P767" s="230">
        <f>O767*H767</f>
        <v>0</v>
      </c>
      <c r="Q767" s="230">
        <v>2.7500000000000001E-05</v>
      </c>
      <c r="R767" s="230">
        <f>Q767*H767</f>
        <v>0.0051149999999999998</v>
      </c>
      <c r="S767" s="230">
        <v>0</v>
      </c>
      <c r="T767" s="231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2" t="s">
        <v>228</v>
      </c>
      <c r="AT767" s="232" t="s">
        <v>151</v>
      </c>
      <c r="AU767" s="232" t="s">
        <v>156</v>
      </c>
      <c r="AY767" s="18" t="s">
        <v>149</v>
      </c>
      <c r="BE767" s="233">
        <f>IF(N767="základní",J767,0)</f>
        <v>0</v>
      </c>
      <c r="BF767" s="233">
        <f>IF(N767="snížená",J767,0)</f>
        <v>0</v>
      </c>
      <c r="BG767" s="233">
        <f>IF(N767="zákl. přenesená",J767,0)</f>
        <v>0</v>
      </c>
      <c r="BH767" s="233">
        <f>IF(N767="sníž. přenesená",J767,0)</f>
        <v>0</v>
      </c>
      <c r="BI767" s="233">
        <f>IF(N767="nulová",J767,0)</f>
        <v>0</v>
      </c>
      <c r="BJ767" s="18" t="s">
        <v>156</v>
      </c>
      <c r="BK767" s="233">
        <f>ROUND(I767*H767,2)</f>
        <v>0</v>
      </c>
      <c r="BL767" s="18" t="s">
        <v>228</v>
      </c>
      <c r="BM767" s="232" t="s">
        <v>987</v>
      </c>
    </row>
    <row r="768" s="13" customFormat="1">
      <c r="A768" s="13"/>
      <c r="B768" s="234"/>
      <c r="C768" s="235"/>
      <c r="D768" s="236" t="s">
        <v>158</v>
      </c>
      <c r="E768" s="237" t="s">
        <v>1</v>
      </c>
      <c r="F768" s="238" t="s">
        <v>988</v>
      </c>
      <c r="G768" s="235"/>
      <c r="H768" s="239">
        <v>123</v>
      </c>
      <c r="I768" s="240"/>
      <c r="J768" s="235"/>
      <c r="K768" s="235"/>
      <c r="L768" s="241"/>
      <c r="M768" s="242"/>
      <c r="N768" s="243"/>
      <c r="O768" s="243"/>
      <c r="P768" s="243"/>
      <c r="Q768" s="243"/>
      <c r="R768" s="243"/>
      <c r="S768" s="243"/>
      <c r="T768" s="24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5" t="s">
        <v>158</v>
      </c>
      <c r="AU768" s="245" t="s">
        <v>156</v>
      </c>
      <c r="AV768" s="13" t="s">
        <v>156</v>
      </c>
      <c r="AW768" s="13" t="s">
        <v>31</v>
      </c>
      <c r="AX768" s="13" t="s">
        <v>76</v>
      </c>
      <c r="AY768" s="245" t="s">
        <v>149</v>
      </c>
    </row>
    <row r="769" s="13" customFormat="1">
      <c r="A769" s="13"/>
      <c r="B769" s="234"/>
      <c r="C769" s="235"/>
      <c r="D769" s="236" t="s">
        <v>158</v>
      </c>
      <c r="E769" s="237" t="s">
        <v>1</v>
      </c>
      <c r="F769" s="238" t="s">
        <v>989</v>
      </c>
      <c r="G769" s="235"/>
      <c r="H769" s="239">
        <v>63</v>
      </c>
      <c r="I769" s="240"/>
      <c r="J769" s="235"/>
      <c r="K769" s="235"/>
      <c r="L769" s="241"/>
      <c r="M769" s="242"/>
      <c r="N769" s="243"/>
      <c r="O769" s="243"/>
      <c r="P769" s="243"/>
      <c r="Q769" s="243"/>
      <c r="R769" s="243"/>
      <c r="S769" s="243"/>
      <c r="T769" s="24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5" t="s">
        <v>158</v>
      </c>
      <c r="AU769" s="245" t="s">
        <v>156</v>
      </c>
      <c r="AV769" s="13" t="s">
        <v>156</v>
      </c>
      <c r="AW769" s="13" t="s">
        <v>31</v>
      </c>
      <c r="AX769" s="13" t="s">
        <v>76</v>
      </c>
      <c r="AY769" s="245" t="s">
        <v>149</v>
      </c>
    </row>
    <row r="770" s="14" customFormat="1">
      <c r="A770" s="14"/>
      <c r="B770" s="262"/>
      <c r="C770" s="263"/>
      <c r="D770" s="236" t="s">
        <v>158</v>
      </c>
      <c r="E770" s="264" t="s">
        <v>1</v>
      </c>
      <c r="F770" s="265" t="s">
        <v>298</v>
      </c>
      <c r="G770" s="263"/>
      <c r="H770" s="266">
        <v>186</v>
      </c>
      <c r="I770" s="267"/>
      <c r="J770" s="263"/>
      <c r="K770" s="263"/>
      <c r="L770" s="268"/>
      <c r="M770" s="269"/>
      <c r="N770" s="270"/>
      <c r="O770" s="270"/>
      <c r="P770" s="270"/>
      <c r="Q770" s="270"/>
      <c r="R770" s="270"/>
      <c r="S770" s="270"/>
      <c r="T770" s="271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72" t="s">
        <v>158</v>
      </c>
      <c r="AU770" s="272" t="s">
        <v>156</v>
      </c>
      <c r="AV770" s="14" t="s">
        <v>155</v>
      </c>
      <c r="AW770" s="14" t="s">
        <v>31</v>
      </c>
      <c r="AX770" s="14" t="s">
        <v>84</v>
      </c>
      <c r="AY770" s="272" t="s">
        <v>149</v>
      </c>
    </row>
    <row r="771" s="2" customFormat="1" ht="24.15" customHeight="1">
      <c r="A771" s="39"/>
      <c r="B771" s="40"/>
      <c r="C771" s="246" t="s">
        <v>990</v>
      </c>
      <c r="D771" s="246" t="s">
        <v>178</v>
      </c>
      <c r="E771" s="247" t="s">
        <v>991</v>
      </c>
      <c r="F771" s="248" t="s">
        <v>992</v>
      </c>
      <c r="G771" s="249" t="s">
        <v>197</v>
      </c>
      <c r="H771" s="250">
        <v>195.30000000000001</v>
      </c>
      <c r="I771" s="251"/>
      <c r="J771" s="252">
        <f>ROUND(I771*H771,2)</f>
        <v>0</v>
      </c>
      <c r="K771" s="253"/>
      <c r="L771" s="254"/>
      <c r="M771" s="255" t="s">
        <v>1</v>
      </c>
      <c r="N771" s="256" t="s">
        <v>42</v>
      </c>
      <c r="O771" s="92"/>
      <c r="P771" s="230">
        <f>O771*H771</f>
        <v>0</v>
      </c>
      <c r="Q771" s="230">
        <v>0.00038000000000000002</v>
      </c>
      <c r="R771" s="230">
        <f>Q771*H771</f>
        <v>0.074214000000000002</v>
      </c>
      <c r="S771" s="230">
        <v>0</v>
      </c>
      <c r="T771" s="231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32" t="s">
        <v>468</v>
      </c>
      <c r="AT771" s="232" t="s">
        <v>178</v>
      </c>
      <c r="AU771" s="232" t="s">
        <v>156</v>
      </c>
      <c r="AY771" s="18" t="s">
        <v>149</v>
      </c>
      <c r="BE771" s="233">
        <f>IF(N771="základní",J771,0)</f>
        <v>0</v>
      </c>
      <c r="BF771" s="233">
        <f>IF(N771="snížená",J771,0)</f>
        <v>0</v>
      </c>
      <c r="BG771" s="233">
        <f>IF(N771="zákl. přenesená",J771,0)</f>
        <v>0</v>
      </c>
      <c r="BH771" s="233">
        <f>IF(N771="sníž. přenesená",J771,0)</f>
        <v>0</v>
      </c>
      <c r="BI771" s="233">
        <f>IF(N771="nulová",J771,0)</f>
        <v>0</v>
      </c>
      <c r="BJ771" s="18" t="s">
        <v>156</v>
      </c>
      <c r="BK771" s="233">
        <f>ROUND(I771*H771,2)</f>
        <v>0</v>
      </c>
      <c r="BL771" s="18" t="s">
        <v>228</v>
      </c>
      <c r="BM771" s="232" t="s">
        <v>993</v>
      </c>
    </row>
    <row r="772" s="13" customFormat="1">
      <c r="A772" s="13"/>
      <c r="B772" s="234"/>
      <c r="C772" s="235"/>
      <c r="D772" s="236" t="s">
        <v>158</v>
      </c>
      <c r="E772" s="235"/>
      <c r="F772" s="238" t="s">
        <v>994</v>
      </c>
      <c r="G772" s="235"/>
      <c r="H772" s="239">
        <v>195.30000000000001</v>
      </c>
      <c r="I772" s="240"/>
      <c r="J772" s="235"/>
      <c r="K772" s="235"/>
      <c r="L772" s="241"/>
      <c r="M772" s="242"/>
      <c r="N772" s="243"/>
      <c r="O772" s="243"/>
      <c r="P772" s="243"/>
      <c r="Q772" s="243"/>
      <c r="R772" s="243"/>
      <c r="S772" s="243"/>
      <c r="T772" s="24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5" t="s">
        <v>158</v>
      </c>
      <c r="AU772" s="245" t="s">
        <v>156</v>
      </c>
      <c r="AV772" s="13" t="s">
        <v>156</v>
      </c>
      <c r="AW772" s="13" t="s">
        <v>4</v>
      </c>
      <c r="AX772" s="13" t="s">
        <v>84</v>
      </c>
      <c r="AY772" s="245" t="s">
        <v>149</v>
      </c>
    </row>
    <row r="773" s="2" customFormat="1" ht="33" customHeight="1">
      <c r="A773" s="39"/>
      <c r="B773" s="40"/>
      <c r="C773" s="220" t="s">
        <v>995</v>
      </c>
      <c r="D773" s="220" t="s">
        <v>151</v>
      </c>
      <c r="E773" s="221" t="s">
        <v>996</v>
      </c>
      <c r="F773" s="222" t="s">
        <v>997</v>
      </c>
      <c r="G773" s="223" t="s">
        <v>309</v>
      </c>
      <c r="H773" s="224">
        <v>486</v>
      </c>
      <c r="I773" s="225"/>
      <c r="J773" s="226">
        <f>ROUND(I773*H773,2)</f>
        <v>0</v>
      </c>
      <c r="K773" s="227"/>
      <c r="L773" s="45"/>
      <c r="M773" s="228" t="s">
        <v>1</v>
      </c>
      <c r="N773" s="229" t="s">
        <v>42</v>
      </c>
      <c r="O773" s="92"/>
      <c r="P773" s="230">
        <f>O773*H773</f>
        <v>0</v>
      </c>
      <c r="Q773" s="230">
        <v>0.00012349999999999999</v>
      </c>
      <c r="R773" s="230">
        <f>Q773*H773</f>
        <v>0.060020999999999998</v>
      </c>
      <c r="S773" s="230">
        <v>0</v>
      </c>
      <c r="T773" s="231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2" t="s">
        <v>228</v>
      </c>
      <c r="AT773" s="232" t="s">
        <v>151</v>
      </c>
      <c r="AU773" s="232" t="s">
        <v>156</v>
      </c>
      <c r="AY773" s="18" t="s">
        <v>149</v>
      </c>
      <c r="BE773" s="233">
        <f>IF(N773="základní",J773,0)</f>
        <v>0</v>
      </c>
      <c r="BF773" s="233">
        <f>IF(N773="snížená",J773,0)</f>
        <v>0</v>
      </c>
      <c r="BG773" s="233">
        <f>IF(N773="zákl. přenesená",J773,0)</f>
        <v>0</v>
      </c>
      <c r="BH773" s="233">
        <f>IF(N773="sníž. přenesená",J773,0)</f>
        <v>0</v>
      </c>
      <c r="BI773" s="233">
        <f>IF(N773="nulová",J773,0)</f>
        <v>0</v>
      </c>
      <c r="BJ773" s="18" t="s">
        <v>156</v>
      </c>
      <c r="BK773" s="233">
        <f>ROUND(I773*H773,2)</f>
        <v>0</v>
      </c>
      <c r="BL773" s="18" t="s">
        <v>228</v>
      </c>
      <c r="BM773" s="232" t="s">
        <v>998</v>
      </c>
    </row>
    <row r="774" s="15" customFormat="1">
      <c r="A774" s="15"/>
      <c r="B774" s="273"/>
      <c r="C774" s="274"/>
      <c r="D774" s="236" t="s">
        <v>158</v>
      </c>
      <c r="E774" s="275" t="s">
        <v>1</v>
      </c>
      <c r="F774" s="276" t="s">
        <v>826</v>
      </c>
      <c r="G774" s="274"/>
      <c r="H774" s="275" t="s">
        <v>1</v>
      </c>
      <c r="I774" s="277"/>
      <c r="J774" s="274"/>
      <c r="K774" s="274"/>
      <c r="L774" s="278"/>
      <c r="M774" s="279"/>
      <c r="N774" s="280"/>
      <c r="O774" s="280"/>
      <c r="P774" s="280"/>
      <c r="Q774" s="280"/>
      <c r="R774" s="280"/>
      <c r="S774" s="280"/>
      <c r="T774" s="281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82" t="s">
        <v>158</v>
      </c>
      <c r="AU774" s="282" t="s">
        <v>156</v>
      </c>
      <c r="AV774" s="15" t="s">
        <v>84</v>
      </c>
      <c r="AW774" s="15" t="s">
        <v>31</v>
      </c>
      <c r="AX774" s="15" t="s">
        <v>76</v>
      </c>
      <c r="AY774" s="282" t="s">
        <v>149</v>
      </c>
    </row>
    <row r="775" s="13" customFormat="1">
      <c r="A775" s="13"/>
      <c r="B775" s="234"/>
      <c r="C775" s="235"/>
      <c r="D775" s="236" t="s">
        <v>158</v>
      </c>
      <c r="E775" s="237" t="s">
        <v>1</v>
      </c>
      <c r="F775" s="238" t="s">
        <v>827</v>
      </c>
      <c r="G775" s="235"/>
      <c r="H775" s="239">
        <v>350</v>
      </c>
      <c r="I775" s="240"/>
      <c r="J775" s="235"/>
      <c r="K775" s="235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158</v>
      </c>
      <c r="AU775" s="245" t="s">
        <v>156</v>
      </c>
      <c r="AV775" s="13" t="s">
        <v>156</v>
      </c>
      <c r="AW775" s="13" t="s">
        <v>31</v>
      </c>
      <c r="AX775" s="13" t="s">
        <v>76</v>
      </c>
      <c r="AY775" s="245" t="s">
        <v>149</v>
      </c>
    </row>
    <row r="776" s="13" customFormat="1">
      <c r="A776" s="13"/>
      <c r="B776" s="234"/>
      <c r="C776" s="235"/>
      <c r="D776" s="236" t="s">
        <v>158</v>
      </c>
      <c r="E776" s="237" t="s">
        <v>1</v>
      </c>
      <c r="F776" s="238" t="s">
        <v>828</v>
      </c>
      <c r="G776" s="235"/>
      <c r="H776" s="239">
        <v>121</v>
      </c>
      <c r="I776" s="240"/>
      <c r="J776" s="235"/>
      <c r="K776" s="235"/>
      <c r="L776" s="241"/>
      <c r="M776" s="242"/>
      <c r="N776" s="243"/>
      <c r="O776" s="243"/>
      <c r="P776" s="243"/>
      <c r="Q776" s="243"/>
      <c r="R776" s="243"/>
      <c r="S776" s="243"/>
      <c r="T776" s="24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5" t="s">
        <v>158</v>
      </c>
      <c r="AU776" s="245" t="s">
        <v>156</v>
      </c>
      <c r="AV776" s="13" t="s">
        <v>156</v>
      </c>
      <c r="AW776" s="13" t="s">
        <v>31</v>
      </c>
      <c r="AX776" s="13" t="s">
        <v>76</v>
      </c>
      <c r="AY776" s="245" t="s">
        <v>149</v>
      </c>
    </row>
    <row r="777" s="15" customFormat="1">
      <c r="A777" s="15"/>
      <c r="B777" s="273"/>
      <c r="C777" s="274"/>
      <c r="D777" s="236" t="s">
        <v>158</v>
      </c>
      <c r="E777" s="275" t="s">
        <v>1</v>
      </c>
      <c r="F777" s="276" t="s">
        <v>829</v>
      </c>
      <c r="G777" s="274"/>
      <c r="H777" s="275" t="s">
        <v>1</v>
      </c>
      <c r="I777" s="277"/>
      <c r="J777" s="274"/>
      <c r="K777" s="274"/>
      <c r="L777" s="278"/>
      <c r="M777" s="279"/>
      <c r="N777" s="280"/>
      <c r="O777" s="280"/>
      <c r="P777" s="280"/>
      <c r="Q777" s="280"/>
      <c r="R777" s="280"/>
      <c r="S777" s="280"/>
      <c r="T777" s="281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82" t="s">
        <v>158</v>
      </c>
      <c r="AU777" s="282" t="s">
        <v>156</v>
      </c>
      <c r="AV777" s="15" t="s">
        <v>84</v>
      </c>
      <c r="AW777" s="15" t="s">
        <v>31</v>
      </c>
      <c r="AX777" s="15" t="s">
        <v>76</v>
      </c>
      <c r="AY777" s="282" t="s">
        <v>149</v>
      </c>
    </row>
    <row r="778" s="13" customFormat="1">
      <c r="A778" s="13"/>
      <c r="B778" s="234"/>
      <c r="C778" s="235"/>
      <c r="D778" s="236" t="s">
        <v>158</v>
      </c>
      <c r="E778" s="237" t="s">
        <v>1</v>
      </c>
      <c r="F778" s="238" t="s">
        <v>223</v>
      </c>
      <c r="G778" s="235"/>
      <c r="H778" s="239">
        <v>15</v>
      </c>
      <c r="I778" s="240"/>
      <c r="J778" s="235"/>
      <c r="K778" s="235"/>
      <c r="L778" s="241"/>
      <c r="M778" s="242"/>
      <c r="N778" s="243"/>
      <c r="O778" s="243"/>
      <c r="P778" s="243"/>
      <c r="Q778" s="243"/>
      <c r="R778" s="243"/>
      <c r="S778" s="243"/>
      <c r="T778" s="24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5" t="s">
        <v>158</v>
      </c>
      <c r="AU778" s="245" t="s">
        <v>156</v>
      </c>
      <c r="AV778" s="13" t="s">
        <v>156</v>
      </c>
      <c r="AW778" s="13" t="s">
        <v>31</v>
      </c>
      <c r="AX778" s="13" t="s">
        <v>76</v>
      </c>
      <c r="AY778" s="245" t="s">
        <v>149</v>
      </c>
    </row>
    <row r="779" s="14" customFormat="1">
      <c r="A779" s="14"/>
      <c r="B779" s="262"/>
      <c r="C779" s="263"/>
      <c r="D779" s="236" t="s">
        <v>158</v>
      </c>
      <c r="E779" s="264" t="s">
        <v>1</v>
      </c>
      <c r="F779" s="265" t="s">
        <v>298</v>
      </c>
      <c r="G779" s="263"/>
      <c r="H779" s="266">
        <v>486</v>
      </c>
      <c r="I779" s="267"/>
      <c r="J779" s="263"/>
      <c r="K779" s="263"/>
      <c r="L779" s="268"/>
      <c r="M779" s="269"/>
      <c r="N779" s="270"/>
      <c r="O779" s="270"/>
      <c r="P779" s="270"/>
      <c r="Q779" s="270"/>
      <c r="R779" s="270"/>
      <c r="S779" s="270"/>
      <c r="T779" s="271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72" t="s">
        <v>158</v>
      </c>
      <c r="AU779" s="272" t="s">
        <v>156</v>
      </c>
      <c r="AV779" s="14" t="s">
        <v>155</v>
      </c>
      <c r="AW779" s="14" t="s">
        <v>31</v>
      </c>
      <c r="AX779" s="14" t="s">
        <v>84</v>
      </c>
      <c r="AY779" s="272" t="s">
        <v>149</v>
      </c>
    </row>
    <row r="780" s="2" customFormat="1" ht="16.5" customHeight="1">
      <c r="A780" s="39"/>
      <c r="B780" s="40"/>
      <c r="C780" s="246" t="s">
        <v>999</v>
      </c>
      <c r="D780" s="246" t="s">
        <v>178</v>
      </c>
      <c r="E780" s="247" t="s">
        <v>1000</v>
      </c>
      <c r="F780" s="248" t="s">
        <v>1001</v>
      </c>
      <c r="G780" s="249" t="s">
        <v>154</v>
      </c>
      <c r="H780" s="250">
        <v>72.900000000000006</v>
      </c>
      <c r="I780" s="251"/>
      <c r="J780" s="252">
        <f>ROUND(I780*H780,2)</f>
        <v>0</v>
      </c>
      <c r="K780" s="253"/>
      <c r="L780" s="254"/>
      <c r="M780" s="255" t="s">
        <v>1</v>
      </c>
      <c r="N780" s="256" t="s">
        <v>42</v>
      </c>
      <c r="O780" s="92"/>
      <c r="P780" s="230">
        <f>O780*H780</f>
        <v>0</v>
      </c>
      <c r="Q780" s="230">
        <v>0.02</v>
      </c>
      <c r="R780" s="230">
        <f>Q780*H780</f>
        <v>1.4580000000000002</v>
      </c>
      <c r="S780" s="230">
        <v>0</v>
      </c>
      <c r="T780" s="231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32" t="s">
        <v>468</v>
      </c>
      <c r="AT780" s="232" t="s">
        <v>178</v>
      </c>
      <c r="AU780" s="232" t="s">
        <v>156</v>
      </c>
      <c r="AY780" s="18" t="s">
        <v>149</v>
      </c>
      <c r="BE780" s="233">
        <f>IF(N780="základní",J780,0)</f>
        <v>0</v>
      </c>
      <c r="BF780" s="233">
        <f>IF(N780="snížená",J780,0)</f>
        <v>0</v>
      </c>
      <c r="BG780" s="233">
        <f>IF(N780="zákl. přenesená",J780,0)</f>
        <v>0</v>
      </c>
      <c r="BH780" s="233">
        <f>IF(N780="sníž. přenesená",J780,0)</f>
        <v>0</v>
      </c>
      <c r="BI780" s="233">
        <f>IF(N780="nulová",J780,0)</f>
        <v>0</v>
      </c>
      <c r="BJ780" s="18" t="s">
        <v>156</v>
      </c>
      <c r="BK780" s="233">
        <f>ROUND(I780*H780,2)</f>
        <v>0</v>
      </c>
      <c r="BL780" s="18" t="s">
        <v>228</v>
      </c>
      <c r="BM780" s="232" t="s">
        <v>1002</v>
      </c>
    </row>
    <row r="781" s="13" customFormat="1">
      <c r="A781" s="13"/>
      <c r="B781" s="234"/>
      <c r="C781" s="235"/>
      <c r="D781" s="236" t="s">
        <v>158</v>
      </c>
      <c r="E781" s="235"/>
      <c r="F781" s="238" t="s">
        <v>1003</v>
      </c>
      <c r="G781" s="235"/>
      <c r="H781" s="239">
        <v>72.900000000000006</v>
      </c>
      <c r="I781" s="240"/>
      <c r="J781" s="235"/>
      <c r="K781" s="235"/>
      <c r="L781" s="241"/>
      <c r="M781" s="242"/>
      <c r="N781" s="243"/>
      <c r="O781" s="243"/>
      <c r="P781" s="243"/>
      <c r="Q781" s="243"/>
      <c r="R781" s="243"/>
      <c r="S781" s="243"/>
      <c r="T781" s="24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5" t="s">
        <v>158</v>
      </c>
      <c r="AU781" s="245" t="s">
        <v>156</v>
      </c>
      <c r="AV781" s="13" t="s">
        <v>156</v>
      </c>
      <c r="AW781" s="13" t="s">
        <v>4</v>
      </c>
      <c r="AX781" s="13" t="s">
        <v>84</v>
      </c>
      <c r="AY781" s="245" t="s">
        <v>149</v>
      </c>
    </row>
    <row r="782" s="2" customFormat="1" ht="24.15" customHeight="1">
      <c r="A782" s="39"/>
      <c r="B782" s="40"/>
      <c r="C782" s="220" t="s">
        <v>1004</v>
      </c>
      <c r="D782" s="220" t="s">
        <v>151</v>
      </c>
      <c r="E782" s="221" t="s">
        <v>1005</v>
      </c>
      <c r="F782" s="222" t="s">
        <v>1006</v>
      </c>
      <c r="G782" s="223" t="s">
        <v>166</v>
      </c>
      <c r="H782" s="224">
        <v>5.9939999999999998</v>
      </c>
      <c r="I782" s="225"/>
      <c r="J782" s="226">
        <f>ROUND(I782*H782,2)</f>
        <v>0</v>
      </c>
      <c r="K782" s="227"/>
      <c r="L782" s="45"/>
      <c r="M782" s="228" t="s">
        <v>1</v>
      </c>
      <c r="N782" s="229" t="s">
        <v>42</v>
      </c>
      <c r="O782" s="92"/>
      <c r="P782" s="230">
        <f>O782*H782</f>
        <v>0</v>
      </c>
      <c r="Q782" s="230">
        <v>0</v>
      </c>
      <c r="R782" s="230">
        <f>Q782*H782</f>
        <v>0</v>
      </c>
      <c r="S782" s="230">
        <v>0</v>
      </c>
      <c r="T782" s="231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2" t="s">
        <v>228</v>
      </c>
      <c r="AT782" s="232" t="s">
        <v>151</v>
      </c>
      <c r="AU782" s="232" t="s">
        <v>156</v>
      </c>
      <c r="AY782" s="18" t="s">
        <v>149</v>
      </c>
      <c r="BE782" s="233">
        <f>IF(N782="základní",J782,0)</f>
        <v>0</v>
      </c>
      <c r="BF782" s="233">
        <f>IF(N782="snížená",J782,0)</f>
        <v>0</v>
      </c>
      <c r="BG782" s="233">
        <f>IF(N782="zákl. přenesená",J782,0)</f>
        <v>0</v>
      </c>
      <c r="BH782" s="233">
        <f>IF(N782="sníž. přenesená",J782,0)</f>
        <v>0</v>
      </c>
      <c r="BI782" s="233">
        <f>IF(N782="nulová",J782,0)</f>
        <v>0</v>
      </c>
      <c r="BJ782" s="18" t="s">
        <v>156</v>
      </c>
      <c r="BK782" s="233">
        <f>ROUND(I782*H782,2)</f>
        <v>0</v>
      </c>
      <c r="BL782" s="18" t="s">
        <v>228</v>
      </c>
      <c r="BM782" s="232" t="s">
        <v>1007</v>
      </c>
    </row>
    <row r="783" s="12" customFormat="1" ht="22.8" customHeight="1">
      <c r="A783" s="12"/>
      <c r="B783" s="204"/>
      <c r="C783" s="205"/>
      <c r="D783" s="206" t="s">
        <v>75</v>
      </c>
      <c r="E783" s="218" t="s">
        <v>1008</v>
      </c>
      <c r="F783" s="218" t="s">
        <v>1009</v>
      </c>
      <c r="G783" s="205"/>
      <c r="H783" s="205"/>
      <c r="I783" s="208"/>
      <c r="J783" s="219">
        <f>BK783</f>
        <v>0</v>
      </c>
      <c r="K783" s="205"/>
      <c r="L783" s="210"/>
      <c r="M783" s="211"/>
      <c r="N783" s="212"/>
      <c r="O783" s="212"/>
      <c r="P783" s="213">
        <f>SUM(P784:P790)</f>
        <v>0</v>
      </c>
      <c r="Q783" s="212"/>
      <c r="R783" s="213">
        <f>SUM(R784:R790)</f>
        <v>2.5418624000000003</v>
      </c>
      <c r="S783" s="212"/>
      <c r="T783" s="214">
        <f>SUM(T784:T790)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15" t="s">
        <v>156</v>
      </c>
      <c r="AT783" s="216" t="s">
        <v>75</v>
      </c>
      <c r="AU783" s="216" t="s">
        <v>84</v>
      </c>
      <c r="AY783" s="215" t="s">
        <v>149</v>
      </c>
      <c r="BK783" s="217">
        <f>SUM(BK784:BK790)</f>
        <v>0</v>
      </c>
    </row>
    <row r="784" s="2" customFormat="1" ht="37.8" customHeight="1">
      <c r="A784" s="39"/>
      <c r="B784" s="40"/>
      <c r="C784" s="220" t="s">
        <v>1010</v>
      </c>
      <c r="D784" s="220" t="s">
        <v>151</v>
      </c>
      <c r="E784" s="221" t="s">
        <v>1011</v>
      </c>
      <c r="F784" s="222" t="s">
        <v>1012</v>
      </c>
      <c r="G784" s="223" t="s">
        <v>309</v>
      </c>
      <c r="H784" s="224">
        <v>32</v>
      </c>
      <c r="I784" s="225"/>
      <c r="J784" s="226">
        <f>ROUND(I784*H784,2)</f>
        <v>0</v>
      </c>
      <c r="K784" s="227"/>
      <c r="L784" s="45"/>
      <c r="M784" s="228" t="s">
        <v>1</v>
      </c>
      <c r="N784" s="229" t="s">
        <v>42</v>
      </c>
      <c r="O784" s="92"/>
      <c r="P784" s="230">
        <f>O784*H784</f>
        <v>0</v>
      </c>
      <c r="Q784" s="230">
        <v>0.043901200000000001</v>
      </c>
      <c r="R784" s="230">
        <f>Q784*H784</f>
        <v>1.4048384</v>
      </c>
      <c r="S784" s="230">
        <v>0</v>
      </c>
      <c r="T784" s="231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2" t="s">
        <v>228</v>
      </c>
      <c r="AT784" s="232" t="s">
        <v>151</v>
      </c>
      <c r="AU784" s="232" t="s">
        <v>156</v>
      </c>
      <c r="AY784" s="18" t="s">
        <v>149</v>
      </c>
      <c r="BE784" s="233">
        <f>IF(N784="základní",J784,0)</f>
        <v>0</v>
      </c>
      <c r="BF784" s="233">
        <f>IF(N784="snížená",J784,0)</f>
        <v>0</v>
      </c>
      <c r="BG784" s="233">
        <f>IF(N784="zákl. přenesená",J784,0)</f>
        <v>0</v>
      </c>
      <c r="BH784" s="233">
        <f>IF(N784="sníž. přenesená",J784,0)</f>
        <v>0</v>
      </c>
      <c r="BI784" s="233">
        <f>IF(N784="nulová",J784,0)</f>
        <v>0</v>
      </c>
      <c r="BJ784" s="18" t="s">
        <v>156</v>
      </c>
      <c r="BK784" s="233">
        <f>ROUND(I784*H784,2)</f>
        <v>0</v>
      </c>
      <c r="BL784" s="18" t="s">
        <v>228</v>
      </c>
      <c r="BM784" s="232" t="s">
        <v>1013</v>
      </c>
    </row>
    <row r="785" s="13" customFormat="1">
      <c r="A785" s="13"/>
      <c r="B785" s="234"/>
      <c r="C785" s="235"/>
      <c r="D785" s="236" t="s">
        <v>158</v>
      </c>
      <c r="E785" s="237" t="s">
        <v>1</v>
      </c>
      <c r="F785" s="238" t="s">
        <v>854</v>
      </c>
      <c r="G785" s="235"/>
      <c r="H785" s="239">
        <v>32</v>
      </c>
      <c r="I785" s="240"/>
      <c r="J785" s="235"/>
      <c r="K785" s="235"/>
      <c r="L785" s="241"/>
      <c r="M785" s="242"/>
      <c r="N785" s="243"/>
      <c r="O785" s="243"/>
      <c r="P785" s="243"/>
      <c r="Q785" s="243"/>
      <c r="R785" s="243"/>
      <c r="S785" s="243"/>
      <c r="T785" s="24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5" t="s">
        <v>158</v>
      </c>
      <c r="AU785" s="245" t="s">
        <v>156</v>
      </c>
      <c r="AV785" s="13" t="s">
        <v>156</v>
      </c>
      <c r="AW785" s="13" t="s">
        <v>31</v>
      </c>
      <c r="AX785" s="13" t="s">
        <v>84</v>
      </c>
      <c r="AY785" s="245" t="s">
        <v>149</v>
      </c>
    </row>
    <row r="786" s="2" customFormat="1" ht="24.15" customHeight="1">
      <c r="A786" s="39"/>
      <c r="B786" s="40"/>
      <c r="C786" s="220" t="s">
        <v>1014</v>
      </c>
      <c r="D786" s="220" t="s">
        <v>151</v>
      </c>
      <c r="E786" s="221" t="s">
        <v>1015</v>
      </c>
      <c r="F786" s="222" t="s">
        <v>1016</v>
      </c>
      <c r="G786" s="223" t="s">
        <v>309</v>
      </c>
      <c r="H786" s="224">
        <v>72</v>
      </c>
      <c r="I786" s="225"/>
      <c r="J786" s="226">
        <f>ROUND(I786*H786,2)</f>
        <v>0</v>
      </c>
      <c r="K786" s="227"/>
      <c r="L786" s="45"/>
      <c r="M786" s="228" t="s">
        <v>1</v>
      </c>
      <c r="N786" s="229" t="s">
        <v>42</v>
      </c>
      <c r="O786" s="92"/>
      <c r="P786" s="230">
        <f>O786*H786</f>
        <v>0</v>
      </c>
      <c r="Q786" s="230">
        <v>0.015792</v>
      </c>
      <c r="R786" s="230">
        <f>Q786*H786</f>
        <v>1.137024</v>
      </c>
      <c r="S786" s="230">
        <v>0</v>
      </c>
      <c r="T786" s="231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2" t="s">
        <v>228</v>
      </c>
      <c r="AT786" s="232" t="s">
        <v>151</v>
      </c>
      <c r="AU786" s="232" t="s">
        <v>156</v>
      </c>
      <c r="AY786" s="18" t="s">
        <v>149</v>
      </c>
      <c r="BE786" s="233">
        <f>IF(N786="základní",J786,0)</f>
        <v>0</v>
      </c>
      <c r="BF786" s="233">
        <f>IF(N786="snížená",J786,0)</f>
        <v>0</v>
      </c>
      <c r="BG786" s="233">
        <f>IF(N786="zákl. přenesená",J786,0)</f>
        <v>0</v>
      </c>
      <c r="BH786" s="233">
        <f>IF(N786="sníž. přenesená",J786,0)</f>
        <v>0</v>
      </c>
      <c r="BI786" s="233">
        <f>IF(N786="nulová",J786,0)</f>
        <v>0</v>
      </c>
      <c r="BJ786" s="18" t="s">
        <v>156</v>
      </c>
      <c r="BK786" s="233">
        <f>ROUND(I786*H786,2)</f>
        <v>0</v>
      </c>
      <c r="BL786" s="18" t="s">
        <v>228</v>
      </c>
      <c r="BM786" s="232" t="s">
        <v>1017</v>
      </c>
    </row>
    <row r="787" s="13" customFormat="1">
      <c r="A787" s="13"/>
      <c r="B787" s="234"/>
      <c r="C787" s="235"/>
      <c r="D787" s="236" t="s">
        <v>158</v>
      </c>
      <c r="E787" s="237" t="s">
        <v>1</v>
      </c>
      <c r="F787" s="238" t="s">
        <v>1018</v>
      </c>
      <c r="G787" s="235"/>
      <c r="H787" s="239">
        <v>47.5</v>
      </c>
      <c r="I787" s="240"/>
      <c r="J787" s="235"/>
      <c r="K787" s="235"/>
      <c r="L787" s="241"/>
      <c r="M787" s="242"/>
      <c r="N787" s="243"/>
      <c r="O787" s="243"/>
      <c r="P787" s="243"/>
      <c r="Q787" s="243"/>
      <c r="R787" s="243"/>
      <c r="S787" s="243"/>
      <c r="T787" s="24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5" t="s">
        <v>158</v>
      </c>
      <c r="AU787" s="245" t="s">
        <v>156</v>
      </c>
      <c r="AV787" s="13" t="s">
        <v>156</v>
      </c>
      <c r="AW787" s="13" t="s">
        <v>31</v>
      </c>
      <c r="AX787" s="13" t="s">
        <v>76</v>
      </c>
      <c r="AY787" s="245" t="s">
        <v>149</v>
      </c>
    </row>
    <row r="788" s="13" customFormat="1">
      <c r="A788" s="13"/>
      <c r="B788" s="234"/>
      <c r="C788" s="235"/>
      <c r="D788" s="236" t="s">
        <v>158</v>
      </c>
      <c r="E788" s="237" t="s">
        <v>1</v>
      </c>
      <c r="F788" s="238" t="s">
        <v>1019</v>
      </c>
      <c r="G788" s="235"/>
      <c r="H788" s="239">
        <v>24.5</v>
      </c>
      <c r="I788" s="240"/>
      <c r="J788" s="235"/>
      <c r="K788" s="235"/>
      <c r="L788" s="241"/>
      <c r="M788" s="242"/>
      <c r="N788" s="243"/>
      <c r="O788" s="243"/>
      <c r="P788" s="243"/>
      <c r="Q788" s="243"/>
      <c r="R788" s="243"/>
      <c r="S788" s="243"/>
      <c r="T788" s="24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5" t="s">
        <v>158</v>
      </c>
      <c r="AU788" s="245" t="s">
        <v>156</v>
      </c>
      <c r="AV788" s="13" t="s">
        <v>156</v>
      </c>
      <c r="AW788" s="13" t="s">
        <v>31</v>
      </c>
      <c r="AX788" s="13" t="s">
        <v>76</v>
      </c>
      <c r="AY788" s="245" t="s">
        <v>149</v>
      </c>
    </row>
    <row r="789" s="14" customFormat="1">
      <c r="A789" s="14"/>
      <c r="B789" s="262"/>
      <c r="C789" s="263"/>
      <c r="D789" s="236" t="s">
        <v>158</v>
      </c>
      <c r="E789" s="264" t="s">
        <v>1</v>
      </c>
      <c r="F789" s="265" t="s">
        <v>298</v>
      </c>
      <c r="G789" s="263"/>
      <c r="H789" s="266">
        <v>72</v>
      </c>
      <c r="I789" s="267"/>
      <c r="J789" s="263"/>
      <c r="K789" s="263"/>
      <c r="L789" s="268"/>
      <c r="M789" s="269"/>
      <c r="N789" s="270"/>
      <c r="O789" s="270"/>
      <c r="P789" s="270"/>
      <c r="Q789" s="270"/>
      <c r="R789" s="270"/>
      <c r="S789" s="270"/>
      <c r="T789" s="271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72" t="s">
        <v>158</v>
      </c>
      <c r="AU789" s="272" t="s">
        <v>156</v>
      </c>
      <c r="AV789" s="14" t="s">
        <v>155</v>
      </c>
      <c r="AW789" s="14" t="s">
        <v>31</v>
      </c>
      <c r="AX789" s="14" t="s">
        <v>84</v>
      </c>
      <c r="AY789" s="272" t="s">
        <v>149</v>
      </c>
    </row>
    <row r="790" s="2" customFormat="1" ht="24.15" customHeight="1">
      <c r="A790" s="39"/>
      <c r="B790" s="40"/>
      <c r="C790" s="220" t="s">
        <v>1020</v>
      </c>
      <c r="D790" s="220" t="s">
        <v>151</v>
      </c>
      <c r="E790" s="221" t="s">
        <v>1021</v>
      </c>
      <c r="F790" s="222" t="s">
        <v>1022</v>
      </c>
      <c r="G790" s="223" t="s">
        <v>166</v>
      </c>
      <c r="H790" s="224">
        <v>2.5419999999999998</v>
      </c>
      <c r="I790" s="225"/>
      <c r="J790" s="226">
        <f>ROUND(I790*H790,2)</f>
        <v>0</v>
      </c>
      <c r="K790" s="227"/>
      <c r="L790" s="45"/>
      <c r="M790" s="228" t="s">
        <v>1</v>
      </c>
      <c r="N790" s="229" t="s">
        <v>42</v>
      </c>
      <c r="O790" s="92"/>
      <c r="P790" s="230">
        <f>O790*H790</f>
        <v>0</v>
      </c>
      <c r="Q790" s="230">
        <v>0</v>
      </c>
      <c r="R790" s="230">
        <f>Q790*H790</f>
        <v>0</v>
      </c>
      <c r="S790" s="230">
        <v>0</v>
      </c>
      <c r="T790" s="231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2" t="s">
        <v>228</v>
      </c>
      <c r="AT790" s="232" t="s">
        <v>151</v>
      </c>
      <c r="AU790" s="232" t="s">
        <v>156</v>
      </c>
      <c r="AY790" s="18" t="s">
        <v>149</v>
      </c>
      <c r="BE790" s="233">
        <f>IF(N790="základní",J790,0)</f>
        <v>0</v>
      </c>
      <c r="BF790" s="233">
        <f>IF(N790="snížená",J790,0)</f>
        <v>0</v>
      </c>
      <c r="BG790" s="233">
        <f>IF(N790="zákl. přenesená",J790,0)</f>
        <v>0</v>
      </c>
      <c r="BH790" s="233">
        <f>IF(N790="sníž. přenesená",J790,0)</f>
        <v>0</v>
      </c>
      <c r="BI790" s="233">
        <f>IF(N790="nulová",J790,0)</f>
        <v>0</v>
      </c>
      <c r="BJ790" s="18" t="s">
        <v>156</v>
      </c>
      <c r="BK790" s="233">
        <f>ROUND(I790*H790,2)</f>
        <v>0</v>
      </c>
      <c r="BL790" s="18" t="s">
        <v>228</v>
      </c>
      <c r="BM790" s="232" t="s">
        <v>1023</v>
      </c>
    </row>
    <row r="791" s="12" customFormat="1" ht="22.8" customHeight="1">
      <c r="A791" s="12"/>
      <c r="B791" s="204"/>
      <c r="C791" s="205"/>
      <c r="D791" s="206" t="s">
        <v>75</v>
      </c>
      <c r="E791" s="218" t="s">
        <v>1024</v>
      </c>
      <c r="F791" s="218" t="s">
        <v>1025</v>
      </c>
      <c r="G791" s="205"/>
      <c r="H791" s="205"/>
      <c r="I791" s="208"/>
      <c r="J791" s="219">
        <f>BK791</f>
        <v>0</v>
      </c>
      <c r="K791" s="205"/>
      <c r="L791" s="210"/>
      <c r="M791" s="211"/>
      <c r="N791" s="212"/>
      <c r="O791" s="212"/>
      <c r="P791" s="213">
        <f>SUM(P792:P836)</f>
        <v>0</v>
      </c>
      <c r="Q791" s="212"/>
      <c r="R791" s="213">
        <f>SUM(R792:R836)</f>
        <v>62.81685642683</v>
      </c>
      <c r="S791" s="212"/>
      <c r="T791" s="214">
        <f>SUM(T792:T836)</f>
        <v>0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215" t="s">
        <v>156</v>
      </c>
      <c r="AT791" s="216" t="s">
        <v>75</v>
      </c>
      <c r="AU791" s="216" t="s">
        <v>84</v>
      </c>
      <c r="AY791" s="215" t="s">
        <v>149</v>
      </c>
      <c r="BK791" s="217">
        <f>SUM(BK792:BK836)</f>
        <v>0</v>
      </c>
    </row>
    <row r="792" s="2" customFormat="1" ht="24.15" customHeight="1">
      <c r="A792" s="39"/>
      <c r="B792" s="40"/>
      <c r="C792" s="220" t="s">
        <v>1026</v>
      </c>
      <c r="D792" s="220" t="s">
        <v>151</v>
      </c>
      <c r="E792" s="221" t="s">
        <v>1027</v>
      </c>
      <c r="F792" s="222" t="s">
        <v>1028</v>
      </c>
      <c r="G792" s="223" t="s">
        <v>309</v>
      </c>
      <c r="H792" s="224">
        <v>216.44999999999999</v>
      </c>
      <c r="I792" s="225"/>
      <c r="J792" s="226">
        <f>ROUND(I792*H792,2)</f>
        <v>0</v>
      </c>
      <c r="K792" s="227"/>
      <c r="L792" s="45"/>
      <c r="M792" s="228" t="s">
        <v>1</v>
      </c>
      <c r="N792" s="229" t="s">
        <v>42</v>
      </c>
      <c r="O792" s="92"/>
      <c r="P792" s="230">
        <f>O792*H792</f>
        <v>0</v>
      </c>
      <c r="Q792" s="230">
        <v>0.052769999999999997</v>
      </c>
      <c r="R792" s="230">
        <f>Q792*H792</f>
        <v>11.4220665</v>
      </c>
      <c r="S792" s="230">
        <v>0</v>
      </c>
      <c r="T792" s="231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2" t="s">
        <v>228</v>
      </c>
      <c r="AT792" s="232" t="s">
        <v>151</v>
      </c>
      <c r="AU792" s="232" t="s">
        <v>156</v>
      </c>
      <c r="AY792" s="18" t="s">
        <v>149</v>
      </c>
      <c r="BE792" s="233">
        <f>IF(N792="základní",J792,0)</f>
        <v>0</v>
      </c>
      <c r="BF792" s="233">
        <f>IF(N792="snížená",J792,0)</f>
        <v>0</v>
      </c>
      <c r="BG792" s="233">
        <f>IF(N792="zákl. přenesená",J792,0)</f>
        <v>0</v>
      </c>
      <c r="BH792" s="233">
        <f>IF(N792="sníž. přenesená",J792,0)</f>
        <v>0</v>
      </c>
      <c r="BI792" s="233">
        <f>IF(N792="nulová",J792,0)</f>
        <v>0</v>
      </c>
      <c r="BJ792" s="18" t="s">
        <v>156</v>
      </c>
      <c r="BK792" s="233">
        <f>ROUND(I792*H792,2)</f>
        <v>0</v>
      </c>
      <c r="BL792" s="18" t="s">
        <v>228</v>
      </c>
      <c r="BM792" s="232" t="s">
        <v>1029</v>
      </c>
    </row>
    <row r="793" s="13" customFormat="1">
      <c r="A793" s="13"/>
      <c r="B793" s="234"/>
      <c r="C793" s="235"/>
      <c r="D793" s="236" t="s">
        <v>158</v>
      </c>
      <c r="E793" s="237" t="s">
        <v>1</v>
      </c>
      <c r="F793" s="238" t="s">
        <v>1030</v>
      </c>
      <c r="G793" s="235"/>
      <c r="H793" s="239">
        <v>73.200000000000003</v>
      </c>
      <c r="I793" s="240"/>
      <c r="J793" s="235"/>
      <c r="K793" s="235"/>
      <c r="L793" s="241"/>
      <c r="M793" s="242"/>
      <c r="N793" s="243"/>
      <c r="O793" s="243"/>
      <c r="P793" s="243"/>
      <c r="Q793" s="243"/>
      <c r="R793" s="243"/>
      <c r="S793" s="243"/>
      <c r="T793" s="24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5" t="s">
        <v>158</v>
      </c>
      <c r="AU793" s="245" t="s">
        <v>156</v>
      </c>
      <c r="AV793" s="13" t="s">
        <v>156</v>
      </c>
      <c r="AW793" s="13" t="s">
        <v>31</v>
      </c>
      <c r="AX793" s="13" t="s">
        <v>76</v>
      </c>
      <c r="AY793" s="245" t="s">
        <v>149</v>
      </c>
    </row>
    <row r="794" s="13" customFormat="1">
      <c r="A794" s="13"/>
      <c r="B794" s="234"/>
      <c r="C794" s="235"/>
      <c r="D794" s="236" t="s">
        <v>158</v>
      </c>
      <c r="E794" s="237" t="s">
        <v>1</v>
      </c>
      <c r="F794" s="238" t="s">
        <v>1031</v>
      </c>
      <c r="G794" s="235"/>
      <c r="H794" s="239">
        <v>73.200000000000003</v>
      </c>
      <c r="I794" s="240"/>
      <c r="J794" s="235"/>
      <c r="K794" s="235"/>
      <c r="L794" s="241"/>
      <c r="M794" s="242"/>
      <c r="N794" s="243"/>
      <c r="O794" s="243"/>
      <c r="P794" s="243"/>
      <c r="Q794" s="243"/>
      <c r="R794" s="243"/>
      <c r="S794" s="243"/>
      <c r="T794" s="24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5" t="s">
        <v>158</v>
      </c>
      <c r="AU794" s="245" t="s">
        <v>156</v>
      </c>
      <c r="AV794" s="13" t="s">
        <v>156</v>
      </c>
      <c r="AW794" s="13" t="s">
        <v>31</v>
      </c>
      <c r="AX794" s="13" t="s">
        <v>76</v>
      </c>
      <c r="AY794" s="245" t="s">
        <v>149</v>
      </c>
    </row>
    <row r="795" s="13" customFormat="1">
      <c r="A795" s="13"/>
      <c r="B795" s="234"/>
      <c r="C795" s="235"/>
      <c r="D795" s="236" t="s">
        <v>158</v>
      </c>
      <c r="E795" s="237" t="s">
        <v>1</v>
      </c>
      <c r="F795" s="238" t="s">
        <v>1032</v>
      </c>
      <c r="G795" s="235"/>
      <c r="H795" s="239">
        <v>58.200000000000003</v>
      </c>
      <c r="I795" s="240"/>
      <c r="J795" s="235"/>
      <c r="K795" s="235"/>
      <c r="L795" s="241"/>
      <c r="M795" s="242"/>
      <c r="N795" s="243"/>
      <c r="O795" s="243"/>
      <c r="P795" s="243"/>
      <c r="Q795" s="243"/>
      <c r="R795" s="243"/>
      <c r="S795" s="243"/>
      <c r="T795" s="24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5" t="s">
        <v>158</v>
      </c>
      <c r="AU795" s="245" t="s">
        <v>156</v>
      </c>
      <c r="AV795" s="13" t="s">
        <v>156</v>
      </c>
      <c r="AW795" s="13" t="s">
        <v>31</v>
      </c>
      <c r="AX795" s="13" t="s">
        <v>76</v>
      </c>
      <c r="AY795" s="245" t="s">
        <v>149</v>
      </c>
    </row>
    <row r="796" s="13" customFormat="1">
      <c r="A796" s="13"/>
      <c r="B796" s="234"/>
      <c r="C796" s="235"/>
      <c r="D796" s="236" t="s">
        <v>158</v>
      </c>
      <c r="E796" s="237" t="s">
        <v>1</v>
      </c>
      <c r="F796" s="238" t="s">
        <v>1033</v>
      </c>
      <c r="G796" s="235"/>
      <c r="H796" s="239">
        <v>11.85</v>
      </c>
      <c r="I796" s="240"/>
      <c r="J796" s="235"/>
      <c r="K796" s="235"/>
      <c r="L796" s="241"/>
      <c r="M796" s="242"/>
      <c r="N796" s="243"/>
      <c r="O796" s="243"/>
      <c r="P796" s="243"/>
      <c r="Q796" s="243"/>
      <c r="R796" s="243"/>
      <c r="S796" s="243"/>
      <c r="T796" s="24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5" t="s">
        <v>158</v>
      </c>
      <c r="AU796" s="245" t="s">
        <v>156</v>
      </c>
      <c r="AV796" s="13" t="s">
        <v>156</v>
      </c>
      <c r="AW796" s="13" t="s">
        <v>31</v>
      </c>
      <c r="AX796" s="13" t="s">
        <v>76</v>
      </c>
      <c r="AY796" s="245" t="s">
        <v>149</v>
      </c>
    </row>
    <row r="797" s="14" customFormat="1">
      <c r="A797" s="14"/>
      <c r="B797" s="262"/>
      <c r="C797" s="263"/>
      <c r="D797" s="236" t="s">
        <v>158</v>
      </c>
      <c r="E797" s="264" t="s">
        <v>1</v>
      </c>
      <c r="F797" s="265" t="s">
        <v>298</v>
      </c>
      <c r="G797" s="263"/>
      <c r="H797" s="266">
        <v>216.44999999999999</v>
      </c>
      <c r="I797" s="267"/>
      <c r="J797" s="263"/>
      <c r="K797" s="263"/>
      <c r="L797" s="268"/>
      <c r="M797" s="269"/>
      <c r="N797" s="270"/>
      <c r="O797" s="270"/>
      <c r="P797" s="270"/>
      <c r="Q797" s="270"/>
      <c r="R797" s="270"/>
      <c r="S797" s="270"/>
      <c r="T797" s="271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72" t="s">
        <v>158</v>
      </c>
      <c r="AU797" s="272" t="s">
        <v>156</v>
      </c>
      <c r="AV797" s="14" t="s">
        <v>155</v>
      </c>
      <c r="AW797" s="14" t="s">
        <v>31</v>
      </c>
      <c r="AX797" s="14" t="s">
        <v>84</v>
      </c>
      <c r="AY797" s="272" t="s">
        <v>149</v>
      </c>
    </row>
    <row r="798" s="2" customFormat="1" ht="33" customHeight="1">
      <c r="A798" s="39"/>
      <c r="B798" s="40"/>
      <c r="C798" s="220" t="s">
        <v>1034</v>
      </c>
      <c r="D798" s="220" t="s">
        <v>151</v>
      </c>
      <c r="E798" s="221" t="s">
        <v>1035</v>
      </c>
      <c r="F798" s="222" t="s">
        <v>1036</v>
      </c>
      <c r="G798" s="223" t="s">
        <v>309</v>
      </c>
      <c r="H798" s="224">
        <v>422.13</v>
      </c>
      <c r="I798" s="225"/>
      <c r="J798" s="226">
        <f>ROUND(I798*H798,2)</f>
        <v>0</v>
      </c>
      <c r="K798" s="227"/>
      <c r="L798" s="45"/>
      <c r="M798" s="228" t="s">
        <v>1</v>
      </c>
      <c r="N798" s="229" t="s">
        <v>42</v>
      </c>
      <c r="O798" s="92"/>
      <c r="P798" s="230">
        <f>O798*H798</f>
        <v>0</v>
      </c>
      <c r="Q798" s="230">
        <v>0.028551799999999999</v>
      </c>
      <c r="R798" s="230">
        <f>Q798*H798</f>
        <v>12.052571334</v>
      </c>
      <c r="S798" s="230">
        <v>0</v>
      </c>
      <c r="T798" s="231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2" t="s">
        <v>228</v>
      </c>
      <c r="AT798" s="232" t="s">
        <v>151</v>
      </c>
      <c r="AU798" s="232" t="s">
        <v>156</v>
      </c>
      <c r="AY798" s="18" t="s">
        <v>149</v>
      </c>
      <c r="BE798" s="233">
        <f>IF(N798="základní",J798,0)</f>
        <v>0</v>
      </c>
      <c r="BF798" s="233">
        <f>IF(N798="snížená",J798,0)</f>
        <v>0</v>
      </c>
      <c r="BG798" s="233">
        <f>IF(N798="zákl. přenesená",J798,0)</f>
        <v>0</v>
      </c>
      <c r="BH798" s="233">
        <f>IF(N798="sníž. přenesená",J798,0)</f>
        <v>0</v>
      </c>
      <c r="BI798" s="233">
        <f>IF(N798="nulová",J798,0)</f>
        <v>0</v>
      </c>
      <c r="BJ798" s="18" t="s">
        <v>156</v>
      </c>
      <c r="BK798" s="233">
        <f>ROUND(I798*H798,2)</f>
        <v>0</v>
      </c>
      <c r="BL798" s="18" t="s">
        <v>228</v>
      </c>
      <c r="BM798" s="232" t="s">
        <v>1037</v>
      </c>
    </row>
    <row r="799" s="13" customFormat="1">
      <c r="A799" s="13"/>
      <c r="B799" s="234"/>
      <c r="C799" s="235"/>
      <c r="D799" s="236" t="s">
        <v>158</v>
      </c>
      <c r="E799" s="237" t="s">
        <v>1</v>
      </c>
      <c r="F799" s="238" t="s">
        <v>1038</v>
      </c>
      <c r="G799" s="235"/>
      <c r="H799" s="239">
        <v>34.979999999999997</v>
      </c>
      <c r="I799" s="240"/>
      <c r="J799" s="235"/>
      <c r="K799" s="235"/>
      <c r="L799" s="241"/>
      <c r="M799" s="242"/>
      <c r="N799" s="243"/>
      <c r="O799" s="243"/>
      <c r="P799" s="243"/>
      <c r="Q799" s="243"/>
      <c r="R799" s="243"/>
      <c r="S799" s="243"/>
      <c r="T799" s="24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5" t="s">
        <v>158</v>
      </c>
      <c r="AU799" s="245" t="s">
        <v>156</v>
      </c>
      <c r="AV799" s="13" t="s">
        <v>156</v>
      </c>
      <c r="AW799" s="13" t="s">
        <v>31</v>
      </c>
      <c r="AX799" s="13" t="s">
        <v>76</v>
      </c>
      <c r="AY799" s="245" t="s">
        <v>149</v>
      </c>
    </row>
    <row r="800" s="13" customFormat="1">
      <c r="A800" s="13"/>
      <c r="B800" s="234"/>
      <c r="C800" s="235"/>
      <c r="D800" s="236" t="s">
        <v>158</v>
      </c>
      <c r="E800" s="237" t="s">
        <v>1</v>
      </c>
      <c r="F800" s="238" t="s">
        <v>1039</v>
      </c>
      <c r="G800" s="235"/>
      <c r="H800" s="239">
        <v>131.84999999999999</v>
      </c>
      <c r="I800" s="240"/>
      <c r="J800" s="235"/>
      <c r="K800" s="235"/>
      <c r="L800" s="241"/>
      <c r="M800" s="242"/>
      <c r="N800" s="243"/>
      <c r="O800" s="243"/>
      <c r="P800" s="243"/>
      <c r="Q800" s="243"/>
      <c r="R800" s="243"/>
      <c r="S800" s="243"/>
      <c r="T800" s="244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5" t="s">
        <v>158</v>
      </c>
      <c r="AU800" s="245" t="s">
        <v>156</v>
      </c>
      <c r="AV800" s="13" t="s">
        <v>156</v>
      </c>
      <c r="AW800" s="13" t="s">
        <v>31</v>
      </c>
      <c r="AX800" s="13" t="s">
        <v>76</v>
      </c>
      <c r="AY800" s="245" t="s">
        <v>149</v>
      </c>
    </row>
    <row r="801" s="13" customFormat="1">
      <c r="A801" s="13"/>
      <c r="B801" s="234"/>
      <c r="C801" s="235"/>
      <c r="D801" s="236" t="s">
        <v>158</v>
      </c>
      <c r="E801" s="237" t="s">
        <v>1</v>
      </c>
      <c r="F801" s="238" t="s">
        <v>1040</v>
      </c>
      <c r="G801" s="235"/>
      <c r="H801" s="239">
        <v>131.84999999999999</v>
      </c>
      <c r="I801" s="240"/>
      <c r="J801" s="235"/>
      <c r="K801" s="235"/>
      <c r="L801" s="241"/>
      <c r="M801" s="242"/>
      <c r="N801" s="243"/>
      <c r="O801" s="243"/>
      <c r="P801" s="243"/>
      <c r="Q801" s="243"/>
      <c r="R801" s="243"/>
      <c r="S801" s="243"/>
      <c r="T801" s="24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5" t="s">
        <v>158</v>
      </c>
      <c r="AU801" s="245" t="s">
        <v>156</v>
      </c>
      <c r="AV801" s="13" t="s">
        <v>156</v>
      </c>
      <c r="AW801" s="13" t="s">
        <v>31</v>
      </c>
      <c r="AX801" s="13" t="s">
        <v>76</v>
      </c>
      <c r="AY801" s="245" t="s">
        <v>149</v>
      </c>
    </row>
    <row r="802" s="13" customFormat="1">
      <c r="A802" s="13"/>
      <c r="B802" s="234"/>
      <c r="C802" s="235"/>
      <c r="D802" s="236" t="s">
        <v>158</v>
      </c>
      <c r="E802" s="237" t="s">
        <v>1</v>
      </c>
      <c r="F802" s="238" t="s">
        <v>1041</v>
      </c>
      <c r="G802" s="235"/>
      <c r="H802" s="239">
        <v>106.65000000000001</v>
      </c>
      <c r="I802" s="240"/>
      <c r="J802" s="235"/>
      <c r="K802" s="235"/>
      <c r="L802" s="241"/>
      <c r="M802" s="242"/>
      <c r="N802" s="243"/>
      <c r="O802" s="243"/>
      <c r="P802" s="243"/>
      <c r="Q802" s="243"/>
      <c r="R802" s="243"/>
      <c r="S802" s="243"/>
      <c r="T802" s="24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5" t="s">
        <v>158</v>
      </c>
      <c r="AU802" s="245" t="s">
        <v>156</v>
      </c>
      <c r="AV802" s="13" t="s">
        <v>156</v>
      </c>
      <c r="AW802" s="13" t="s">
        <v>31</v>
      </c>
      <c r="AX802" s="13" t="s">
        <v>76</v>
      </c>
      <c r="AY802" s="245" t="s">
        <v>149</v>
      </c>
    </row>
    <row r="803" s="13" customFormat="1">
      <c r="A803" s="13"/>
      <c r="B803" s="234"/>
      <c r="C803" s="235"/>
      <c r="D803" s="236" t="s">
        <v>158</v>
      </c>
      <c r="E803" s="237" t="s">
        <v>1</v>
      </c>
      <c r="F803" s="238" t="s">
        <v>1042</v>
      </c>
      <c r="G803" s="235"/>
      <c r="H803" s="239">
        <v>16.800000000000001</v>
      </c>
      <c r="I803" s="240"/>
      <c r="J803" s="235"/>
      <c r="K803" s="235"/>
      <c r="L803" s="241"/>
      <c r="M803" s="242"/>
      <c r="N803" s="243"/>
      <c r="O803" s="243"/>
      <c r="P803" s="243"/>
      <c r="Q803" s="243"/>
      <c r="R803" s="243"/>
      <c r="S803" s="243"/>
      <c r="T803" s="24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5" t="s">
        <v>158</v>
      </c>
      <c r="AU803" s="245" t="s">
        <v>156</v>
      </c>
      <c r="AV803" s="13" t="s">
        <v>156</v>
      </c>
      <c r="AW803" s="13" t="s">
        <v>31</v>
      </c>
      <c r="AX803" s="13" t="s">
        <v>76</v>
      </c>
      <c r="AY803" s="245" t="s">
        <v>149</v>
      </c>
    </row>
    <row r="804" s="14" customFormat="1">
      <c r="A804" s="14"/>
      <c r="B804" s="262"/>
      <c r="C804" s="263"/>
      <c r="D804" s="236" t="s">
        <v>158</v>
      </c>
      <c r="E804" s="264" t="s">
        <v>1</v>
      </c>
      <c r="F804" s="265" t="s">
        <v>298</v>
      </c>
      <c r="G804" s="263"/>
      <c r="H804" s="266">
        <v>422.13</v>
      </c>
      <c r="I804" s="267"/>
      <c r="J804" s="263"/>
      <c r="K804" s="263"/>
      <c r="L804" s="268"/>
      <c r="M804" s="269"/>
      <c r="N804" s="270"/>
      <c r="O804" s="270"/>
      <c r="P804" s="270"/>
      <c r="Q804" s="270"/>
      <c r="R804" s="270"/>
      <c r="S804" s="270"/>
      <c r="T804" s="271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72" t="s">
        <v>158</v>
      </c>
      <c r="AU804" s="272" t="s">
        <v>156</v>
      </c>
      <c r="AV804" s="14" t="s">
        <v>155</v>
      </c>
      <c r="AW804" s="14" t="s">
        <v>31</v>
      </c>
      <c r="AX804" s="14" t="s">
        <v>84</v>
      </c>
      <c r="AY804" s="272" t="s">
        <v>149</v>
      </c>
    </row>
    <row r="805" s="2" customFormat="1" ht="16.5" customHeight="1">
      <c r="A805" s="39"/>
      <c r="B805" s="40"/>
      <c r="C805" s="220" t="s">
        <v>1043</v>
      </c>
      <c r="D805" s="220" t="s">
        <v>151</v>
      </c>
      <c r="E805" s="221" t="s">
        <v>1044</v>
      </c>
      <c r="F805" s="222" t="s">
        <v>1045</v>
      </c>
      <c r="G805" s="223" t="s">
        <v>309</v>
      </c>
      <c r="H805" s="224">
        <v>855.02999999999997</v>
      </c>
      <c r="I805" s="225"/>
      <c r="J805" s="226">
        <f>ROUND(I805*H805,2)</f>
        <v>0</v>
      </c>
      <c r="K805" s="227"/>
      <c r="L805" s="45"/>
      <c r="M805" s="228" t="s">
        <v>1</v>
      </c>
      <c r="N805" s="229" t="s">
        <v>42</v>
      </c>
      <c r="O805" s="92"/>
      <c r="P805" s="230">
        <f>O805*H805</f>
        <v>0</v>
      </c>
      <c r="Q805" s="230">
        <v>0.00010000000000000001</v>
      </c>
      <c r="R805" s="230">
        <f>Q805*H805</f>
        <v>0.085502999999999996</v>
      </c>
      <c r="S805" s="230">
        <v>0</v>
      </c>
      <c r="T805" s="231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2" t="s">
        <v>228</v>
      </c>
      <c r="AT805" s="232" t="s">
        <v>151</v>
      </c>
      <c r="AU805" s="232" t="s">
        <v>156</v>
      </c>
      <c r="AY805" s="18" t="s">
        <v>149</v>
      </c>
      <c r="BE805" s="233">
        <f>IF(N805="základní",J805,0)</f>
        <v>0</v>
      </c>
      <c r="BF805" s="233">
        <f>IF(N805="snížená",J805,0)</f>
        <v>0</v>
      </c>
      <c r="BG805" s="233">
        <f>IF(N805="zákl. přenesená",J805,0)</f>
        <v>0</v>
      </c>
      <c r="BH805" s="233">
        <f>IF(N805="sníž. přenesená",J805,0)</f>
        <v>0</v>
      </c>
      <c r="BI805" s="233">
        <f>IF(N805="nulová",J805,0)</f>
        <v>0</v>
      </c>
      <c r="BJ805" s="18" t="s">
        <v>156</v>
      </c>
      <c r="BK805" s="233">
        <f>ROUND(I805*H805,2)</f>
        <v>0</v>
      </c>
      <c r="BL805" s="18" t="s">
        <v>228</v>
      </c>
      <c r="BM805" s="232" t="s">
        <v>1046</v>
      </c>
    </row>
    <row r="806" s="13" customFormat="1">
      <c r="A806" s="13"/>
      <c r="B806" s="234"/>
      <c r="C806" s="235"/>
      <c r="D806" s="236" t="s">
        <v>158</v>
      </c>
      <c r="E806" s="237" t="s">
        <v>1</v>
      </c>
      <c r="F806" s="238" t="s">
        <v>1047</v>
      </c>
      <c r="G806" s="235"/>
      <c r="H806" s="239">
        <v>422.13</v>
      </c>
      <c r="I806" s="240"/>
      <c r="J806" s="235"/>
      <c r="K806" s="235"/>
      <c r="L806" s="241"/>
      <c r="M806" s="242"/>
      <c r="N806" s="243"/>
      <c r="O806" s="243"/>
      <c r="P806" s="243"/>
      <c r="Q806" s="243"/>
      <c r="R806" s="243"/>
      <c r="S806" s="243"/>
      <c r="T806" s="24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5" t="s">
        <v>158</v>
      </c>
      <c r="AU806" s="245" t="s">
        <v>156</v>
      </c>
      <c r="AV806" s="13" t="s">
        <v>156</v>
      </c>
      <c r="AW806" s="13" t="s">
        <v>31</v>
      </c>
      <c r="AX806" s="13" t="s">
        <v>76</v>
      </c>
      <c r="AY806" s="245" t="s">
        <v>149</v>
      </c>
    </row>
    <row r="807" s="13" customFormat="1">
      <c r="A807" s="13"/>
      <c r="B807" s="234"/>
      <c r="C807" s="235"/>
      <c r="D807" s="236" t="s">
        <v>158</v>
      </c>
      <c r="E807" s="237" t="s">
        <v>1</v>
      </c>
      <c r="F807" s="238" t="s">
        <v>1048</v>
      </c>
      <c r="G807" s="235"/>
      <c r="H807" s="239">
        <v>432.89999999999998</v>
      </c>
      <c r="I807" s="240"/>
      <c r="J807" s="235"/>
      <c r="K807" s="235"/>
      <c r="L807" s="241"/>
      <c r="M807" s="242"/>
      <c r="N807" s="243"/>
      <c r="O807" s="243"/>
      <c r="P807" s="243"/>
      <c r="Q807" s="243"/>
      <c r="R807" s="243"/>
      <c r="S807" s="243"/>
      <c r="T807" s="24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5" t="s">
        <v>158</v>
      </c>
      <c r="AU807" s="245" t="s">
        <v>156</v>
      </c>
      <c r="AV807" s="13" t="s">
        <v>156</v>
      </c>
      <c r="AW807" s="13" t="s">
        <v>31</v>
      </c>
      <c r="AX807" s="13" t="s">
        <v>76</v>
      </c>
      <c r="AY807" s="245" t="s">
        <v>149</v>
      </c>
    </row>
    <row r="808" s="14" customFormat="1">
      <c r="A808" s="14"/>
      <c r="B808" s="262"/>
      <c r="C808" s="263"/>
      <c r="D808" s="236" t="s">
        <v>158</v>
      </c>
      <c r="E808" s="264" t="s">
        <v>1</v>
      </c>
      <c r="F808" s="265" t="s">
        <v>298</v>
      </c>
      <c r="G808" s="263"/>
      <c r="H808" s="266">
        <v>855.02999999999997</v>
      </c>
      <c r="I808" s="267"/>
      <c r="J808" s="263"/>
      <c r="K808" s="263"/>
      <c r="L808" s="268"/>
      <c r="M808" s="269"/>
      <c r="N808" s="270"/>
      <c r="O808" s="270"/>
      <c r="P808" s="270"/>
      <c r="Q808" s="270"/>
      <c r="R808" s="270"/>
      <c r="S808" s="270"/>
      <c r="T808" s="271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72" t="s">
        <v>158</v>
      </c>
      <c r="AU808" s="272" t="s">
        <v>156</v>
      </c>
      <c r="AV808" s="14" t="s">
        <v>155</v>
      </c>
      <c r="AW808" s="14" t="s">
        <v>31</v>
      </c>
      <c r="AX808" s="14" t="s">
        <v>84</v>
      </c>
      <c r="AY808" s="272" t="s">
        <v>149</v>
      </c>
    </row>
    <row r="809" s="2" customFormat="1" ht="24.15" customHeight="1">
      <c r="A809" s="39"/>
      <c r="B809" s="40"/>
      <c r="C809" s="220" t="s">
        <v>1049</v>
      </c>
      <c r="D809" s="220" t="s">
        <v>151</v>
      </c>
      <c r="E809" s="221" t="s">
        <v>1050</v>
      </c>
      <c r="F809" s="222" t="s">
        <v>1051</v>
      </c>
      <c r="G809" s="223" t="s">
        <v>309</v>
      </c>
      <c r="H809" s="224">
        <v>138.69999999999999</v>
      </c>
      <c r="I809" s="225"/>
      <c r="J809" s="226">
        <f>ROUND(I809*H809,2)</f>
        <v>0</v>
      </c>
      <c r="K809" s="227"/>
      <c r="L809" s="45"/>
      <c r="M809" s="228" t="s">
        <v>1</v>
      </c>
      <c r="N809" s="229" t="s">
        <v>42</v>
      </c>
      <c r="O809" s="92"/>
      <c r="P809" s="230">
        <f>O809*H809</f>
        <v>0</v>
      </c>
      <c r="Q809" s="230">
        <v>0.0225406909</v>
      </c>
      <c r="R809" s="230">
        <f>Q809*H809</f>
        <v>3.1263938278299999</v>
      </c>
      <c r="S809" s="230">
        <v>0</v>
      </c>
      <c r="T809" s="231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2" t="s">
        <v>228</v>
      </c>
      <c r="AT809" s="232" t="s">
        <v>151</v>
      </c>
      <c r="AU809" s="232" t="s">
        <v>156</v>
      </c>
      <c r="AY809" s="18" t="s">
        <v>149</v>
      </c>
      <c r="BE809" s="233">
        <f>IF(N809="základní",J809,0)</f>
        <v>0</v>
      </c>
      <c r="BF809" s="233">
        <f>IF(N809="snížená",J809,0)</f>
        <v>0</v>
      </c>
      <c r="BG809" s="233">
        <f>IF(N809="zákl. přenesená",J809,0)</f>
        <v>0</v>
      </c>
      <c r="BH809" s="233">
        <f>IF(N809="sníž. přenesená",J809,0)</f>
        <v>0</v>
      </c>
      <c r="BI809" s="233">
        <f>IF(N809="nulová",J809,0)</f>
        <v>0</v>
      </c>
      <c r="BJ809" s="18" t="s">
        <v>156</v>
      </c>
      <c r="BK809" s="233">
        <f>ROUND(I809*H809,2)</f>
        <v>0</v>
      </c>
      <c r="BL809" s="18" t="s">
        <v>228</v>
      </c>
      <c r="BM809" s="232" t="s">
        <v>1052</v>
      </c>
    </row>
    <row r="810" s="13" customFormat="1">
      <c r="A810" s="13"/>
      <c r="B810" s="234"/>
      <c r="C810" s="235"/>
      <c r="D810" s="236" t="s">
        <v>158</v>
      </c>
      <c r="E810" s="237" t="s">
        <v>1</v>
      </c>
      <c r="F810" s="238" t="s">
        <v>1053</v>
      </c>
      <c r="G810" s="235"/>
      <c r="H810" s="239">
        <v>11.140000000000001</v>
      </c>
      <c r="I810" s="240"/>
      <c r="J810" s="235"/>
      <c r="K810" s="235"/>
      <c r="L810" s="241"/>
      <c r="M810" s="242"/>
      <c r="N810" s="243"/>
      <c r="O810" s="243"/>
      <c r="P810" s="243"/>
      <c r="Q810" s="243"/>
      <c r="R810" s="243"/>
      <c r="S810" s="243"/>
      <c r="T810" s="24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5" t="s">
        <v>158</v>
      </c>
      <c r="AU810" s="245" t="s">
        <v>156</v>
      </c>
      <c r="AV810" s="13" t="s">
        <v>156</v>
      </c>
      <c r="AW810" s="13" t="s">
        <v>31</v>
      </c>
      <c r="AX810" s="13" t="s">
        <v>76</v>
      </c>
      <c r="AY810" s="245" t="s">
        <v>149</v>
      </c>
    </row>
    <row r="811" s="13" customFormat="1">
      <c r="A811" s="13"/>
      <c r="B811" s="234"/>
      <c r="C811" s="235"/>
      <c r="D811" s="236" t="s">
        <v>158</v>
      </c>
      <c r="E811" s="237" t="s">
        <v>1</v>
      </c>
      <c r="F811" s="238" t="s">
        <v>1054</v>
      </c>
      <c r="G811" s="235"/>
      <c r="H811" s="239">
        <v>42.719999999999999</v>
      </c>
      <c r="I811" s="240"/>
      <c r="J811" s="235"/>
      <c r="K811" s="235"/>
      <c r="L811" s="241"/>
      <c r="M811" s="242"/>
      <c r="N811" s="243"/>
      <c r="O811" s="243"/>
      <c r="P811" s="243"/>
      <c r="Q811" s="243"/>
      <c r="R811" s="243"/>
      <c r="S811" s="243"/>
      <c r="T811" s="24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5" t="s">
        <v>158</v>
      </c>
      <c r="AU811" s="245" t="s">
        <v>156</v>
      </c>
      <c r="AV811" s="13" t="s">
        <v>156</v>
      </c>
      <c r="AW811" s="13" t="s">
        <v>31</v>
      </c>
      <c r="AX811" s="13" t="s">
        <v>76</v>
      </c>
      <c r="AY811" s="245" t="s">
        <v>149</v>
      </c>
    </row>
    <row r="812" s="13" customFormat="1">
      <c r="A812" s="13"/>
      <c r="B812" s="234"/>
      <c r="C812" s="235"/>
      <c r="D812" s="236" t="s">
        <v>158</v>
      </c>
      <c r="E812" s="237" t="s">
        <v>1</v>
      </c>
      <c r="F812" s="238" t="s">
        <v>1055</v>
      </c>
      <c r="G812" s="235"/>
      <c r="H812" s="239">
        <v>42.719999999999999</v>
      </c>
      <c r="I812" s="240"/>
      <c r="J812" s="235"/>
      <c r="K812" s="235"/>
      <c r="L812" s="241"/>
      <c r="M812" s="242"/>
      <c r="N812" s="243"/>
      <c r="O812" s="243"/>
      <c r="P812" s="243"/>
      <c r="Q812" s="243"/>
      <c r="R812" s="243"/>
      <c r="S812" s="243"/>
      <c r="T812" s="24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5" t="s">
        <v>158</v>
      </c>
      <c r="AU812" s="245" t="s">
        <v>156</v>
      </c>
      <c r="AV812" s="13" t="s">
        <v>156</v>
      </c>
      <c r="AW812" s="13" t="s">
        <v>31</v>
      </c>
      <c r="AX812" s="13" t="s">
        <v>76</v>
      </c>
      <c r="AY812" s="245" t="s">
        <v>149</v>
      </c>
    </row>
    <row r="813" s="13" customFormat="1">
      <c r="A813" s="13"/>
      <c r="B813" s="234"/>
      <c r="C813" s="235"/>
      <c r="D813" s="236" t="s">
        <v>158</v>
      </c>
      <c r="E813" s="237" t="s">
        <v>1</v>
      </c>
      <c r="F813" s="238" t="s">
        <v>1056</v>
      </c>
      <c r="G813" s="235"/>
      <c r="H813" s="239">
        <v>33.18</v>
      </c>
      <c r="I813" s="240"/>
      <c r="J813" s="235"/>
      <c r="K813" s="235"/>
      <c r="L813" s="241"/>
      <c r="M813" s="242"/>
      <c r="N813" s="243"/>
      <c r="O813" s="243"/>
      <c r="P813" s="243"/>
      <c r="Q813" s="243"/>
      <c r="R813" s="243"/>
      <c r="S813" s="243"/>
      <c r="T813" s="244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5" t="s">
        <v>158</v>
      </c>
      <c r="AU813" s="245" t="s">
        <v>156</v>
      </c>
      <c r="AV813" s="13" t="s">
        <v>156</v>
      </c>
      <c r="AW813" s="13" t="s">
        <v>31</v>
      </c>
      <c r="AX813" s="13" t="s">
        <v>76</v>
      </c>
      <c r="AY813" s="245" t="s">
        <v>149</v>
      </c>
    </row>
    <row r="814" s="13" customFormat="1">
      <c r="A814" s="13"/>
      <c r="B814" s="234"/>
      <c r="C814" s="235"/>
      <c r="D814" s="236" t="s">
        <v>158</v>
      </c>
      <c r="E814" s="237" t="s">
        <v>1</v>
      </c>
      <c r="F814" s="238" t="s">
        <v>1057</v>
      </c>
      <c r="G814" s="235"/>
      <c r="H814" s="239">
        <v>8.9399999999999995</v>
      </c>
      <c r="I814" s="240"/>
      <c r="J814" s="235"/>
      <c r="K814" s="235"/>
      <c r="L814" s="241"/>
      <c r="M814" s="242"/>
      <c r="N814" s="243"/>
      <c r="O814" s="243"/>
      <c r="P814" s="243"/>
      <c r="Q814" s="243"/>
      <c r="R814" s="243"/>
      <c r="S814" s="243"/>
      <c r="T814" s="24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5" t="s">
        <v>158</v>
      </c>
      <c r="AU814" s="245" t="s">
        <v>156</v>
      </c>
      <c r="AV814" s="13" t="s">
        <v>156</v>
      </c>
      <c r="AW814" s="13" t="s">
        <v>31</v>
      </c>
      <c r="AX814" s="13" t="s">
        <v>76</v>
      </c>
      <c r="AY814" s="245" t="s">
        <v>149</v>
      </c>
    </row>
    <row r="815" s="14" customFormat="1">
      <c r="A815" s="14"/>
      <c r="B815" s="262"/>
      <c r="C815" s="263"/>
      <c r="D815" s="236" t="s">
        <v>158</v>
      </c>
      <c r="E815" s="264" t="s">
        <v>1</v>
      </c>
      <c r="F815" s="265" t="s">
        <v>298</v>
      </c>
      <c r="G815" s="263"/>
      <c r="H815" s="266">
        <v>138.69999999999999</v>
      </c>
      <c r="I815" s="267"/>
      <c r="J815" s="263"/>
      <c r="K815" s="263"/>
      <c r="L815" s="268"/>
      <c r="M815" s="269"/>
      <c r="N815" s="270"/>
      <c r="O815" s="270"/>
      <c r="P815" s="270"/>
      <c r="Q815" s="270"/>
      <c r="R815" s="270"/>
      <c r="S815" s="270"/>
      <c r="T815" s="271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72" t="s">
        <v>158</v>
      </c>
      <c r="AU815" s="272" t="s">
        <v>156</v>
      </c>
      <c r="AV815" s="14" t="s">
        <v>155</v>
      </c>
      <c r="AW815" s="14" t="s">
        <v>31</v>
      </c>
      <c r="AX815" s="14" t="s">
        <v>84</v>
      </c>
      <c r="AY815" s="272" t="s">
        <v>149</v>
      </c>
    </row>
    <row r="816" s="2" customFormat="1" ht="24.15" customHeight="1">
      <c r="A816" s="39"/>
      <c r="B816" s="40"/>
      <c r="C816" s="220" t="s">
        <v>1058</v>
      </c>
      <c r="D816" s="220" t="s">
        <v>151</v>
      </c>
      <c r="E816" s="221" t="s">
        <v>1059</v>
      </c>
      <c r="F816" s="222" t="s">
        <v>1060</v>
      </c>
      <c r="G816" s="223" t="s">
        <v>309</v>
      </c>
      <c r="H816" s="224">
        <v>1381.96</v>
      </c>
      <c r="I816" s="225"/>
      <c r="J816" s="226">
        <f>ROUND(I816*H816,2)</f>
        <v>0</v>
      </c>
      <c r="K816" s="227"/>
      <c r="L816" s="45"/>
      <c r="M816" s="228" t="s">
        <v>1</v>
      </c>
      <c r="N816" s="229" t="s">
        <v>42</v>
      </c>
      <c r="O816" s="92"/>
      <c r="P816" s="230">
        <f>O816*H816</f>
        <v>0</v>
      </c>
      <c r="Q816" s="230">
        <v>0.025190000000000001</v>
      </c>
      <c r="R816" s="230">
        <f>Q816*H816</f>
        <v>34.811572400000003</v>
      </c>
      <c r="S816" s="230">
        <v>0</v>
      </c>
      <c r="T816" s="231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2" t="s">
        <v>228</v>
      </c>
      <c r="AT816" s="232" t="s">
        <v>151</v>
      </c>
      <c r="AU816" s="232" t="s">
        <v>156</v>
      </c>
      <c r="AY816" s="18" t="s">
        <v>149</v>
      </c>
      <c r="BE816" s="233">
        <f>IF(N816="základní",J816,0)</f>
        <v>0</v>
      </c>
      <c r="BF816" s="233">
        <f>IF(N816="snížená",J816,0)</f>
        <v>0</v>
      </c>
      <c r="BG816" s="233">
        <f>IF(N816="zákl. přenesená",J816,0)</f>
        <v>0</v>
      </c>
      <c r="BH816" s="233">
        <f>IF(N816="sníž. přenesená",J816,0)</f>
        <v>0</v>
      </c>
      <c r="BI816" s="233">
        <f>IF(N816="nulová",J816,0)</f>
        <v>0</v>
      </c>
      <c r="BJ816" s="18" t="s">
        <v>156</v>
      </c>
      <c r="BK816" s="233">
        <f>ROUND(I816*H816,2)</f>
        <v>0</v>
      </c>
      <c r="BL816" s="18" t="s">
        <v>228</v>
      </c>
      <c r="BM816" s="232" t="s">
        <v>1061</v>
      </c>
    </row>
    <row r="817" s="13" customFormat="1">
      <c r="A817" s="13"/>
      <c r="B817" s="234"/>
      <c r="C817" s="235"/>
      <c r="D817" s="236" t="s">
        <v>158</v>
      </c>
      <c r="E817" s="237" t="s">
        <v>1</v>
      </c>
      <c r="F817" s="238" t="s">
        <v>1062</v>
      </c>
      <c r="G817" s="235"/>
      <c r="H817" s="239">
        <v>193.43000000000001</v>
      </c>
      <c r="I817" s="240"/>
      <c r="J817" s="235"/>
      <c r="K817" s="235"/>
      <c r="L817" s="241"/>
      <c r="M817" s="242"/>
      <c r="N817" s="243"/>
      <c r="O817" s="243"/>
      <c r="P817" s="243"/>
      <c r="Q817" s="243"/>
      <c r="R817" s="243"/>
      <c r="S817" s="243"/>
      <c r="T817" s="244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5" t="s">
        <v>158</v>
      </c>
      <c r="AU817" s="245" t="s">
        <v>156</v>
      </c>
      <c r="AV817" s="13" t="s">
        <v>156</v>
      </c>
      <c r="AW817" s="13" t="s">
        <v>31</v>
      </c>
      <c r="AX817" s="13" t="s">
        <v>76</v>
      </c>
      <c r="AY817" s="245" t="s">
        <v>149</v>
      </c>
    </row>
    <row r="818" s="13" customFormat="1">
      <c r="A818" s="13"/>
      <c r="B818" s="234"/>
      <c r="C818" s="235"/>
      <c r="D818" s="236" t="s">
        <v>158</v>
      </c>
      <c r="E818" s="237" t="s">
        <v>1</v>
      </c>
      <c r="F818" s="238" t="s">
        <v>1063</v>
      </c>
      <c r="G818" s="235"/>
      <c r="H818" s="239">
        <v>371.19999999999999</v>
      </c>
      <c r="I818" s="240"/>
      <c r="J818" s="235"/>
      <c r="K818" s="235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158</v>
      </c>
      <c r="AU818" s="245" t="s">
        <v>156</v>
      </c>
      <c r="AV818" s="13" t="s">
        <v>156</v>
      </c>
      <c r="AW818" s="13" t="s">
        <v>31</v>
      </c>
      <c r="AX818" s="13" t="s">
        <v>76</v>
      </c>
      <c r="AY818" s="245" t="s">
        <v>149</v>
      </c>
    </row>
    <row r="819" s="13" customFormat="1">
      <c r="A819" s="13"/>
      <c r="B819" s="234"/>
      <c r="C819" s="235"/>
      <c r="D819" s="236" t="s">
        <v>158</v>
      </c>
      <c r="E819" s="237" t="s">
        <v>1</v>
      </c>
      <c r="F819" s="238" t="s">
        <v>1064</v>
      </c>
      <c r="G819" s="235"/>
      <c r="H819" s="239">
        <v>369.67000000000002</v>
      </c>
      <c r="I819" s="240"/>
      <c r="J819" s="235"/>
      <c r="K819" s="235"/>
      <c r="L819" s="241"/>
      <c r="M819" s="242"/>
      <c r="N819" s="243"/>
      <c r="O819" s="243"/>
      <c r="P819" s="243"/>
      <c r="Q819" s="243"/>
      <c r="R819" s="243"/>
      <c r="S819" s="243"/>
      <c r="T819" s="244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5" t="s">
        <v>158</v>
      </c>
      <c r="AU819" s="245" t="s">
        <v>156</v>
      </c>
      <c r="AV819" s="13" t="s">
        <v>156</v>
      </c>
      <c r="AW819" s="13" t="s">
        <v>31</v>
      </c>
      <c r="AX819" s="13" t="s">
        <v>76</v>
      </c>
      <c r="AY819" s="245" t="s">
        <v>149</v>
      </c>
    </row>
    <row r="820" s="13" customFormat="1">
      <c r="A820" s="13"/>
      <c r="B820" s="234"/>
      <c r="C820" s="235"/>
      <c r="D820" s="236" t="s">
        <v>158</v>
      </c>
      <c r="E820" s="237" t="s">
        <v>1</v>
      </c>
      <c r="F820" s="238" t="s">
        <v>1065</v>
      </c>
      <c r="G820" s="235"/>
      <c r="H820" s="239">
        <v>367.83999999999998</v>
      </c>
      <c r="I820" s="240"/>
      <c r="J820" s="235"/>
      <c r="K820" s="235"/>
      <c r="L820" s="241"/>
      <c r="M820" s="242"/>
      <c r="N820" s="243"/>
      <c r="O820" s="243"/>
      <c r="P820" s="243"/>
      <c r="Q820" s="243"/>
      <c r="R820" s="243"/>
      <c r="S820" s="243"/>
      <c r="T820" s="24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5" t="s">
        <v>158</v>
      </c>
      <c r="AU820" s="245" t="s">
        <v>156</v>
      </c>
      <c r="AV820" s="13" t="s">
        <v>156</v>
      </c>
      <c r="AW820" s="13" t="s">
        <v>31</v>
      </c>
      <c r="AX820" s="13" t="s">
        <v>76</v>
      </c>
      <c r="AY820" s="245" t="s">
        <v>149</v>
      </c>
    </row>
    <row r="821" s="13" customFormat="1">
      <c r="A821" s="13"/>
      <c r="B821" s="234"/>
      <c r="C821" s="235"/>
      <c r="D821" s="236" t="s">
        <v>158</v>
      </c>
      <c r="E821" s="237" t="s">
        <v>1</v>
      </c>
      <c r="F821" s="238" t="s">
        <v>1066</v>
      </c>
      <c r="G821" s="235"/>
      <c r="H821" s="239">
        <v>79.819999999999993</v>
      </c>
      <c r="I821" s="240"/>
      <c r="J821" s="235"/>
      <c r="K821" s="235"/>
      <c r="L821" s="241"/>
      <c r="M821" s="242"/>
      <c r="N821" s="243"/>
      <c r="O821" s="243"/>
      <c r="P821" s="243"/>
      <c r="Q821" s="243"/>
      <c r="R821" s="243"/>
      <c r="S821" s="243"/>
      <c r="T821" s="24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5" t="s">
        <v>158</v>
      </c>
      <c r="AU821" s="245" t="s">
        <v>156</v>
      </c>
      <c r="AV821" s="13" t="s">
        <v>156</v>
      </c>
      <c r="AW821" s="13" t="s">
        <v>31</v>
      </c>
      <c r="AX821" s="13" t="s">
        <v>76</v>
      </c>
      <c r="AY821" s="245" t="s">
        <v>149</v>
      </c>
    </row>
    <row r="822" s="14" customFormat="1">
      <c r="A822" s="14"/>
      <c r="B822" s="262"/>
      <c r="C822" s="263"/>
      <c r="D822" s="236" t="s">
        <v>158</v>
      </c>
      <c r="E822" s="264" t="s">
        <v>1</v>
      </c>
      <c r="F822" s="265" t="s">
        <v>298</v>
      </c>
      <c r="G822" s="263"/>
      <c r="H822" s="266">
        <v>1381.96</v>
      </c>
      <c r="I822" s="267"/>
      <c r="J822" s="263"/>
      <c r="K822" s="263"/>
      <c r="L822" s="268"/>
      <c r="M822" s="269"/>
      <c r="N822" s="270"/>
      <c r="O822" s="270"/>
      <c r="P822" s="270"/>
      <c r="Q822" s="270"/>
      <c r="R822" s="270"/>
      <c r="S822" s="270"/>
      <c r="T822" s="271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72" t="s">
        <v>158</v>
      </c>
      <c r="AU822" s="272" t="s">
        <v>156</v>
      </c>
      <c r="AV822" s="14" t="s">
        <v>155</v>
      </c>
      <c r="AW822" s="14" t="s">
        <v>31</v>
      </c>
      <c r="AX822" s="14" t="s">
        <v>84</v>
      </c>
      <c r="AY822" s="272" t="s">
        <v>149</v>
      </c>
    </row>
    <row r="823" s="2" customFormat="1" ht="16.5" customHeight="1">
      <c r="A823" s="39"/>
      <c r="B823" s="40"/>
      <c r="C823" s="220" t="s">
        <v>1067</v>
      </c>
      <c r="D823" s="220" t="s">
        <v>151</v>
      </c>
      <c r="E823" s="221" t="s">
        <v>1068</v>
      </c>
      <c r="F823" s="222" t="s">
        <v>1069</v>
      </c>
      <c r="G823" s="223" t="s">
        <v>309</v>
      </c>
      <c r="H823" s="224">
        <v>1520.6600000000001</v>
      </c>
      <c r="I823" s="225"/>
      <c r="J823" s="226">
        <f>ROUND(I823*H823,2)</f>
        <v>0</v>
      </c>
      <c r="K823" s="227"/>
      <c r="L823" s="45"/>
      <c r="M823" s="228" t="s">
        <v>1</v>
      </c>
      <c r="N823" s="229" t="s">
        <v>42</v>
      </c>
      <c r="O823" s="92"/>
      <c r="P823" s="230">
        <f>O823*H823</f>
        <v>0</v>
      </c>
      <c r="Q823" s="230">
        <v>0.00010000000000000001</v>
      </c>
      <c r="R823" s="230">
        <f>Q823*H823</f>
        <v>0.15206600000000001</v>
      </c>
      <c r="S823" s="230">
        <v>0</v>
      </c>
      <c r="T823" s="231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32" t="s">
        <v>228</v>
      </c>
      <c r="AT823" s="232" t="s">
        <v>151</v>
      </c>
      <c r="AU823" s="232" t="s">
        <v>156</v>
      </c>
      <c r="AY823" s="18" t="s">
        <v>149</v>
      </c>
      <c r="BE823" s="233">
        <f>IF(N823="základní",J823,0)</f>
        <v>0</v>
      </c>
      <c r="BF823" s="233">
        <f>IF(N823="snížená",J823,0)</f>
        <v>0</v>
      </c>
      <c r="BG823" s="233">
        <f>IF(N823="zákl. přenesená",J823,0)</f>
        <v>0</v>
      </c>
      <c r="BH823" s="233">
        <f>IF(N823="sníž. přenesená",J823,0)</f>
        <v>0</v>
      </c>
      <c r="BI823" s="233">
        <f>IF(N823="nulová",J823,0)</f>
        <v>0</v>
      </c>
      <c r="BJ823" s="18" t="s">
        <v>156</v>
      </c>
      <c r="BK823" s="233">
        <f>ROUND(I823*H823,2)</f>
        <v>0</v>
      </c>
      <c r="BL823" s="18" t="s">
        <v>228</v>
      </c>
      <c r="BM823" s="232" t="s">
        <v>1070</v>
      </c>
    </row>
    <row r="824" s="13" customFormat="1">
      <c r="A824" s="13"/>
      <c r="B824" s="234"/>
      <c r="C824" s="235"/>
      <c r="D824" s="236" t="s">
        <v>158</v>
      </c>
      <c r="E824" s="237" t="s">
        <v>1</v>
      </c>
      <c r="F824" s="238" t="s">
        <v>1071</v>
      </c>
      <c r="G824" s="235"/>
      <c r="H824" s="239">
        <v>138.69999999999999</v>
      </c>
      <c r="I824" s="240"/>
      <c r="J824" s="235"/>
      <c r="K824" s="235"/>
      <c r="L824" s="241"/>
      <c r="M824" s="242"/>
      <c r="N824" s="243"/>
      <c r="O824" s="243"/>
      <c r="P824" s="243"/>
      <c r="Q824" s="243"/>
      <c r="R824" s="243"/>
      <c r="S824" s="243"/>
      <c r="T824" s="244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5" t="s">
        <v>158</v>
      </c>
      <c r="AU824" s="245" t="s">
        <v>156</v>
      </c>
      <c r="AV824" s="13" t="s">
        <v>156</v>
      </c>
      <c r="AW824" s="13" t="s">
        <v>31</v>
      </c>
      <c r="AX824" s="13" t="s">
        <v>76</v>
      </c>
      <c r="AY824" s="245" t="s">
        <v>149</v>
      </c>
    </row>
    <row r="825" s="13" customFormat="1">
      <c r="A825" s="13"/>
      <c r="B825" s="234"/>
      <c r="C825" s="235"/>
      <c r="D825" s="236" t="s">
        <v>158</v>
      </c>
      <c r="E825" s="237" t="s">
        <v>1</v>
      </c>
      <c r="F825" s="238" t="s">
        <v>1072</v>
      </c>
      <c r="G825" s="235"/>
      <c r="H825" s="239">
        <v>1381.96</v>
      </c>
      <c r="I825" s="240"/>
      <c r="J825" s="235"/>
      <c r="K825" s="235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158</v>
      </c>
      <c r="AU825" s="245" t="s">
        <v>156</v>
      </c>
      <c r="AV825" s="13" t="s">
        <v>156</v>
      </c>
      <c r="AW825" s="13" t="s">
        <v>31</v>
      </c>
      <c r="AX825" s="13" t="s">
        <v>76</v>
      </c>
      <c r="AY825" s="245" t="s">
        <v>149</v>
      </c>
    </row>
    <row r="826" s="14" customFormat="1">
      <c r="A826" s="14"/>
      <c r="B826" s="262"/>
      <c r="C826" s="263"/>
      <c r="D826" s="236" t="s">
        <v>158</v>
      </c>
      <c r="E826" s="264" t="s">
        <v>1</v>
      </c>
      <c r="F826" s="265" t="s">
        <v>298</v>
      </c>
      <c r="G826" s="263"/>
      <c r="H826" s="266">
        <v>1520.6600000000001</v>
      </c>
      <c r="I826" s="267"/>
      <c r="J826" s="263"/>
      <c r="K826" s="263"/>
      <c r="L826" s="268"/>
      <c r="M826" s="269"/>
      <c r="N826" s="270"/>
      <c r="O826" s="270"/>
      <c r="P826" s="270"/>
      <c r="Q826" s="270"/>
      <c r="R826" s="270"/>
      <c r="S826" s="270"/>
      <c r="T826" s="271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72" t="s">
        <v>158</v>
      </c>
      <c r="AU826" s="272" t="s">
        <v>156</v>
      </c>
      <c r="AV826" s="14" t="s">
        <v>155</v>
      </c>
      <c r="AW826" s="14" t="s">
        <v>31</v>
      </c>
      <c r="AX826" s="14" t="s">
        <v>84</v>
      </c>
      <c r="AY826" s="272" t="s">
        <v>149</v>
      </c>
    </row>
    <row r="827" s="2" customFormat="1" ht="24.15" customHeight="1">
      <c r="A827" s="39"/>
      <c r="B827" s="40"/>
      <c r="C827" s="220" t="s">
        <v>1073</v>
      </c>
      <c r="D827" s="220" t="s">
        <v>151</v>
      </c>
      <c r="E827" s="221" t="s">
        <v>1074</v>
      </c>
      <c r="F827" s="222" t="s">
        <v>1075</v>
      </c>
      <c r="G827" s="223" t="s">
        <v>208</v>
      </c>
      <c r="H827" s="224">
        <v>30</v>
      </c>
      <c r="I827" s="225"/>
      <c r="J827" s="226">
        <f>ROUND(I827*H827,2)</f>
        <v>0</v>
      </c>
      <c r="K827" s="227"/>
      <c r="L827" s="45"/>
      <c r="M827" s="228" t="s">
        <v>1</v>
      </c>
      <c r="N827" s="229" t="s">
        <v>42</v>
      </c>
      <c r="O827" s="92"/>
      <c r="P827" s="230">
        <f>O827*H827</f>
        <v>0</v>
      </c>
      <c r="Q827" s="230">
        <v>0.0050280000000000004</v>
      </c>
      <c r="R827" s="230">
        <f>Q827*H827</f>
        <v>0.15084</v>
      </c>
      <c r="S827" s="230">
        <v>0</v>
      </c>
      <c r="T827" s="231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2" t="s">
        <v>228</v>
      </c>
      <c r="AT827" s="232" t="s">
        <v>151</v>
      </c>
      <c r="AU827" s="232" t="s">
        <v>156</v>
      </c>
      <c r="AY827" s="18" t="s">
        <v>149</v>
      </c>
      <c r="BE827" s="233">
        <f>IF(N827="základní",J827,0)</f>
        <v>0</v>
      </c>
      <c r="BF827" s="233">
        <f>IF(N827="snížená",J827,0)</f>
        <v>0</v>
      </c>
      <c r="BG827" s="233">
        <f>IF(N827="zákl. přenesená",J827,0)</f>
        <v>0</v>
      </c>
      <c r="BH827" s="233">
        <f>IF(N827="sníž. přenesená",J827,0)</f>
        <v>0</v>
      </c>
      <c r="BI827" s="233">
        <f>IF(N827="nulová",J827,0)</f>
        <v>0</v>
      </c>
      <c r="BJ827" s="18" t="s">
        <v>156</v>
      </c>
      <c r="BK827" s="233">
        <f>ROUND(I827*H827,2)</f>
        <v>0</v>
      </c>
      <c r="BL827" s="18" t="s">
        <v>228</v>
      </c>
      <c r="BM827" s="232" t="s">
        <v>1076</v>
      </c>
    </row>
    <row r="828" s="13" customFormat="1">
      <c r="A828" s="13"/>
      <c r="B828" s="234"/>
      <c r="C828" s="235"/>
      <c r="D828" s="236" t="s">
        <v>158</v>
      </c>
      <c r="E828" s="237" t="s">
        <v>1</v>
      </c>
      <c r="F828" s="238" t="s">
        <v>1077</v>
      </c>
      <c r="G828" s="235"/>
      <c r="H828" s="239">
        <v>10</v>
      </c>
      <c r="I828" s="240"/>
      <c r="J828" s="235"/>
      <c r="K828" s="235"/>
      <c r="L828" s="241"/>
      <c r="M828" s="242"/>
      <c r="N828" s="243"/>
      <c r="O828" s="243"/>
      <c r="P828" s="243"/>
      <c r="Q828" s="243"/>
      <c r="R828" s="243"/>
      <c r="S828" s="243"/>
      <c r="T828" s="244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5" t="s">
        <v>158</v>
      </c>
      <c r="AU828" s="245" t="s">
        <v>156</v>
      </c>
      <c r="AV828" s="13" t="s">
        <v>156</v>
      </c>
      <c r="AW828" s="13" t="s">
        <v>31</v>
      </c>
      <c r="AX828" s="13" t="s">
        <v>76</v>
      </c>
      <c r="AY828" s="245" t="s">
        <v>149</v>
      </c>
    </row>
    <row r="829" s="13" customFormat="1">
      <c r="A829" s="13"/>
      <c r="B829" s="234"/>
      <c r="C829" s="235"/>
      <c r="D829" s="236" t="s">
        <v>158</v>
      </c>
      <c r="E829" s="237" t="s">
        <v>1</v>
      </c>
      <c r="F829" s="238" t="s">
        <v>1078</v>
      </c>
      <c r="G829" s="235"/>
      <c r="H829" s="239">
        <v>10</v>
      </c>
      <c r="I829" s="240"/>
      <c r="J829" s="235"/>
      <c r="K829" s="235"/>
      <c r="L829" s="241"/>
      <c r="M829" s="242"/>
      <c r="N829" s="243"/>
      <c r="O829" s="243"/>
      <c r="P829" s="243"/>
      <c r="Q829" s="243"/>
      <c r="R829" s="243"/>
      <c r="S829" s="243"/>
      <c r="T829" s="24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5" t="s">
        <v>158</v>
      </c>
      <c r="AU829" s="245" t="s">
        <v>156</v>
      </c>
      <c r="AV829" s="13" t="s">
        <v>156</v>
      </c>
      <c r="AW829" s="13" t="s">
        <v>31</v>
      </c>
      <c r="AX829" s="13" t="s">
        <v>76</v>
      </c>
      <c r="AY829" s="245" t="s">
        <v>149</v>
      </c>
    </row>
    <row r="830" s="13" customFormat="1">
      <c r="A830" s="13"/>
      <c r="B830" s="234"/>
      <c r="C830" s="235"/>
      <c r="D830" s="236" t="s">
        <v>158</v>
      </c>
      <c r="E830" s="237" t="s">
        <v>1</v>
      </c>
      <c r="F830" s="238" t="s">
        <v>1079</v>
      </c>
      <c r="G830" s="235"/>
      <c r="H830" s="239">
        <v>8</v>
      </c>
      <c r="I830" s="240"/>
      <c r="J830" s="235"/>
      <c r="K830" s="235"/>
      <c r="L830" s="241"/>
      <c r="M830" s="242"/>
      <c r="N830" s="243"/>
      <c r="O830" s="243"/>
      <c r="P830" s="243"/>
      <c r="Q830" s="243"/>
      <c r="R830" s="243"/>
      <c r="S830" s="243"/>
      <c r="T830" s="244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5" t="s">
        <v>158</v>
      </c>
      <c r="AU830" s="245" t="s">
        <v>156</v>
      </c>
      <c r="AV830" s="13" t="s">
        <v>156</v>
      </c>
      <c r="AW830" s="13" t="s">
        <v>31</v>
      </c>
      <c r="AX830" s="13" t="s">
        <v>76</v>
      </c>
      <c r="AY830" s="245" t="s">
        <v>149</v>
      </c>
    </row>
    <row r="831" s="13" customFormat="1">
      <c r="A831" s="13"/>
      <c r="B831" s="234"/>
      <c r="C831" s="235"/>
      <c r="D831" s="236" t="s">
        <v>158</v>
      </c>
      <c r="E831" s="237" t="s">
        <v>1</v>
      </c>
      <c r="F831" s="238" t="s">
        <v>1080</v>
      </c>
      <c r="G831" s="235"/>
      <c r="H831" s="239">
        <v>2</v>
      </c>
      <c r="I831" s="240"/>
      <c r="J831" s="235"/>
      <c r="K831" s="235"/>
      <c r="L831" s="241"/>
      <c r="M831" s="242"/>
      <c r="N831" s="243"/>
      <c r="O831" s="243"/>
      <c r="P831" s="243"/>
      <c r="Q831" s="243"/>
      <c r="R831" s="243"/>
      <c r="S831" s="243"/>
      <c r="T831" s="244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5" t="s">
        <v>158</v>
      </c>
      <c r="AU831" s="245" t="s">
        <v>156</v>
      </c>
      <c r="AV831" s="13" t="s">
        <v>156</v>
      </c>
      <c r="AW831" s="13" t="s">
        <v>31</v>
      </c>
      <c r="AX831" s="13" t="s">
        <v>76</v>
      </c>
      <c r="AY831" s="245" t="s">
        <v>149</v>
      </c>
    </row>
    <row r="832" s="14" customFormat="1">
      <c r="A832" s="14"/>
      <c r="B832" s="262"/>
      <c r="C832" s="263"/>
      <c r="D832" s="236" t="s">
        <v>158</v>
      </c>
      <c r="E832" s="264" t="s">
        <v>1</v>
      </c>
      <c r="F832" s="265" t="s">
        <v>298</v>
      </c>
      <c r="G832" s="263"/>
      <c r="H832" s="266">
        <v>30</v>
      </c>
      <c r="I832" s="267"/>
      <c r="J832" s="263"/>
      <c r="K832" s="263"/>
      <c r="L832" s="268"/>
      <c r="M832" s="269"/>
      <c r="N832" s="270"/>
      <c r="O832" s="270"/>
      <c r="P832" s="270"/>
      <c r="Q832" s="270"/>
      <c r="R832" s="270"/>
      <c r="S832" s="270"/>
      <c r="T832" s="271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72" t="s">
        <v>158</v>
      </c>
      <c r="AU832" s="272" t="s">
        <v>156</v>
      </c>
      <c r="AV832" s="14" t="s">
        <v>155</v>
      </c>
      <c r="AW832" s="14" t="s">
        <v>31</v>
      </c>
      <c r="AX832" s="14" t="s">
        <v>84</v>
      </c>
      <c r="AY832" s="272" t="s">
        <v>149</v>
      </c>
    </row>
    <row r="833" s="2" customFormat="1" ht="33" customHeight="1">
      <c r="A833" s="39"/>
      <c r="B833" s="40"/>
      <c r="C833" s="220" t="s">
        <v>1081</v>
      </c>
      <c r="D833" s="220" t="s">
        <v>151</v>
      </c>
      <c r="E833" s="221" t="s">
        <v>1082</v>
      </c>
      <c r="F833" s="222" t="s">
        <v>1083</v>
      </c>
      <c r="G833" s="223" t="s">
        <v>309</v>
      </c>
      <c r="H833" s="224">
        <v>30</v>
      </c>
      <c r="I833" s="225"/>
      <c r="J833" s="226">
        <f>ROUND(I833*H833,2)</f>
        <v>0</v>
      </c>
      <c r="K833" s="227"/>
      <c r="L833" s="45"/>
      <c r="M833" s="228" t="s">
        <v>1</v>
      </c>
      <c r="N833" s="229" t="s">
        <v>42</v>
      </c>
      <c r="O833" s="92"/>
      <c r="P833" s="230">
        <f>O833*H833</f>
        <v>0</v>
      </c>
      <c r="Q833" s="230">
        <v>0.033861445499999997</v>
      </c>
      <c r="R833" s="230">
        <f>Q833*H833</f>
        <v>1.0158433649999998</v>
      </c>
      <c r="S833" s="230">
        <v>0</v>
      </c>
      <c r="T833" s="231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2" t="s">
        <v>228</v>
      </c>
      <c r="AT833" s="232" t="s">
        <v>151</v>
      </c>
      <c r="AU833" s="232" t="s">
        <v>156</v>
      </c>
      <c r="AY833" s="18" t="s">
        <v>149</v>
      </c>
      <c r="BE833" s="233">
        <f>IF(N833="základní",J833,0)</f>
        <v>0</v>
      </c>
      <c r="BF833" s="233">
        <f>IF(N833="snížená",J833,0)</f>
        <v>0</v>
      </c>
      <c r="BG833" s="233">
        <f>IF(N833="zákl. přenesená",J833,0)</f>
        <v>0</v>
      </c>
      <c r="BH833" s="233">
        <f>IF(N833="sníž. přenesená",J833,0)</f>
        <v>0</v>
      </c>
      <c r="BI833" s="233">
        <f>IF(N833="nulová",J833,0)</f>
        <v>0</v>
      </c>
      <c r="BJ833" s="18" t="s">
        <v>156</v>
      </c>
      <c r="BK833" s="233">
        <f>ROUND(I833*H833,2)</f>
        <v>0</v>
      </c>
      <c r="BL833" s="18" t="s">
        <v>228</v>
      </c>
      <c r="BM833" s="232" t="s">
        <v>1084</v>
      </c>
    </row>
    <row r="834" s="15" customFormat="1">
      <c r="A834" s="15"/>
      <c r="B834" s="273"/>
      <c r="C834" s="274"/>
      <c r="D834" s="236" t="s">
        <v>158</v>
      </c>
      <c r="E834" s="275" t="s">
        <v>1</v>
      </c>
      <c r="F834" s="276" t="s">
        <v>1085</v>
      </c>
      <c r="G834" s="274"/>
      <c r="H834" s="275" t="s">
        <v>1</v>
      </c>
      <c r="I834" s="277"/>
      <c r="J834" s="274"/>
      <c r="K834" s="274"/>
      <c r="L834" s="278"/>
      <c r="M834" s="279"/>
      <c r="N834" s="280"/>
      <c r="O834" s="280"/>
      <c r="P834" s="280"/>
      <c r="Q834" s="280"/>
      <c r="R834" s="280"/>
      <c r="S834" s="280"/>
      <c r="T834" s="281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82" t="s">
        <v>158</v>
      </c>
      <c r="AU834" s="282" t="s">
        <v>156</v>
      </c>
      <c r="AV834" s="15" t="s">
        <v>84</v>
      </c>
      <c r="AW834" s="15" t="s">
        <v>31</v>
      </c>
      <c r="AX834" s="15" t="s">
        <v>76</v>
      </c>
      <c r="AY834" s="282" t="s">
        <v>149</v>
      </c>
    </row>
    <row r="835" s="13" customFormat="1">
      <c r="A835" s="13"/>
      <c r="B835" s="234"/>
      <c r="C835" s="235"/>
      <c r="D835" s="236" t="s">
        <v>158</v>
      </c>
      <c r="E835" s="237" t="s">
        <v>1</v>
      </c>
      <c r="F835" s="238" t="s">
        <v>1086</v>
      </c>
      <c r="G835" s="235"/>
      <c r="H835" s="239">
        <v>30</v>
      </c>
      <c r="I835" s="240"/>
      <c r="J835" s="235"/>
      <c r="K835" s="235"/>
      <c r="L835" s="241"/>
      <c r="M835" s="242"/>
      <c r="N835" s="243"/>
      <c r="O835" s="243"/>
      <c r="P835" s="243"/>
      <c r="Q835" s="243"/>
      <c r="R835" s="243"/>
      <c r="S835" s="243"/>
      <c r="T835" s="244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5" t="s">
        <v>158</v>
      </c>
      <c r="AU835" s="245" t="s">
        <v>156</v>
      </c>
      <c r="AV835" s="13" t="s">
        <v>156</v>
      </c>
      <c r="AW835" s="13" t="s">
        <v>31</v>
      </c>
      <c r="AX835" s="13" t="s">
        <v>84</v>
      </c>
      <c r="AY835" s="245" t="s">
        <v>149</v>
      </c>
    </row>
    <row r="836" s="2" customFormat="1" ht="24.15" customHeight="1">
      <c r="A836" s="39"/>
      <c r="B836" s="40"/>
      <c r="C836" s="220" t="s">
        <v>1087</v>
      </c>
      <c r="D836" s="220" t="s">
        <v>151</v>
      </c>
      <c r="E836" s="221" t="s">
        <v>1088</v>
      </c>
      <c r="F836" s="222" t="s">
        <v>1089</v>
      </c>
      <c r="G836" s="223" t="s">
        <v>166</v>
      </c>
      <c r="H836" s="224">
        <v>62.817</v>
      </c>
      <c r="I836" s="225"/>
      <c r="J836" s="226">
        <f>ROUND(I836*H836,2)</f>
        <v>0</v>
      </c>
      <c r="K836" s="227"/>
      <c r="L836" s="45"/>
      <c r="M836" s="228" t="s">
        <v>1</v>
      </c>
      <c r="N836" s="229" t="s">
        <v>42</v>
      </c>
      <c r="O836" s="92"/>
      <c r="P836" s="230">
        <f>O836*H836</f>
        <v>0</v>
      </c>
      <c r="Q836" s="230">
        <v>0</v>
      </c>
      <c r="R836" s="230">
        <f>Q836*H836</f>
        <v>0</v>
      </c>
      <c r="S836" s="230">
        <v>0</v>
      </c>
      <c r="T836" s="231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2" t="s">
        <v>228</v>
      </c>
      <c r="AT836" s="232" t="s">
        <v>151</v>
      </c>
      <c r="AU836" s="232" t="s">
        <v>156</v>
      </c>
      <c r="AY836" s="18" t="s">
        <v>149</v>
      </c>
      <c r="BE836" s="233">
        <f>IF(N836="základní",J836,0)</f>
        <v>0</v>
      </c>
      <c r="BF836" s="233">
        <f>IF(N836="snížená",J836,0)</f>
        <v>0</v>
      </c>
      <c r="BG836" s="233">
        <f>IF(N836="zákl. přenesená",J836,0)</f>
        <v>0</v>
      </c>
      <c r="BH836" s="233">
        <f>IF(N836="sníž. přenesená",J836,0)</f>
        <v>0</v>
      </c>
      <c r="BI836" s="233">
        <f>IF(N836="nulová",J836,0)</f>
        <v>0</v>
      </c>
      <c r="BJ836" s="18" t="s">
        <v>156</v>
      </c>
      <c r="BK836" s="233">
        <f>ROUND(I836*H836,2)</f>
        <v>0</v>
      </c>
      <c r="BL836" s="18" t="s">
        <v>228</v>
      </c>
      <c r="BM836" s="232" t="s">
        <v>1090</v>
      </c>
    </row>
    <row r="837" s="12" customFormat="1" ht="22.8" customHeight="1">
      <c r="A837" s="12"/>
      <c r="B837" s="204"/>
      <c r="C837" s="205"/>
      <c r="D837" s="206" t="s">
        <v>75</v>
      </c>
      <c r="E837" s="218" t="s">
        <v>1091</v>
      </c>
      <c r="F837" s="218" t="s">
        <v>1092</v>
      </c>
      <c r="G837" s="205"/>
      <c r="H837" s="205"/>
      <c r="I837" s="208"/>
      <c r="J837" s="219">
        <f>BK837</f>
        <v>0</v>
      </c>
      <c r="K837" s="205"/>
      <c r="L837" s="210"/>
      <c r="M837" s="211"/>
      <c r="N837" s="212"/>
      <c r="O837" s="212"/>
      <c r="P837" s="213">
        <f>SUM(P838:P963)</f>
        <v>0</v>
      </c>
      <c r="Q837" s="212"/>
      <c r="R837" s="213">
        <f>SUM(R838:R963)</f>
        <v>18.271254588000001</v>
      </c>
      <c r="S837" s="212"/>
      <c r="T837" s="214">
        <f>SUM(T838:T963)</f>
        <v>0</v>
      </c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R837" s="215" t="s">
        <v>156</v>
      </c>
      <c r="AT837" s="216" t="s">
        <v>75</v>
      </c>
      <c r="AU837" s="216" t="s">
        <v>84</v>
      </c>
      <c r="AY837" s="215" t="s">
        <v>149</v>
      </c>
      <c r="BK837" s="217">
        <f>SUM(BK838:BK963)</f>
        <v>0</v>
      </c>
    </row>
    <row r="838" s="2" customFormat="1" ht="16.5" customHeight="1">
      <c r="A838" s="39"/>
      <c r="B838" s="40"/>
      <c r="C838" s="220" t="s">
        <v>1093</v>
      </c>
      <c r="D838" s="220" t="s">
        <v>151</v>
      </c>
      <c r="E838" s="221" t="s">
        <v>1094</v>
      </c>
      <c r="F838" s="222" t="s">
        <v>1095</v>
      </c>
      <c r="G838" s="223" t="s">
        <v>309</v>
      </c>
      <c r="H838" s="224">
        <v>525.298</v>
      </c>
      <c r="I838" s="225"/>
      <c r="J838" s="226">
        <f>ROUND(I838*H838,2)</f>
        <v>0</v>
      </c>
      <c r="K838" s="227"/>
      <c r="L838" s="45"/>
      <c r="M838" s="228" t="s">
        <v>1</v>
      </c>
      <c r="N838" s="229" t="s">
        <v>42</v>
      </c>
      <c r="O838" s="92"/>
      <c r="P838" s="230">
        <f>O838*H838</f>
        <v>0</v>
      </c>
      <c r="Q838" s="230">
        <v>0</v>
      </c>
      <c r="R838" s="230">
        <f>Q838*H838</f>
        <v>0</v>
      </c>
      <c r="S838" s="230">
        <v>0</v>
      </c>
      <c r="T838" s="231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32" t="s">
        <v>228</v>
      </c>
      <c r="AT838" s="232" t="s">
        <v>151</v>
      </c>
      <c r="AU838" s="232" t="s">
        <v>156</v>
      </c>
      <c r="AY838" s="18" t="s">
        <v>149</v>
      </c>
      <c r="BE838" s="233">
        <f>IF(N838="základní",J838,0)</f>
        <v>0</v>
      </c>
      <c r="BF838" s="233">
        <f>IF(N838="snížená",J838,0)</f>
        <v>0</v>
      </c>
      <c r="BG838" s="233">
        <f>IF(N838="zákl. přenesená",J838,0)</f>
        <v>0</v>
      </c>
      <c r="BH838" s="233">
        <f>IF(N838="sníž. přenesená",J838,0)</f>
        <v>0</v>
      </c>
      <c r="BI838" s="233">
        <f>IF(N838="nulová",J838,0)</f>
        <v>0</v>
      </c>
      <c r="BJ838" s="18" t="s">
        <v>156</v>
      </c>
      <c r="BK838" s="233">
        <f>ROUND(I838*H838,2)</f>
        <v>0</v>
      </c>
      <c r="BL838" s="18" t="s">
        <v>228</v>
      </c>
      <c r="BM838" s="232" t="s">
        <v>1096</v>
      </c>
    </row>
    <row r="839" s="15" customFormat="1">
      <c r="A839" s="15"/>
      <c r="B839" s="273"/>
      <c r="C839" s="274"/>
      <c r="D839" s="236" t="s">
        <v>158</v>
      </c>
      <c r="E839" s="275" t="s">
        <v>1</v>
      </c>
      <c r="F839" s="276" t="s">
        <v>1097</v>
      </c>
      <c r="G839" s="274"/>
      <c r="H839" s="275" t="s">
        <v>1</v>
      </c>
      <c r="I839" s="277"/>
      <c r="J839" s="274"/>
      <c r="K839" s="274"/>
      <c r="L839" s="278"/>
      <c r="M839" s="279"/>
      <c r="N839" s="280"/>
      <c r="O839" s="280"/>
      <c r="P839" s="280"/>
      <c r="Q839" s="280"/>
      <c r="R839" s="280"/>
      <c r="S839" s="280"/>
      <c r="T839" s="281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82" t="s">
        <v>158</v>
      </c>
      <c r="AU839" s="282" t="s">
        <v>156</v>
      </c>
      <c r="AV839" s="15" t="s">
        <v>84</v>
      </c>
      <c r="AW839" s="15" t="s">
        <v>31</v>
      </c>
      <c r="AX839" s="15" t="s">
        <v>76</v>
      </c>
      <c r="AY839" s="282" t="s">
        <v>149</v>
      </c>
    </row>
    <row r="840" s="15" customFormat="1">
      <c r="A840" s="15"/>
      <c r="B840" s="273"/>
      <c r="C840" s="274"/>
      <c r="D840" s="236" t="s">
        <v>158</v>
      </c>
      <c r="E840" s="275" t="s">
        <v>1</v>
      </c>
      <c r="F840" s="276" t="s">
        <v>1098</v>
      </c>
      <c r="G840" s="274"/>
      <c r="H840" s="275" t="s">
        <v>1</v>
      </c>
      <c r="I840" s="277"/>
      <c r="J840" s="274"/>
      <c r="K840" s="274"/>
      <c r="L840" s="278"/>
      <c r="M840" s="279"/>
      <c r="N840" s="280"/>
      <c r="O840" s="280"/>
      <c r="P840" s="280"/>
      <c r="Q840" s="280"/>
      <c r="R840" s="280"/>
      <c r="S840" s="280"/>
      <c r="T840" s="281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82" t="s">
        <v>158</v>
      </c>
      <c r="AU840" s="282" t="s">
        <v>156</v>
      </c>
      <c r="AV840" s="15" t="s">
        <v>84</v>
      </c>
      <c r="AW840" s="15" t="s">
        <v>31</v>
      </c>
      <c r="AX840" s="15" t="s">
        <v>76</v>
      </c>
      <c r="AY840" s="282" t="s">
        <v>149</v>
      </c>
    </row>
    <row r="841" s="13" customFormat="1">
      <c r="A841" s="13"/>
      <c r="B841" s="234"/>
      <c r="C841" s="235"/>
      <c r="D841" s="236" t="s">
        <v>158</v>
      </c>
      <c r="E841" s="237" t="s">
        <v>1</v>
      </c>
      <c r="F841" s="238" t="s">
        <v>1099</v>
      </c>
      <c r="G841" s="235"/>
      <c r="H841" s="239">
        <v>4.133</v>
      </c>
      <c r="I841" s="240"/>
      <c r="J841" s="235"/>
      <c r="K841" s="235"/>
      <c r="L841" s="241"/>
      <c r="M841" s="242"/>
      <c r="N841" s="243"/>
      <c r="O841" s="243"/>
      <c r="P841" s="243"/>
      <c r="Q841" s="243"/>
      <c r="R841" s="243"/>
      <c r="S841" s="243"/>
      <c r="T841" s="24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5" t="s">
        <v>158</v>
      </c>
      <c r="AU841" s="245" t="s">
        <v>156</v>
      </c>
      <c r="AV841" s="13" t="s">
        <v>156</v>
      </c>
      <c r="AW841" s="13" t="s">
        <v>31</v>
      </c>
      <c r="AX841" s="13" t="s">
        <v>76</v>
      </c>
      <c r="AY841" s="245" t="s">
        <v>149</v>
      </c>
    </row>
    <row r="842" s="13" customFormat="1">
      <c r="A842" s="13"/>
      <c r="B842" s="234"/>
      <c r="C842" s="235"/>
      <c r="D842" s="236" t="s">
        <v>158</v>
      </c>
      <c r="E842" s="237" t="s">
        <v>1</v>
      </c>
      <c r="F842" s="238" t="s">
        <v>1100</v>
      </c>
      <c r="G842" s="235"/>
      <c r="H842" s="239">
        <v>11.808</v>
      </c>
      <c r="I842" s="240"/>
      <c r="J842" s="235"/>
      <c r="K842" s="235"/>
      <c r="L842" s="241"/>
      <c r="M842" s="242"/>
      <c r="N842" s="243"/>
      <c r="O842" s="243"/>
      <c r="P842" s="243"/>
      <c r="Q842" s="243"/>
      <c r="R842" s="243"/>
      <c r="S842" s="243"/>
      <c r="T842" s="24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5" t="s">
        <v>158</v>
      </c>
      <c r="AU842" s="245" t="s">
        <v>156</v>
      </c>
      <c r="AV842" s="13" t="s">
        <v>156</v>
      </c>
      <c r="AW842" s="13" t="s">
        <v>31</v>
      </c>
      <c r="AX842" s="13" t="s">
        <v>76</v>
      </c>
      <c r="AY842" s="245" t="s">
        <v>149</v>
      </c>
    </row>
    <row r="843" s="15" customFormat="1">
      <c r="A843" s="15"/>
      <c r="B843" s="273"/>
      <c r="C843" s="274"/>
      <c r="D843" s="236" t="s">
        <v>158</v>
      </c>
      <c r="E843" s="275" t="s">
        <v>1</v>
      </c>
      <c r="F843" s="276" t="s">
        <v>1101</v>
      </c>
      <c r="G843" s="274"/>
      <c r="H843" s="275" t="s">
        <v>1</v>
      </c>
      <c r="I843" s="277"/>
      <c r="J843" s="274"/>
      <c r="K843" s="274"/>
      <c r="L843" s="278"/>
      <c r="M843" s="279"/>
      <c r="N843" s="280"/>
      <c r="O843" s="280"/>
      <c r="P843" s="280"/>
      <c r="Q843" s="280"/>
      <c r="R843" s="280"/>
      <c r="S843" s="280"/>
      <c r="T843" s="281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82" t="s">
        <v>158</v>
      </c>
      <c r="AU843" s="282" t="s">
        <v>156</v>
      </c>
      <c r="AV843" s="15" t="s">
        <v>84</v>
      </c>
      <c r="AW843" s="15" t="s">
        <v>31</v>
      </c>
      <c r="AX843" s="15" t="s">
        <v>76</v>
      </c>
      <c r="AY843" s="282" t="s">
        <v>149</v>
      </c>
    </row>
    <row r="844" s="13" customFormat="1">
      <c r="A844" s="13"/>
      <c r="B844" s="234"/>
      <c r="C844" s="235"/>
      <c r="D844" s="236" t="s">
        <v>158</v>
      </c>
      <c r="E844" s="237" t="s">
        <v>1</v>
      </c>
      <c r="F844" s="238" t="s">
        <v>1102</v>
      </c>
      <c r="G844" s="235"/>
      <c r="H844" s="239">
        <v>6.4800000000000004</v>
      </c>
      <c r="I844" s="240"/>
      <c r="J844" s="235"/>
      <c r="K844" s="235"/>
      <c r="L844" s="241"/>
      <c r="M844" s="242"/>
      <c r="N844" s="243"/>
      <c r="O844" s="243"/>
      <c r="P844" s="243"/>
      <c r="Q844" s="243"/>
      <c r="R844" s="243"/>
      <c r="S844" s="243"/>
      <c r="T844" s="24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5" t="s">
        <v>158</v>
      </c>
      <c r="AU844" s="245" t="s">
        <v>156</v>
      </c>
      <c r="AV844" s="13" t="s">
        <v>156</v>
      </c>
      <c r="AW844" s="13" t="s">
        <v>31</v>
      </c>
      <c r="AX844" s="13" t="s">
        <v>76</v>
      </c>
      <c r="AY844" s="245" t="s">
        <v>149</v>
      </c>
    </row>
    <row r="845" s="13" customFormat="1">
      <c r="A845" s="13"/>
      <c r="B845" s="234"/>
      <c r="C845" s="235"/>
      <c r="D845" s="236" t="s">
        <v>158</v>
      </c>
      <c r="E845" s="237" t="s">
        <v>1</v>
      </c>
      <c r="F845" s="238" t="s">
        <v>1103</v>
      </c>
      <c r="G845" s="235"/>
      <c r="H845" s="239">
        <v>18.359999999999999</v>
      </c>
      <c r="I845" s="240"/>
      <c r="J845" s="235"/>
      <c r="K845" s="235"/>
      <c r="L845" s="241"/>
      <c r="M845" s="242"/>
      <c r="N845" s="243"/>
      <c r="O845" s="243"/>
      <c r="P845" s="243"/>
      <c r="Q845" s="243"/>
      <c r="R845" s="243"/>
      <c r="S845" s="243"/>
      <c r="T845" s="24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5" t="s">
        <v>158</v>
      </c>
      <c r="AU845" s="245" t="s">
        <v>156</v>
      </c>
      <c r="AV845" s="13" t="s">
        <v>156</v>
      </c>
      <c r="AW845" s="13" t="s">
        <v>31</v>
      </c>
      <c r="AX845" s="13" t="s">
        <v>76</v>
      </c>
      <c r="AY845" s="245" t="s">
        <v>149</v>
      </c>
    </row>
    <row r="846" s="15" customFormat="1">
      <c r="A846" s="15"/>
      <c r="B846" s="273"/>
      <c r="C846" s="274"/>
      <c r="D846" s="236" t="s">
        <v>158</v>
      </c>
      <c r="E846" s="275" t="s">
        <v>1</v>
      </c>
      <c r="F846" s="276" t="s">
        <v>1104</v>
      </c>
      <c r="G846" s="274"/>
      <c r="H846" s="275" t="s">
        <v>1</v>
      </c>
      <c r="I846" s="277"/>
      <c r="J846" s="274"/>
      <c r="K846" s="274"/>
      <c r="L846" s="278"/>
      <c r="M846" s="279"/>
      <c r="N846" s="280"/>
      <c r="O846" s="280"/>
      <c r="P846" s="280"/>
      <c r="Q846" s="280"/>
      <c r="R846" s="280"/>
      <c r="S846" s="280"/>
      <c r="T846" s="281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82" t="s">
        <v>158</v>
      </c>
      <c r="AU846" s="282" t="s">
        <v>156</v>
      </c>
      <c r="AV846" s="15" t="s">
        <v>84</v>
      </c>
      <c r="AW846" s="15" t="s">
        <v>31</v>
      </c>
      <c r="AX846" s="15" t="s">
        <v>76</v>
      </c>
      <c r="AY846" s="282" t="s">
        <v>149</v>
      </c>
    </row>
    <row r="847" s="13" customFormat="1">
      <c r="A847" s="13"/>
      <c r="B847" s="234"/>
      <c r="C847" s="235"/>
      <c r="D847" s="236" t="s">
        <v>158</v>
      </c>
      <c r="E847" s="237" t="s">
        <v>1</v>
      </c>
      <c r="F847" s="238" t="s">
        <v>1105</v>
      </c>
      <c r="G847" s="235"/>
      <c r="H847" s="239">
        <v>3.7200000000000002</v>
      </c>
      <c r="I847" s="240"/>
      <c r="J847" s="235"/>
      <c r="K847" s="235"/>
      <c r="L847" s="241"/>
      <c r="M847" s="242"/>
      <c r="N847" s="243"/>
      <c r="O847" s="243"/>
      <c r="P847" s="243"/>
      <c r="Q847" s="243"/>
      <c r="R847" s="243"/>
      <c r="S847" s="243"/>
      <c r="T847" s="24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5" t="s">
        <v>158</v>
      </c>
      <c r="AU847" s="245" t="s">
        <v>156</v>
      </c>
      <c r="AV847" s="13" t="s">
        <v>156</v>
      </c>
      <c r="AW847" s="13" t="s">
        <v>31</v>
      </c>
      <c r="AX847" s="13" t="s">
        <v>76</v>
      </c>
      <c r="AY847" s="245" t="s">
        <v>149</v>
      </c>
    </row>
    <row r="848" s="13" customFormat="1">
      <c r="A848" s="13"/>
      <c r="B848" s="234"/>
      <c r="C848" s="235"/>
      <c r="D848" s="236" t="s">
        <v>158</v>
      </c>
      <c r="E848" s="237" t="s">
        <v>1</v>
      </c>
      <c r="F848" s="238" t="s">
        <v>1106</v>
      </c>
      <c r="G848" s="235"/>
      <c r="H848" s="239">
        <v>12.237</v>
      </c>
      <c r="I848" s="240"/>
      <c r="J848" s="235"/>
      <c r="K848" s="235"/>
      <c r="L848" s="241"/>
      <c r="M848" s="242"/>
      <c r="N848" s="243"/>
      <c r="O848" s="243"/>
      <c r="P848" s="243"/>
      <c r="Q848" s="243"/>
      <c r="R848" s="243"/>
      <c r="S848" s="243"/>
      <c r="T848" s="244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5" t="s">
        <v>158</v>
      </c>
      <c r="AU848" s="245" t="s">
        <v>156</v>
      </c>
      <c r="AV848" s="13" t="s">
        <v>156</v>
      </c>
      <c r="AW848" s="13" t="s">
        <v>31</v>
      </c>
      <c r="AX848" s="13" t="s">
        <v>76</v>
      </c>
      <c r="AY848" s="245" t="s">
        <v>149</v>
      </c>
    </row>
    <row r="849" s="16" customFormat="1">
      <c r="A849" s="16"/>
      <c r="B849" s="283"/>
      <c r="C849" s="284"/>
      <c r="D849" s="236" t="s">
        <v>158</v>
      </c>
      <c r="E849" s="285" t="s">
        <v>1</v>
      </c>
      <c r="F849" s="286" t="s">
        <v>323</v>
      </c>
      <c r="G849" s="284"/>
      <c r="H849" s="287">
        <v>56.738</v>
      </c>
      <c r="I849" s="288"/>
      <c r="J849" s="284"/>
      <c r="K849" s="284"/>
      <c r="L849" s="289"/>
      <c r="M849" s="290"/>
      <c r="N849" s="291"/>
      <c r="O849" s="291"/>
      <c r="P849" s="291"/>
      <c r="Q849" s="291"/>
      <c r="R849" s="291"/>
      <c r="S849" s="291"/>
      <c r="T849" s="292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T849" s="293" t="s">
        <v>158</v>
      </c>
      <c r="AU849" s="293" t="s">
        <v>156</v>
      </c>
      <c r="AV849" s="16" t="s">
        <v>163</v>
      </c>
      <c r="AW849" s="16" t="s">
        <v>31</v>
      </c>
      <c r="AX849" s="16" t="s">
        <v>76</v>
      </c>
      <c r="AY849" s="293" t="s">
        <v>149</v>
      </c>
    </row>
    <row r="850" s="15" customFormat="1">
      <c r="A850" s="15"/>
      <c r="B850" s="273"/>
      <c r="C850" s="274"/>
      <c r="D850" s="236" t="s">
        <v>158</v>
      </c>
      <c r="E850" s="275" t="s">
        <v>1</v>
      </c>
      <c r="F850" s="276" t="s">
        <v>570</v>
      </c>
      <c r="G850" s="274"/>
      <c r="H850" s="275" t="s">
        <v>1</v>
      </c>
      <c r="I850" s="277"/>
      <c r="J850" s="274"/>
      <c r="K850" s="274"/>
      <c r="L850" s="278"/>
      <c r="M850" s="279"/>
      <c r="N850" s="280"/>
      <c r="O850" s="280"/>
      <c r="P850" s="280"/>
      <c r="Q850" s="280"/>
      <c r="R850" s="280"/>
      <c r="S850" s="280"/>
      <c r="T850" s="281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82" t="s">
        <v>158</v>
      </c>
      <c r="AU850" s="282" t="s">
        <v>156</v>
      </c>
      <c r="AV850" s="15" t="s">
        <v>84</v>
      </c>
      <c r="AW850" s="15" t="s">
        <v>31</v>
      </c>
      <c r="AX850" s="15" t="s">
        <v>76</v>
      </c>
      <c r="AY850" s="282" t="s">
        <v>149</v>
      </c>
    </row>
    <row r="851" s="13" customFormat="1">
      <c r="A851" s="13"/>
      <c r="B851" s="234"/>
      <c r="C851" s="235"/>
      <c r="D851" s="236" t="s">
        <v>158</v>
      </c>
      <c r="E851" s="237" t="s">
        <v>1</v>
      </c>
      <c r="F851" s="238" t="s">
        <v>590</v>
      </c>
      <c r="G851" s="235"/>
      <c r="H851" s="239">
        <v>176.24000000000001</v>
      </c>
      <c r="I851" s="240"/>
      <c r="J851" s="235"/>
      <c r="K851" s="235"/>
      <c r="L851" s="241"/>
      <c r="M851" s="242"/>
      <c r="N851" s="243"/>
      <c r="O851" s="243"/>
      <c r="P851" s="243"/>
      <c r="Q851" s="243"/>
      <c r="R851" s="243"/>
      <c r="S851" s="243"/>
      <c r="T851" s="244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5" t="s">
        <v>158</v>
      </c>
      <c r="AU851" s="245" t="s">
        <v>156</v>
      </c>
      <c r="AV851" s="13" t="s">
        <v>156</v>
      </c>
      <c r="AW851" s="13" t="s">
        <v>31</v>
      </c>
      <c r="AX851" s="13" t="s">
        <v>76</v>
      </c>
      <c r="AY851" s="245" t="s">
        <v>149</v>
      </c>
    </row>
    <row r="852" s="16" customFormat="1">
      <c r="A852" s="16"/>
      <c r="B852" s="283"/>
      <c r="C852" s="284"/>
      <c r="D852" s="236" t="s">
        <v>158</v>
      </c>
      <c r="E852" s="285" t="s">
        <v>1</v>
      </c>
      <c r="F852" s="286" t="s">
        <v>323</v>
      </c>
      <c r="G852" s="284"/>
      <c r="H852" s="287">
        <v>176.24000000000001</v>
      </c>
      <c r="I852" s="288"/>
      <c r="J852" s="284"/>
      <c r="K852" s="284"/>
      <c r="L852" s="289"/>
      <c r="M852" s="290"/>
      <c r="N852" s="291"/>
      <c r="O852" s="291"/>
      <c r="P852" s="291"/>
      <c r="Q852" s="291"/>
      <c r="R852" s="291"/>
      <c r="S852" s="291"/>
      <c r="T852" s="292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T852" s="293" t="s">
        <v>158</v>
      </c>
      <c r="AU852" s="293" t="s">
        <v>156</v>
      </c>
      <c r="AV852" s="16" t="s">
        <v>163</v>
      </c>
      <c r="AW852" s="16" t="s">
        <v>31</v>
      </c>
      <c r="AX852" s="16" t="s">
        <v>76</v>
      </c>
      <c r="AY852" s="293" t="s">
        <v>149</v>
      </c>
    </row>
    <row r="853" s="15" customFormat="1">
      <c r="A853" s="15"/>
      <c r="B853" s="273"/>
      <c r="C853" s="274"/>
      <c r="D853" s="236" t="s">
        <v>158</v>
      </c>
      <c r="E853" s="275" t="s">
        <v>1</v>
      </c>
      <c r="F853" s="276" t="s">
        <v>572</v>
      </c>
      <c r="G853" s="274"/>
      <c r="H853" s="275" t="s">
        <v>1</v>
      </c>
      <c r="I853" s="277"/>
      <c r="J853" s="274"/>
      <c r="K853" s="274"/>
      <c r="L853" s="278"/>
      <c r="M853" s="279"/>
      <c r="N853" s="280"/>
      <c r="O853" s="280"/>
      <c r="P853" s="280"/>
      <c r="Q853" s="280"/>
      <c r="R853" s="280"/>
      <c r="S853" s="280"/>
      <c r="T853" s="281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82" t="s">
        <v>158</v>
      </c>
      <c r="AU853" s="282" t="s">
        <v>156</v>
      </c>
      <c r="AV853" s="15" t="s">
        <v>84</v>
      </c>
      <c r="AW853" s="15" t="s">
        <v>31</v>
      </c>
      <c r="AX853" s="15" t="s">
        <v>76</v>
      </c>
      <c r="AY853" s="282" t="s">
        <v>149</v>
      </c>
    </row>
    <row r="854" s="13" customFormat="1">
      <c r="A854" s="13"/>
      <c r="B854" s="234"/>
      <c r="C854" s="235"/>
      <c r="D854" s="236" t="s">
        <v>158</v>
      </c>
      <c r="E854" s="237" t="s">
        <v>1</v>
      </c>
      <c r="F854" s="238" t="s">
        <v>610</v>
      </c>
      <c r="G854" s="235"/>
      <c r="H854" s="239">
        <v>90.269999999999996</v>
      </c>
      <c r="I854" s="240"/>
      <c r="J854" s="235"/>
      <c r="K854" s="235"/>
      <c r="L854" s="241"/>
      <c r="M854" s="242"/>
      <c r="N854" s="243"/>
      <c r="O854" s="243"/>
      <c r="P854" s="243"/>
      <c r="Q854" s="243"/>
      <c r="R854" s="243"/>
      <c r="S854" s="243"/>
      <c r="T854" s="24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5" t="s">
        <v>158</v>
      </c>
      <c r="AU854" s="245" t="s">
        <v>156</v>
      </c>
      <c r="AV854" s="13" t="s">
        <v>156</v>
      </c>
      <c r="AW854" s="13" t="s">
        <v>31</v>
      </c>
      <c r="AX854" s="13" t="s">
        <v>76</v>
      </c>
      <c r="AY854" s="245" t="s">
        <v>149</v>
      </c>
    </row>
    <row r="855" s="16" customFormat="1">
      <c r="A855" s="16"/>
      <c r="B855" s="283"/>
      <c r="C855" s="284"/>
      <c r="D855" s="236" t="s">
        <v>158</v>
      </c>
      <c r="E855" s="285" t="s">
        <v>1</v>
      </c>
      <c r="F855" s="286" t="s">
        <v>323</v>
      </c>
      <c r="G855" s="284"/>
      <c r="H855" s="287">
        <v>90.269999999999996</v>
      </c>
      <c r="I855" s="288"/>
      <c r="J855" s="284"/>
      <c r="K855" s="284"/>
      <c r="L855" s="289"/>
      <c r="M855" s="290"/>
      <c r="N855" s="291"/>
      <c r="O855" s="291"/>
      <c r="P855" s="291"/>
      <c r="Q855" s="291"/>
      <c r="R855" s="291"/>
      <c r="S855" s="291"/>
      <c r="T855" s="292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T855" s="293" t="s">
        <v>158</v>
      </c>
      <c r="AU855" s="293" t="s">
        <v>156</v>
      </c>
      <c r="AV855" s="16" t="s">
        <v>163</v>
      </c>
      <c r="AW855" s="16" t="s">
        <v>31</v>
      </c>
      <c r="AX855" s="16" t="s">
        <v>76</v>
      </c>
      <c r="AY855" s="293" t="s">
        <v>149</v>
      </c>
    </row>
    <row r="856" s="15" customFormat="1">
      <c r="A856" s="15"/>
      <c r="B856" s="273"/>
      <c r="C856" s="274"/>
      <c r="D856" s="236" t="s">
        <v>158</v>
      </c>
      <c r="E856" s="275" t="s">
        <v>1</v>
      </c>
      <c r="F856" s="276" t="s">
        <v>574</v>
      </c>
      <c r="G856" s="274"/>
      <c r="H856" s="275" t="s">
        <v>1</v>
      </c>
      <c r="I856" s="277"/>
      <c r="J856" s="274"/>
      <c r="K856" s="274"/>
      <c r="L856" s="278"/>
      <c r="M856" s="279"/>
      <c r="N856" s="280"/>
      <c r="O856" s="280"/>
      <c r="P856" s="280"/>
      <c r="Q856" s="280"/>
      <c r="R856" s="280"/>
      <c r="S856" s="280"/>
      <c r="T856" s="281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82" t="s">
        <v>158</v>
      </c>
      <c r="AU856" s="282" t="s">
        <v>156</v>
      </c>
      <c r="AV856" s="15" t="s">
        <v>84</v>
      </c>
      <c r="AW856" s="15" t="s">
        <v>31</v>
      </c>
      <c r="AX856" s="15" t="s">
        <v>76</v>
      </c>
      <c r="AY856" s="282" t="s">
        <v>149</v>
      </c>
    </row>
    <row r="857" s="13" customFormat="1">
      <c r="A857" s="13"/>
      <c r="B857" s="234"/>
      <c r="C857" s="235"/>
      <c r="D857" s="236" t="s">
        <v>158</v>
      </c>
      <c r="E857" s="237" t="s">
        <v>1</v>
      </c>
      <c r="F857" s="238" t="s">
        <v>939</v>
      </c>
      <c r="G857" s="235"/>
      <c r="H857" s="239">
        <v>69.629999999999995</v>
      </c>
      <c r="I857" s="240"/>
      <c r="J857" s="235"/>
      <c r="K857" s="235"/>
      <c r="L857" s="241"/>
      <c r="M857" s="242"/>
      <c r="N857" s="243"/>
      <c r="O857" s="243"/>
      <c r="P857" s="243"/>
      <c r="Q857" s="243"/>
      <c r="R857" s="243"/>
      <c r="S857" s="243"/>
      <c r="T857" s="24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5" t="s">
        <v>158</v>
      </c>
      <c r="AU857" s="245" t="s">
        <v>156</v>
      </c>
      <c r="AV857" s="13" t="s">
        <v>156</v>
      </c>
      <c r="AW857" s="13" t="s">
        <v>31</v>
      </c>
      <c r="AX857" s="13" t="s">
        <v>76</v>
      </c>
      <c r="AY857" s="245" t="s">
        <v>149</v>
      </c>
    </row>
    <row r="858" s="16" customFormat="1">
      <c r="A858" s="16"/>
      <c r="B858" s="283"/>
      <c r="C858" s="284"/>
      <c r="D858" s="236" t="s">
        <v>158</v>
      </c>
      <c r="E858" s="285" t="s">
        <v>1</v>
      </c>
      <c r="F858" s="286" t="s">
        <v>323</v>
      </c>
      <c r="G858" s="284"/>
      <c r="H858" s="287">
        <v>69.629999999999995</v>
      </c>
      <c r="I858" s="288"/>
      <c r="J858" s="284"/>
      <c r="K858" s="284"/>
      <c r="L858" s="289"/>
      <c r="M858" s="290"/>
      <c r="N858" s="291"/>
      <c r="O858" s="291"/>
      <c r="P858" s="291"/>
      <c r="Q858" s="291"/>
      <c r="R858" s="291"/>
      <c r="S858" s="291"/>
      <c r="T858" s="292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T858" s="293" t="s">
        <v>158</v>
      </c>
      <c r="AU858" s="293" t="s">
        <v>156</v>
      </c>
      <c r="AV858" s="16" t="s">
        <v>163</v>
      </c>
      <c r="AW858" s="16" t="s">
        <v>31</v>
      </c>
      <c r="AX858" s="16" t="s">
        <v>76</v>
      </c>
      <c r="AY858" s="293" t="s">
        <v>149</v>
      </c>
    </row>
    <row r="859" s="15" customFormat="1">
      <c r="A859" s="15"/>
      <c r="B859" s="273"/>
      <c r="C859" s="274"/>
      <c r="D859" s="236" t="s">
        <v>158</v>
      </c>
      <c r="E859" s="275" t="s">
        <v>1</v>
      </c>
      <c r="F859" s="276" t="s">
        <v>576</v>
      </c>
      <c r="G859" s="274"/>
      <c r="H859" s="275" t="s">
        <v>1</v>
      </c>
      <c r="I859" s="277"/>
      <c r="J859" s="274"/>
      <c r="K859" s="274"/>
      <c r="L859" s="278"/>
      <c r="M859" s="279"/>
      <c r="N859" s="280"/>
      <c r="O859" s="280"/>
      <c r="P859" s="280"/>
      <c r="Q859" s="280"/>
      <c r="R859" s="280"/>
      <c r="S859" s="280"/>
      <c r="T859" s="281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82" t="s">
        <v>158</v>
      </c>
      <c r="AU859" s="282" t="s">
        <v>156</v>
      </c>
      <c r="AV859" s="15" t="s">
        <v>84</v>
      </c>
      <c r="AW859" s="15" t="s">
        <v>31</v>
      </c>
      <c r="AX859" s="15" t="s">
        <v>76</v>
      </c>
      <c r="AY859" s="282" t="s">
        <v>149</v>
      </c>
    </row>
    <row r="860" s="13" customFormat="1">
      <c r="A860" s="13"/>
      <c r="B860" s="234"/>
      <c r="C860" s="235"/>
      <c r="D860" s="236" t="s">
        <v>158</v>
      </c>
      <c r="E860" s="237" t="s">
        <v>1</v>
      </c>
      <c r="F860" s="238" t="s">
        <v>608</v>
      </c>
      <c r="G860" s="235"/>
      <c r="H860" s="239">
        <v>132.41999999999999</v>
      </c>
      <c r="I860" s="240"/>
      <c r="J860" s="235"/>
      <c r="K860" s="235"/>
      <c r="L860" s="241"/>
      <c r="M860" s="242"/>
      <c r="N860" s="243"/>
      <c r="O860" s="243"/>
      <c r="P860" s="243"/>
      <c r="Q860" s="243"/>
      <c r="R860" s="243"/>
      <c r="S860" s="243"/>
      <c r="T860" s="244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5" t="s">
        <v>158</v>
      </c>
      <c r="AU860" s="245" t="s">
        <v>156</v>
      </c>
      <c r="AV860" s="13" t="s">
        <v>156</v>
      </c>
      <c r="AW860" s="13" t="s">
        <v>31</v>
      </c>
      <c r="AX860" s="13" t="s">
        <v>76</v>
      </c>
      <c r="AY860" s="245" t="s">
        <v>149</v>
      </c>
    </row>
    <row r="861" s="14" customFormat="1">
      <c r="A861" s="14"/>
      <c r="B861" s="262"/>
      <c r="C861" s="263"/>
      <c r="D861" s="236" t="s">
        <v>158</v>
      </c>
      <c r="E861" s="264" t="s">
        <v>1</v>
      </c>
      <c r="F861" s="265" t="s">
        <v>298</v>
      </c>
      <c r="G861" s="263"/>
      <c r="H861" s="266">
        <v>525.298</v>
      </c>
      <c r="I861" s="267"/>
      <c r="J861" s="263"/>
      <c r="K861" s="263"/>
      <c r="L861" s="268"/>
      <c r="M861" s="269"/>
      <c r="N861" s="270"/>
      <c r="O861" s="270"/>
      <c r="P861" s="270"/>
      <c r="Q861" s="270"/>
      <c r="R861" s="270"/>
      <c r="S861" s="270"/>
      <c r="T861" s="271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72" t="s">
        <v>158</v>
      </c>
      <c r="AU861" s="272" t="s">
        <v>156</v>
      </c>
      <c r="AV861" s="14" t="s">
        <v>155</v>
      </c>
      <c r="AW861" s="14" t="s">
        <v>31</v>
      </c>
      <c r="AX861" s="14" t="s">
        <v>84</v>
      </c>
      <c r="AY861" s="272" t="s">
        <v>149</v>
      </c>
    </row>
    <row r="862" s="2" customFormat="1" ht="16.5" customHeight="1">
      <c r="A862" s="39"/>
      <c r="B862" s="40"/>
      <c r="C862" s="220" t="s">
        <v>1107</v>
      </c>
      <c r="D862" s="220" t="s">
        <v>151</v>
      </c>
      <c r="E862" s="221" t="s">
        <v>1108</v>
      </c>
      <c r="F862" s="222" t="s">
        <v>1109</v>
      </c>
      <c r="G862" s="223" t="s">
        <v>309</v>
      </c>
      <c r="H862" s="224">
        <v>525.298</v>
      </c>
      <c r="I862" s="225"/>
      <c r="J862" s="226">
        <f>ROUND(I862*H862,2)</f>
        <v>0</v>
      </c>
      <c r="K862" s="227"/>
      <c r="L862" s="45"/>
      <c r="M862" s="228" t="s">
        <v>1</v>
      </c>
      <c r="N862" s="229" t="s">
        <v>42</v>
      </c>
      <c r="O862" s="92"/>
      <c r="P862" s="230">
        <f>O862*H862</f>
        <v>0</v>
      </c>
      <c r="Q862" s="230">
        <v>0.00050000000000000001</v>
      </c>
      <c r="R862" s="230">
        <f>Q862*H862</f>
        <v>0.26264900000000002</v>
      </c>
      <c r="S862" s="230">
        <v>0</v>
      </c>
      <c r="T862" s="231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32" t="s">
        <v>228</v>
      </c>
      <c r="AT862" s="232" t="s">
        <v>151</v>
      </c>
      <c r="AU862" s="232" t="s">
        <v>156</v>
      </c>
      <c r="AY862" s="18" t="s">
        <v>149</v>
      </c>
      <c r="BE862" s="233">
        <f>IF(N862="základní",J862,0)</f>
        <v>0</v>
      </c>
      <c r="BF862" s="233">
        <f>IF(N862="snížená",J862,0)</f>
        <v>0</v>
      </c>
      <c r="BG862" s="233">
        <f>IF(N862="zákl. přenesená",J862,0)</f>
        <v>0</v>
      </c>
      <c r="BH862" s="233">
        <f>IF(N862="sníž. přenesená",J862,0)</f>
        <v>0</v>
      </c>
      <c r="BI862" s="233">
        <f>IF(N862="nulová",J862,0)</f>
        <v>0</v>
      </c>
      <c r="BJ862" s="18" t="s">
        <v>156</v>
      </c>
      <c r="BK862" s="233">
        <f>ROUND(I862*H862,2)</f>
        <v>0</v>
      </c>
      <c r="BL862" s="18" t="s">
        <v>228</v>
      </c>
      <c r="BM862" s="232" t="s">
        <v>1110</v>
      </c>
    </row>
    <row r="863" s="15" customFormat="1">
      <c r="A863" s="15"/>
      <c r="B863" s="273"/>
      <c r="C863" s="274"/>
      <c r="D863" s="236" t="s">
        <v>158</v>
      </c>
      <c r="E863" s="275" t="s">
        <v>1</v>
      </c>
      <c r="F863" s="276" t="s">
        <v>1097</v>
      </c>
      <c r="G863" s="274"/>
      <c r="H863" s="275" t="s">
        <v>1</v>
      </c>
      <c r="I863" s="277"/>
      <c r="J863" s="274"/>
      <c r="K863" s="274"/>
      <c r="L863" s="278"/>
      <c r="M863" s="279"/>
      <c r="N863" s="280"/>
      <c r="O863" s="280"/>
      <c r="P863" s="280"/>
      <c r="Q863" s="280"/>
      <c r="R863" s="280"/>
      <c r="S863" s="280"/>
      <c r="T863" s="281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82" t="s">
        <v>158</v>
      </c>
      <c r="AU863" s="282" t="s">
        <v>156</v>
      </c>
      <c r="AV863" s="15" t="s">
        <v>84</v>
      </c>
      <c r="AW863" s="15" t="s">
        <v>31</v>
      </c>
      <c r="AX863" s="15" t="s">
        <v>76</v>
      </c>
      <c r="AY863" s="282" t="s">
        <v>149</v>
      </c>
    </row>
    <row r="864" s="15" customFormat="1">
      <c r="A864" s="15"/>
      <c r="B864" s="273"/>
      <c r="C864" s="274"/>
      <c r="D864" s="236" t="s">
        <v>158</v>
      </c>
      <c r="E864" s="275" t="s">
        <v>1</v>
      </c>
      <c r="F864" s="276" t="s">
        <v>1098</v>
      </c>
      <c r="G864" s="274"/>
      <c r="H864" s="275" t="s">
        <v>1</v>
      </c>
      <c r="I864" s="277"/>
      <c r="J864" s="274"/>
      <c r="K864" s="274"/>
      <c r="L864" s="278"/>
      <c r="M864" s="279"/>
      <c r="N864" s="280"/>
      <c r="O864" s="280"/>
      <c r="P864" s="280"/>
      <c r="Q864" s="280"/>
      <c r="R864" s="280"/>
      <c r="S864" s="280"/>
      <c r="T864" s="281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82" t="s">
        <v>158</v>
      </c>
      <c r="AU864" s="282" t="s">
        <v>156</v>
      </c>
      <c r="AV864" s="15" t="s">
        <v>84</v>
      </c>
      <c r="AW864" s="15" t="s">
        <v>31</v>
      </c>
      <c r="AX864" s="15" t="s">
        <v>76</v>
      </c>
      <c r="AY864" s="282" t="s">
        <v>149</v>
      </c>
    </row>
    <row r="865" s="13" customFormat="1">
      <c r="A865" s="13"/>
      <c r="B865" s="234"/>
      <c r="C865" s="235"/>
      <c r="D865" s="236" t="s">
        <v>158</v>
      </c>
      <c r="E865" s="237" t="s">
        <v>1</v>
      </c>
      <c r="F865" s="238" t="s">
        <v>1099</v>
      </c>
      <c r="G865" s="235"/>
      <c r="H865" s="239">
        <v>4.133</v>
      </c>
      <c r="I865" s="240"/>
      <c r="J865" s="235"/>
      <c r="K865" s="235"/>
      <c r="L865" s="241"/>
      <c r="M865" s="242"/>
      <c r="N865" s="243"/>
      <c r="O865" s="243"/>
      <c r="P865" s="243"/>
      <c r="Q865" s="243"/>
      <c r="R865" s="243"/>
      <c r="S865" s="243"/>
      <c r="T865" s="244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5" t="s">
        <v>158</v>
      </c>
      <c r="AU865" s="245" t="s">
        <v>156</v>
      </c>
      <c r="AV865" s="13" t="s">
        <v>156</v>
      </c>
      <c r="AW865" s="13" t="s">
        <v>31</v>
      </c>
      <c r="AX865" s="13" t="s">
        <v>76</v>
      </c>
      <c r="AY865" s="245" t="s">
        <v>149</v>
      </c>
    </row>
    <row r="866" s="13" customFormat="1">
      <c r="A866" s="13"/>
      <c r="B866" s="234"/>
      <c r="C866" s="235"/>
      <c r="D866" s="236" t="s">
        <v>158</v>
      </c>
      <c r="E866" s="237" t="s">
        <v>1</v>
      </c>
      <c r="F866" s="238" t="s">
        <v>1100</v>
      </c>
      <c r="G866" s="235"/>
      <c r="H866" s="239">
        <v>11.808</v>
      </c>
      <c r="I866" s="240"/>
      <c r="J866" s="235"/>
      <c r="K866" s="235"/>
      <c r="L866" s="241"/>
      <c r="M866" s="242"/>
      <c r="N866" s="243"/>
      <c r="O866" s="243"/>
      <c r="P866" s="243"/>
      <c r="Q866" s="243"/>
      <c r="R866" s="243"/>
      <c r="S866" s="243"/>
      <c r="T866" s="24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5" t="s">
        <v>158</v>
      </c>
      <c r="AU866" s="245" t="s">
        <v>156</v>
      </c>
      <c r="AV866" s="13" t="s">
        <v>156</v>
      </c>
      <c r="AW866" s="13" t="s">
        <v>31</v>
      </c>
      <c r="AX866" s="13" t="s">
        <v>76</v>
      </c>
      <c r="AY866" s="245" t="s">
        <v>149</v>
      </c>
    </row>
    <row r="867" s="15" customFormat="1">
      <c r="A867" s="15"/>
      <c r="B867" s="273"/>
      <c r="C867" s="274"/>
      <c r="D867" s="236" t="s">
        <v>158</v>
      </c>
      <c r="E867" s="275" t="s">
        <v>1</v>
      </c>
      <c r="F867" s="276" t="s">
        <v>1101</v>
      </c>
      <c r="G867" s="274"/>
      <c r="H867" s="275" t="s">
        <v>1</v>
      </c>
      <c r="I867" s="277"/>
      <c r="J867" s="274"/>
      <c r="K867" s="274"/>
      <c r="L867" s="278"/>
      <c r="M867" s="279"/>
      <c r="N867" s="280"/>
      <c r="O867" s="280"/>
      <c r="P867" s="280"/>
      <c r="Q867" s="280"/>
      <c r="R867" s="280"/>
      <c r="S867" s="280"/>
      <c r="T867" s="281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82" t="s">
        <v>158</v>
      </c>
      <c r="AU867" s="282" t="s">
        <v>156</v>
      </c>
      <c r="AV867" s="15" t="s">
        <v>84</v>
      </c>
      <c r="AW867" s="15" t="s">
        <v>31</v>
      </c>
      <c r="AX867" s="15" t="s">
        <v>76</v>
      </c>
      <c r="AY867" s="282" t="s">
        <v>149</v>
      </c>
    </row>
    <row r="868" s="13" customFormat="1">
      <c r="A868" s="13"/>
      <c r="B868" s="234"/>
      <c r="C868" s="235"/>
      <c r="D868" s="236" t="s">
        <v>158</v>
      </c>
      <c r="E868" s="237" t="s">
        <v>1</v>
      </c>
      <c r="F868" s="238" t="s">
        <v>1102</v>
      </c>
      <c r="G868" s="235"/>
      <c r="H868" s="239">
        <v>6.4800000000000004</v>
      </c>
      <c r="I868" s="240"/>
      <c r="J868" s="235"/>
      <c r="K868" s="235"/>
      <c r="L868" s="241"/>
      <c r="M868" s="242"/>
      <c r="N868" s="243"/>
      <c r="O868" s="243"/>
      <c r="P868" s="243"/>
      <c r="Q868" s="243"/>
      <c r="R868" s="243"/>
      <c r="S868" s="243"/>
      <c r="T868" s="244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5" t="s">
        <v>158</v>
      </c>
      <c r="AU868" s="245" t="s">
        <v>156</v>
      </c>
      <c r="AV868" s="13" t="s">
        <v>156</v>
      </c>
      <c r="AW868" s="13" t="s">
        <v>31</v>
      </c>
      <c r="AX868" s="13" t="s">
        <v>76</v>
      </c>
      <c r="AY868" s="245" t="s">
        <v>149</v>
      </c>
    </row>
    <row r="869" s="13" customFormat="1">
      <c r="A869" s="13"/>
      <c r="B869" s="234"/>
      <c r="C869" s="235"/>
      <c r="D869" s="236" t="s">
        <v>158</v>
      </c>
      <c r="E869" s="237" t="s">
        <v>1</v>
      </c>
      <c r="F869" s="238" t="s">
        <v>1103</v>
      </c>
      <c r="G869" s="235"/>
      <c r="H869" s="239">
        <v>18.359999999999999</v>
      </c>
      <c r="I869" s="240"/>
      <c r="J869" s="235"/>
      <c r="K869" s="235"/>
      <c r="L869" s="241"/>
      <c r="M869" s="242"/>
      <c r="N869" s="243"/>
      <c r="O869" s="243"/>
      <c r="P869" s="243"/>
      <c r="Q869" s="243"/>
      <c r="R869" s="243"/>
      <c r="S869" s="243"/>
      <c r="T869" s="24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5" t="s">
        <v>158</v>
      </c>
      <c r="AU869" s="245" t="s">
        <v>156</v>
      </c>
      <c r="AV869" s="13" t="s">
        <v>156</v>
      </c>
      <c r="AW869" s="13" t="s">
        <v>31</v>
      </c>
      <c r="AX869" s="13" t="s">
        <v>76</v>
      </c>
      <c r="AY869" s="245" t="s">
        <v>149</v>
      </c>
    </row>
    <row r="870" s="15" customFormat="1">
      <c r="A870" s="15"/>
      <c r="B870" s="273"/>
      <c r="C870" s="274"/>
      <c r="D870" s="236" t="s">
        <v>158</v>
      </c>
      <c r="E870" s="275" t="s">
        <v>1</v>
      </c>
      <c r="F870" s="276" t="s">
        <v>1104</v>
      </c>
      <c r="G870" s="274"/>
      <c r="H870" s="275" t="s">
        <v>1</v>
      </c>
      <c r="I870" s="277"/>
      <c r="J870" s="274"/>
      <c r="K870" s="274"/>
      <c r="L870" s="278"/>
      <c r="M870" s="279"/>
      <c r="N870" s="280"/>
      <c r="O870" s="280"/>
      <c r="P870" s="280"/>
      <c r="Q870" s="280"/>
      <c r="R870" s="280"/>
      <c r="S870" s="280"/>
      <c r="T870" s="281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82" t="s">
        <v>158</v>
      </c>
      <c r="AU870" s="282" t="s">
        <v>156</v>
      </c>
      <c r="AV870" s="15" t="s">
        <v>84</v>
      </c>
      <c r="AW870" s="15" t="s">
        <v>31</v>
      </c>
      <c r="AX870" s="15" t="s">
        <v>76</v>
      </c>
      <c r="AY870" s="282" t="s">
        <v>149</v>
      </c>
    </row>
    <row r="871" s="13" customFormat="1">
      <c r="A871" s="13"/>
      <c r="B871" s="234"/>
      <c r="C871" s="235"/>
      <c r="D871" s="236" t="s">
        <v>158</v>
      </c>
      <c r="E871" s="237" t="s">
        <v>1</v>
      </c>
      <c r="F871" s="238" t="s">
        <v>1105</v>
      </c>
      <c r="G871" s="235"/>
      <c r="H871" s="239">
        <v>3.7200000000000002</v>
      </c>
      <c r="I871" s="240"/>
      <c r="J871" s="235"/>
      <c r="K871" s="235"/>
      <c r="L871" s="241"/>
      <c r="M871" s="242"/>
      <c r="N871" s="243"/>
      <c r="O871" s="243"/>
      <c r="P871" s="243"/>
      <c r="Q871" s="243"/>
      <c r="R871" s="243"/>
      <c r="S871" s="243"/>
      <c r="T871" s="24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5" t="s">
        <v>158</v>
      </c>
      <c r="AU871" s="245" t="s">
        <v>156</v>
      </c>
      <c r="AV871" s="13" t="s">
        <v>156</v>
      </c>
      <c r="AW871" s="13" t="s">
        <v>31</v>
      </c>
      <c r="AX871" s="13" t="s">
        <v>76</v>
      </c>
      <c r="AY871" s="245" t="s">
        <v>149</v>
      </c>
    </row>
    <row r="872" s="13" customFormat="1">
      <c r="A872" s="13"/>
      <c r="B872" s="234"/>
      <c r="C872" s="235"/>
      <c r="D872" s="236" t="s">
        <v>158</v>
      </c>
      <c r="E872" s="237" t="s">
        <v>1</v>
      </c>
      <c r="F872" s="238" t="s">
        <v>1106</v>
      </c>
      <c r="G872" s="235"/>
      <c r="H872" s="239">
        <v>12.237</v>
      </c>
      <c r="I872" s="240"/>
      <c r="J872" s="235"/>
      <c r="K872" s="235"/>
      <c r="L872" s="241"/>
      <c r="M872" s="242"/>
      <c r="N872" s="243"/>
      <c r="O872" s="243"/>
      <c r="P872" s="243"/>
      <c r="Q872" s="243"/>
      <c r="R872" s="243"/>
      <c r="S872" s="243"/>
      <c r="T872" s="244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5" t="s">
        <v>158</v>
      </c>
      <c r="AU872" s="245" t="s">
        <v>156</v>
      </c>
      <c r="AV872" s="13" t="s">
        <v>156</v>
      </c>
      <c r="AW872" s="13" t="s">
        <v>31</v>
      </c>
      <c r="AX872" s="13" t="s">
        <v>76</v>
      </c>
      <c r="AY872" s="245" t="s">
        <v>149</v>
      </c>
    </row>
    <row r="873" s="16" customFormat="1">
      <c r="A873" s="16"/>
      <c r="B873" s="283"/>
      <c r="C873" s="284"/>
      <c r="D873" s="236" t="s">
        <v>158</v>
      </c>
      <c r="E873" s="285" t="s">
        <v>1</v>
      </c>
      <c r="F873" s="286" t="s">
        <v>323</v>
      </c>
      <c r="G873" s="284"/>
      <c r="H873" s="287">
        <v>56.738</v>
      </c>
      <c r="I873" s="288"/>
      <c r="J873" s="284"/>
      <c r="K873" s="284"/>
      <c r="L873" s="289"/>
      <c r="M873" s="290"/>
      <c r="N873" s="291"/>
      <c r="O873" s="291"/>
      <c r="P873" s="291"/>
      <c r="Q873" s="291"/>
      <c r="R873" s="291"/>
      <c r="S873" s="291"/>
      <c r="T873" s="292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T873" s="293" t="s">
        <v>158</v>
      </c>
      <c r="AU873" s="293" t="s">
        <v>156</v>
      </c>
      <c r="AV873" s="16" t="s">
        <v>163</v>
      </c>
      <c r="AW873" s="16" t="s">
        <v>31</v>
      </c>
      <c r="AX873" s="16" t="s">
        <v>76</v>
      </c>
      <c r="AY873" s="293" t="s">
        <v>149</v>
      </c>
    </row>
    <row r="874" s="15" customFormat="1">
      <c r="A874" s="15"/>
      <c r="B874" s="273"/>
      <c r="C874" s="274"/>
      <c r="D874" s="236" t="s">
        <v>158</v>
      </c>
      <c r="E874" s="275" t="s">
        <v>1</v>
      </c>
      <c r="F874" s="276" t="s">
        <v>570</v>
      </c>
      <c r="G874" s="274"/>
      <c r="H874" s="275" t="s">
        <v>1</v>
      </c>
      <c r="I874" s="277"/>
      <c r="J874" s="274"/>
      <c r="K874" s="274"/>
      <c r="L874" s="278"/>
      <c r="M874" s="279"/>
      <c r="N874" s="280"/>
      <c r="O874" s="280"/>
      <c r="P874" s="280"/>
      <c r="Q874" s="280"/>
      <c r="R874" s="280"/>
      <c r="S874" s="280"/>
      <c r="T874" s="281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82" t="s">
        <v>158</v>
      </c>
      <c r="AU874" s="282" t="s">
        <v>156</v>
      </c>
      <c r="AV874" s="15" t="s">
        <v>84</v>
      </c>
      <c r="AW874" s="15" t="s">
        <v>31</v>
      </c>
      <c r="AX874" s="15" t="s">
        <v>76</v>
      </c>
      <c r="AY874" s="282" t="s">
        <v>149</v>
      </c>
    </row>
    <row r="875" s="13" customFormat="1">
      <c r="A875" s="13"/>
      <c r="B875" s="234"/>
      <c r="C875" s="235"/>
      <c r="D875" s="236" t="s">
        <v>158</v>
      </c>
      <c r="E875" s="237" t="s">
        <v>1</v>
      </c>
      <c r="F875" s="238" t="s">
        <v>590</v>
      </c>
      <c r="G875" s="235"/>
      <c r="H875" s="239">
        <v>176.24000000000001</v>
      </c>
      <c r="I875" s="240"/>
      <c r="J875" s="235"/>
      <c r="K875" s="235"/>
      <c r="L875" s="241"/>
      <c r="M875" s="242"/>
      <c r="N875" s="243"/>
      <c r="O875" s="243"/>
      <c r="P875" s="243"/>
      <c r="Q875" s="243"/>
      <c r="R875" s="243"/>
      <c r="S875" s="243"/>
      <c r="T875" s="244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5" t="s">
        <v>158</v>
      </c>
      <c r="AU875" s="245" t="s">
        <v>156</v>
      </c>
      <c r="AV875" s="13" t="s">
        <v>156</v>
      </c>
      <c r="AW875" s="13" t="s">
        <v>31</v>
      </c>
      <c r="AX875" s="13" t="s">
        <v>76</v>
      </c>
      <c r="AY875" s="245" t="s">
        <v>149</v>
      </c>
    </row>
    <row r="876" s="16" customFormat="1">
      <c r="A876" s="16"/>
      <c r="B876" s="283"/>
      <c r="C876" s="284"/>
      <c r="D876" s="236" t="s">
        <v>158</v>
      </c>
      <c r="E876" s="285" t="s">
        <v>1</v>
      </c>
      <c r="F876" s="286" t="s">
        <v>323</v>
      </c>
      <c r="G876" s="284"/>
      <c r="H876" s="287">
        <v>176.24000000000001</v>
      </c>
      <c r="I876" s="288"/>
      <c r="J876" s="284"/>
      <c r="K876" s="284"/>
      <c r="L876" s="289"/>
      <c r="M876" s="290"/>
      <c r="N876" s="291"/>
      <c r="O876" s="291"/>
      <c r="P876" s="291"/>
      <c r="Q876" s="291"/>
      <c r="R876" s="291"/>
      <c r="S876" s="291"/>
      <c r="T876" s="292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T876" s="293" t="s">
        <v>158</v>
      </c>
      <c r="AU876" s="293" t="s">
        <v>156</v>
      </c>
      <c r="AV876" s="16" t="s">
        <v>163</v>
      </c>
      <c r="AW876" s="16" t="s">
        <v>31</v>
      </c>
      <c r="AX876" s="16" t="s">
        <v>76</v>
      </c>
      <c r="AY876" s="293" t="s">
        <v>149</v>
      </c>
    </row>
    <row r="877" s="15" customFormat="1">
      <c r="A877" s="15"/>
      <c r="B877" s="273"/>
      <c r="C877" s="274"/>
      <c r="D877" s="236" t="s">
        <v>158</v>
      </c>
      <c r="E877" s="275" t="s">
        <v>1</v>
      </c>
      <c r="F877" s="276" t="s">
        <v>572</v>
      </c>
      <c r="G877" s="274"/>
      <c r="H877" s="275" t="s">
        <v>1</v>
      </c>
      <c r="I877" s="277"/>
      <c r="J877" s="274"/>
      <c r="K877" s="274"/>
      <c r="L877" s="278"/>
      <c r="M877" s="279"/>
      <c r="N877" s="280"/>
      <c r="O877" s="280"/>
      <c r="P877" s="280"/>
      <c r="Q877" s="280"/>
      <c r="R877" s="280"/>
      <c r="S877" s="280"/>
      <c r="T877" s="281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82" t="s">
        <v>158</v>
      </c>
      <c r="AU877" s="282" t="s">
        <v>156</v>
      </c>
      <c r="AV877" s="15" t="s">
        <v>84</v>
      </c>
      <c r="AW877" s="15" t="s">
        <v>31</v>
      </c>
      <c r="AX877" s="15" t="s">
        <v>76</v>
      </c>
      <c r="AY877" s="282" t="s">
        <v>149</v>
      </c>
    </row>
    <row r="878" s="13" customFormat="1">
      <c r="A878" s="13"/>
      <c r="B878" s="234"/>
      <c r="C878" s="235"/>
      <c r="D878" s="236" t="s">
        <v>158</v>
      </c>
      <c r="E878" s="237" t="s">
        <v>1</v>
      </c>
      <c r="F878" s="238" t="s">
        <v>610</v>
      </c>
      <c r="G878" s="235"/>
      <c r="H878" s="239">
        <v>90.269999999999996</v>
      </c>
      <c r="I878" s="240"/>
      <c r="J878" s="235"/>
      <c r="K878" s="235"/>
      <c r="L878" s="241"/>
      <c r="M878" s="242"/>
      <c r="N878" s="243"/>
      <c r="O878" s="243"/>
      <c r="P878" s="243"/>
      <c r="Q878" s="243"/>
      <c r="R878" s="243"/>
      <c r="S878" s="243"/>
      <c r="T878" s="24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5" t="s">
        <v>158</v>
      </c>
      <c r="AU878" s="245" t="s">
        <v>156</v>
      </c>
      <c r="AV878" s="13" t="s">
        <v>156</v>
      </c>
      <c r="AW878" s="13" t="s">
        <v>31</v>
      </c>
      <c r="AX878" s="13" t="s">
        <v>76</v>
      </c>
      <c r="AY878" s="245" t="s">
        <v>149</v>
      </c>
    </row>
    <row r="879" s="16" customFormat="1">
      <c r="A879" s="16"/>
      <c r="B879" s="283"/>
      <c r="C879" s="284"/>
      <c r="D879" s="236" t="s">
        <v>158</v>
      </c>
      <c r="E879" s="285" t="s">
        <v>1</v>
      </c>
      <c r="F879" s="286" t="s">
        <v>323</v>
      </c>
      <c r="G879" s="284"/>
      <c r="H879" s="287">
        <v>90.269999999999996</v>
      </c>
      <c r="I879" s="288"/>
      <c r="J879" s="284"/>
      <c r="K879" s="284"/>
      <c r="L879" s="289"/>
      <c r="M879" s="290"/>
      <c r="N879" s="291"/>
      <c r="O879" s="291"/>
      <c r="P879" s="291"/>
      <c r="Q879" s="291"/>
      <c r="R879" s="291"/>
      <c r="S879" s="291"/>
      <c r="T879" s="292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T879" s="293" t="s">
        <v>158</v>
      </c>
      <c r="AU879" s="293" t="s">
        <v>156</v>
      </c>
      <c r="AV879" s="16" t="s">
        <v>163</v>
      </c>
      <c r="AW879" s="16" t="s">
        <v>31</v>
      </c>
      <c r="AX879" s="16" t="s">
        <v>76</v>
      </c>
      <c r="AY879" s="293" t="s">
        <v>149</v>
      </c>
    </row>
    <row r="880" s="15" customFormat="1">
      <c r="A880" s="15"/>
      <c r="B880" s="273"/>
      <c r="C880" s="274"/>
      <c r="D880" s="236" t="s">
        <v>158</v>
      </c>
      <c r="E880" s="275" t="s">
        <v>1</v>
      </c>
      <c r="F880" s="276" t="s">
        <v>574</v>
      </c>
      <c r="G880" s="274"/>
      <c r="H880" s="275" t="s">
        <v>1</v>
      </c>
      <c r="I880" s="277"/>
      <c r="J880" s="274"/>
      <c r="K880" s="274"/>
      <c r="L880" s="278"/>
      <c r="M880" s="279"/>
      <c r="N880" s="280"/>
      <c r="O880" s="280"/>
      <c r="P880" s="280"/>
      <c r="Q880" s="280"/>
      <c r="R880" s="280"/>
      <c r="S880" s="280"/>
      <c r="T880" s="281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82" t="s">
        <v>158</v>
      </c>
      <c r="AU880" s="282" t="s">
        <v>156</v>
      </c>
      <c r="AV880" s="15" t="s">
        <v>84</v>
      </c>
      <c r="AW880" s="15" t="s">
        <v>31</v>
      </c>
      <c r="AX880" s="15" t="s">
        <v>76</v>
      </c>
      <c r="AY880" s="282" t="s">
        <v>149</v>
      </c>
    </row>
    <row r="881" s="13" customFormat="1">
      <c r="A881" s="13"/>
      <c r="B881" s="234"/>
      <c r="C881" s="235"/>
      <c r="D881" s="236" t="s">
        <v>158</v>
      </c>
      <c r="E881" s="237" t="s">
        <v>1</v>
      </c>
      <c r="F881" s="238" t="s">
        <v>939</v>
      </c>
      <c r="G881" s="235"/>
      <c r="H881" s="239">
        <v>69.629999999999995</v>
      </c>
      <c r="I881" s="240"/>
      <c r="J881" s="235"/>
      <c r="K881" s="235"/>
      <c r="L881" s="241"/>
      <c r="M881" s="242"/>
      <c r="N881" s="243"/>
      <c r="O881" s="243"/>
      <c r="P881" s="243"/>
      <c r="Q881" s="243"/>
      <c r="R881" s="243"/>
      <c r="S881" s="243"/>
      <c r="T881" s="244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5" t="s">
        <v>158</v>
      </c>
      <c r="AU881" s="245" t="s">
        <v>156</v>
      </c>
      <c r="AV881" s="13" t="s">
        <v>156</v>
      </c>
      <c r="AW881" s="13" t="s">
        <v>31</v>
      </c>
      <c r="AX881" s="13" t="s">
        <v>76</v>
      </c>
      <c r="AY881" s="245" t="s">
        <v>149</v>
      </c>
    </row>
    <row r="882" s="16" customFormat="1">
      <c r="A882" s="16"/>
      <c r="B882" s="283"/>
      <c r="C882" s="284"/>
      <c r="D882" s="236" t="s">
        <v>158</v>
      </c>
      <c r="E882" s="285" t="s">
        <v>1</v>
      </c>
      <c r="F882" s="286" t="s">
        <v>323</v>
      </c>
      <c r="G882" s="284"/>
      <c r="H882" s="287">
        <v>69.629999999999995</v>
      </c>
      <c r="I882" s="288"/>
      <c r="J882" s="284"/>
      <c r="K882" s="284"/>
      <c r="L882" s="289"/>
      <c r="M882" s="290"/>
      <c r="N882" s="291"/>
      <c r="O882" s="291"/>
      <c r="P882" s="291"/>
      <c r="Q882" s="291"/>
      <c r="R882" s="291"/>
      <c r="S882" s="291"/>
      <c r="T882" s="292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T882" s="293" t="s">
        <v>158</v>
      </c>
      <c r="AU882" s="293" t="s">
        <v>156</v>
      </c>
      <c r="AV882" s="16" t="s">
        <v>163</v>
      </c>
      <c r="AW882" s="16" t="s">
        <v>31</v>
      </c>
      <c r="AX882" s="16" t="s">
        <v>76</v>
      </c>
      <c r="AY882" s="293" t="s">
        <v>149</v>
      </c>
    </row>
    <row r="883" s="15" customFormat="1">
      <c r="A883" s="15"/>
      <c r="B883" s="273"/>
      <c r="C883" s="274"/>
      <c r="D883" s="236" t="s">
        <v>158</v>
      </c>
      <c r="E883" s="275" t="s">
        <v>1</v>
      </c>
      <c r="F883" s="276" t="s">
        <v>576</v>
      </c>
      <c r="G883" s="274"/>
      <c r="H883" s="275" t="s">
        <v>1</v>
      </c>
      <c r="I883" s="277"/>
      <c r="J883" s="274"/>
      <c r="K883" s="274"/>
      <c r="L883" s="278"/>
      <c r="M883" s="279"/>
      <c r="N883" s="280"/>
      <c r="O883" s="280"/>
      <c r="P883" s="280"/>
      <c r="Q883" s="280"/>
      <c r="R883" s="280"/>
      <c r="S883" s="280"/>
      <c r="T883" s="281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82" t="s">
        <v>158</v>
      </c>
      <c r="AU883" s="282" t="s">
        <v>156</v>
      </c>
      <c r="AV883" s="15" t="s">
        <v>84</v>
      </c>
      <c r="AW883" s="15" t="s">
        <v>31</v>
      </c>
      <c r="AX883" s="15" t="s">
        <v>76</v>
      </c>
      <c r="AY883" s="282" t="s">
        <v>149</v>
      </c>
    </row>
    <row r="884" s="13" customFormat="1">
      <c r="A884" s="13"/>
      <c r="B884" s="234"/>
      <c r="C884" s="235"/>
      <c r="D884" s="236" t="s">
        <v>158</v>
      </c>
      <c r="E884" s="237" t="s">
        <v>1</v>
      </c>
      <c r="F884" s="238" t="s">
        <v>608</v>
      </c>
      <c r="G884" s="235"/>
      <c r="H884" s="239">
        <v>132.41999999999999</v>
      </c>
      <c r="I884" s="240"/>
      <c r="J884" s="235"/>
      <c r="K884" s="235"/>
      <c r="L884" s="241"/>
      <c r="M884" s="242"/>
      <c r="N884" s="243"/>
      <c r="O884" s="243"/>
      <c r="P884" s="243"/>
      <c r="Q884" s="243"/>
      <c r="R884" s="243"/>
      <c r="S884" s="243"/>
      <c r="T884" s="244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5" t="s">
        <v>158</v>
      </c>
      <c r="AU884" s="245" t="s">
        <v>156</v>
      </c>
      <c r="AV884" s="13" t="s">
        <v>156</v>
      </c>
      <c r="AW884" s="13" t="s">
        <v>31</v>
      </c>
      <c r="AX884" s="13" t="s">
        <v>76</v>
      </c>
      <c r="AY884" s="245" t="s">
        <v>149</v>
      </c>
    </row>
    <row r="885" s="14" customFormat="1">
      <c r="A885" s="14"/>
      <c r="B885" s="262"/>
      <c r="C885" s="263"/>
      <c r="D885" s="236" t="s">
        <v>158</v>
      </c>
      <c r="E885" s="264" t="s">
        <v>1</v>
      </c>
      <c r="F885" s="265" t="s">
        <v>298</v>
      </c>
      <c r="G885" s="263"/>
      <c r="H885" s="266">
        <v>525.298</v>
      </c>
      <c r="I885" s="267"/>
      <c r="J885" s="263"/>
      <c r="K885" s="263"/>
      <c r="L885" s="268"/>
      <c r="M885" s="269"/>
      <c r="N885" s="270"/>
      <c r="O885" s="270"/>
      <c r="P885" s="270"/>
      <c r="Q885" s="270"/>
      <c r="R885" s="270"/>
      <c r="S885" s="270"/>
      <c r="T885" s="271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72" t="s">
        <v>158</v>
      </c>
      <c r="AU885" s="272" t="s">
        <v>156</v>
      </c>
      <c r="AV885" s="14" t="s">
        <v>155</v>
      </c>
      <c r="AW885" s="14" t="s">
        <v>31</v>
      </c>
      <c r="AX885" s="14" t="s">
        <v>84</v>
      </c>
      <c r="AY885" s="272" t="s">
        <v>149</v>
      </c>
    </row>
    <row r="886" s="2" customFormat="1" ht="37.8" customHeight="1">
      <c r="A886" s="39"/>
      <c r="B886" s="40"/>
      <c r="C886" s="220" t="s">
        <v>1111</v>
      </c>
      <c r="D886" s="220" t="s">
        <v>151</v>
      </c>
      <c r="E886" s="221" t="s">
        <v>1112</v>
      </c>
      <c r="F886" s="222" t="s">
        <v>1113</v>
      </c>
      <c r="G886" s="223" t="s">
        <v>197</v>
      </c>
      <c r="H886" s="224">
        <v>82.799999999999997</v>
      </c>
      <c r="I886" s="225"/>
      <c r="J886" s="226">
        <f>ROUND(I886*H886,2)</f>
        <v>0</v>
      </c>
      <c r="K886" s="227"/>
      <c r="L886" s="45"/>
      <c r="M886" s="228" t="s">
        <v>1</v>
      </c>
      <c r="N886" s="229" t="s">
        <v>42</v>
      </c>
      <c r="O886" s="92"/>
      <c r="P886" s="230">
        <f>O886*H886</f>
        <v>0</v>
      </c>
      <c r="Q886" s="230">
        <v>0.0015299999999999999</v>
      </c>
      <c r="R886" s="230">
        <f>Q886*H886</f>
        <v>0.12668399999999999</v>
      </c>
      <c r="S886" s="230">
        <v>0</v>
      </c>
      <c r="T886" s="231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2" t="s">
        <v>228</v>
      </c>
      <c r="AT886" s="232" t="s">
        <v>151</v>
      </c>
      <c r="AU886" s="232" t="s">
        <v>156</v>
      </c>
      <c r="AY886" s="18" t="s">
        <v>149</v>
      </c>
      <c r="BE886" s="233">
        <f>IF(N886="základní",J886,0)</f>
        <v>0</v>
      </c>
      <c r="BF886" s="233">
        <f>IF(N886="snížená",J886,0)</f>
        <v>0</v>
      </c>
      <c r="BG886" s="233">
        <f>IF(N886="zákl. přenesená",J886,0)</f>
        <v>0</v>
      </c>
      <c r="BH886" s="233">
        <f>IF(N886="sníž. přenesená",J886,0)</f>
        <v>0</v>
      </c>
      <c r="BI886" s="233">
        <f>IF(N886="nulová",J886,0)</f>
        <v>0</v>
      </c>
      <c r="BJ886" s="18" t="s">
        <v>156</v>
      </c>
      <c r="BK886" s="233">
        <f>ROUND(I886*H886,2)</f>
        <v>0</v>
      </c>
      <c r="BL886" s="18" t="s">
        <v>228</v>
      </c>
      <c r="BM886" s="232" t="s">
        <v>1114</v>
      </c>
    </row>
    <row r="887" s="13" customFormat="1">
      <c r="A887" s="13"/>
      <c r="B887" s="234"/>
      <c r="C887" s="235"/>
      <c r="D887" s="236" t="s">
        <v>158</v>
      </c>
      <c r="E887" s="237" t="s">
        <v>1</v>
      </c>
      <c r="F887" s="238" t="s">
        <v>1115</v>
      </c>
      <c r="G887" s="235"/>
      <c r="H887" s="239">
        <v>21.600000000000001</v>
      </c>
      <c r="I887" s="240"/>
      <c r="J887" s="235"/>
      <c r="K887" s="235"/>
      <c r="L887" s="241"/>
      <c r="M887" s="242"/>
      <c r="N887" s="243"/>
      <c r="O887" s="243"/>
      <c r="P887" s="243"/>
      <c r="Q887" s="243"/>
      <c r="R887" s="243"/>
      <c r="S887" s="243"/>
      <c r="T887" s="244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5" t="s">
        <v>158</v>
      </c>
      <c r="AU887" s="245" t="s">
        <v>156</v>
      </c>
      <c r="AV887" s="13" t="s">
        <v>156</v>
      </c>
      <c r="AW887" s="13" t="s">
        <v>31</v>
      </c>
      <c r="AX887" s="13" t="s">
        <v>76</v>
      </c>
      <c r="AY887" s="245" t="s">
        <v>149</v>
      </c>
    </row>
    <row r="888" s="13" customFormat="1">
      <c r="A888" s="13"/>
      <c r="B888" s="234"/>
      <c r="C888" s="235"/>
      <c r="D888" s="236" t="s">
        <v>158</v>
      </c>
      <c r="E888" s="237" t="s">
        <v>1</v>
      </c>
      <c r="F888" s="238" t="s">
        <v>1116</v>
      </c>
      <c r="G888" s="235"/>
      <c r="H888" s="239">
        <v>61.200000000000003</v>
      </c>
      <c r="I888" s="240"/>
      <c r="J888" s="235"/>
      <c r="K888" s="235"/>
      <c r="L888" s="241"/>
      <c r="M888" s="242"/>
      <c r="N888" s="243"/>
      <c r="O888" s="243"/>
      <c r="P888" s="243"/>
      <c r="Q888" s="243"/>
      <c r="R888" s="243"/>
      <c r="S888" s="243"/>
      <c r="T888" s="244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5" t="s">
        <v>158</v>
      </c>
      <c r="AU888" s="245" t="s">
        <v>156</v>
      </c>
      <c r="AV888" s="13" t="s">
        <v>156</v>
      </c>
      <c r="AW888" s="13" t="s">
        <v>31</v>
      </c>
      <c r="AX888" s="13" t="s">
        <v>76</v>
      </c>
      <c r="AY888" s="245" t="s">
        <v>149</v>
      </c>
    </row>
    <row r="889" s="14" customFormat="1">
      <c r="A889" s="14"/>
      <c r="B889" s="262"/>
      <c r="C889" s="263"/>
      <c r="D889" s="236" t="s">
        <v>158</v>
      </c>
      <c r="E889" s="264" t="s">
        <v>1</v>
      </c>
      <c r="F889" s="265" t="s">
        <v>298</v>
      </c>
      <c r="G889" s="263"/>
      <c r="H889" s="266">
        <v>82.799999999999997</v>
      </c>
      <c r="I889" s="267"/>
      <c r="J889" s="263"/>
      <c r="K889" s="263"/>
      <c r="L889" s="268"/>
      <c r="M889" s="269"/>
      <c r="N889" s="270"/>
      <c r="O889" s="270"/>
      <c r="P889" s="270"/>
      <c r="Q889" s="270"/>
      <c r="R889" s="270"/>
      <c r="S889" s="270"/>
      <c r="T889" s="271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72" t="s">
        <v>158</v>
      </c>
      <c r="AU889" s="272" t="s">
        <v>156</v>
      </c>
      <c r="AV889" s="14" t="s">
        <v>155</v>
      </c>
      <c r="AW889" s="14" t="s">
        <v>31</v>
      </c>
      <c r="AX889" s="14" t="s">
        <v>84</v>
      </c>
      <c r="AY889" s="272" t="s">
        <v>149</v>
      </c>
    </row>
    <row r="890" s="2" customFormat="1" ht="37.8" customHeight="1">
      <c r="A890" s="39"/>
      <c r="B890" s="40"/>
      <c r="C890" s="246" t="s">
        <v>1117</v>
      </c>
      <c r="D890" s="246" t="s">
        <v>178</v>
      </c>
      <c r="E890" s="247" t="s">
        <v>1118</v>
      </c>
      <c r="F890" s="248" t="s">
        <v>1119</v>
      </c>
      <c r="G890" s="249" t="s">
        <v>197</v>
      </c>
      <c r="H890" s="250">
        <v>91.079999999999998</v>
      </c>
      <c r="I890" s="251"/>
      <c r="J890" s="252">
        <f>ROUND(I890*H890,2)</f>
        <v>0</v>
      </c>
      <c r="K890" s="253"/>
      <c r="L890" s="254"/>
      <c r="M890" s="255" t="s">
        <v>1</v>
      </c>
      <c r="N890" s="256" t="s">
        <v>42</v>
      </c>
      <c r="O890" s="92"/>
      <c r="P890" s="230">
        <f>O890*H890</f>
        <v>0</v>
      </c>
      <c r="Q890" s="230">
        <v>0.0066</v>
      </c>
      <c r="R890" s="230">
        <f>Q890*H890</f>
        <v>0.601128</v>
      </c>
      <c r="S890" s="230">
        <v>0</v>
      </c>
      <c r="T890" s="231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32" t="s">
        <v>468</v>
      </c>
      <c r="AT890" s="232" t="s">
        <v>178</v>
      </c>
      <c r="AU890" s="232" t="s">
        <v>156</v>
      </c>
      <c r="AY890" s="18" t="s">
        <v>149</v>
      </c>
      <c r="BE890" s="233">
        <f>IF(N890="základní",J890,0)</f>
        <v>0</v>
      </c>
      <c r="BF890" s="233">
        <f>IF(N890="snížená",J890,0)</f>
        <v>0</v>
      </c>
      <c r="BG890" s="233">
        <f>IF(N890="zákl. přenesená",J890,0)</f>
        <v>0</v>
      </c>
      <c r="BH890" s="233">
        <f>IF(N890="sníž. přenesená",J890,0)</f>
        <v>0</v>
      </c>
      <c r="BI890" s="233">
        <f>IF(N890="nulová",J890,0)</f>
        <v>0</v>
      </c>
      <c r="BJ890" s="18" t="s">
        <v>156</v>
      </c>
      <c r="BK890" s="233">
        <f>ROUND(I890*H890,2)</f>
        <v>0</v>
      </c>
      <c r="BL890" s="18" t="s">
        <v>228</v>
      </c>
      <c r="BM890" s="232" t="s">
        <v>1120</v>
      </c>
    </row>
    <row r="891" s="13" customFormat="1">
      <c r="A891" s="13"/>
      <c r="B891" s="234"/>
      <c r="C891" s="235"/>
      <c r="D891" s="236" t="s">
        <v>158</v>
      </c>
      <c r="E891" s="237" t="s">
        <v>1</v>
      </c>
      <c r="F891" s="238" t="s">
        <v>1115</v>
      </c>
      <c r="G891" s="235"/>
      <c r="H891" s="239">
        <v>21.600000000000001</v>
      </c>
      <c r="I891" s="240"/>
      <c r="J891" s="235"/>
      <c r="K891" s="235"/>
      <c r="L891" s="241"/>
      <c r="M891" s="242"/>
      <c r="N891" s="243"/>
      <c r="O891" s="243"/>
      <c r="P891" s="243"/>
      <c r="Q891" s="243"/>
      <c r="R891" s="243"/>
      <c r="S891" s="243"/>
      <c r="T891" s="244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5" t="s">
        <v>158</v>
      </c>
      <c r="AU891" s="245" t="s">
        <v>156</v>
      </c>
      <c r="AV891" s="13" t="s">
        <v>156</v>
      </c>
      <c r="AW891" s="13" t="s">
        <v>31</v>
      </c>
      <c r="AX891" s="13" t="s">
        <v>76</v>
      </c>
      <c r="AY891" s="245" t="s">
        <v>149</v>
      </c>
    </row>
    <row r="892" s="13" customFormat="1">
      <c r="A892" s="13"/>
      <c r="B892" s="234"/>
      <c r="C892" s="235"/>
      <c r="D892" s="236" t="s">
        <v>158</v>
      </c>
      <c r="E892" s="237" t="s">
        <v>1</v>
      </c>
      <c r="F892" s="238" t="s">
        <v>1116</v>
      </c>
      <c r="G892" s="235"/>
      <c r="H892" s="239">
        <v>61.200000000000003</v>
      </c>
      <c r="I892" s="240"/>
      <c r="J892" s="235"/>
      <c r="K892" s="235"/>
      <c r="L892" s="241"/>
      <c r="M892" s="242"/>
      <c r="N892" s="243"/>
      <c r="O892" s="243"/>
      <c r="P892" s="243"/>
      <c r="Q892" s="243"/>
      <c r="R892" s="243"/>
      <c r="S892" s="243"/>
      <c r="T892" s="244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5" t="s">
        <v>158</v>
      </c>
      <c r="AU892" s="245" t="s">
        <v>156</v>
      </c>
      <c r="AV892" s="13" t="s">
        <v>156</v>
      </c>
      <c r="AW892" s="13" t="s">
        <v>31</v>
      </c>
      <c r="AX892" s="13" t="s">
        <v>76</v>
      </c>
      <c r="AY892" s="245" t="s">
        <v>149</v>
      </c>
    </row>
    <row r="893" s="14" customFormat="1">
      <c r="A893" s="14"/>
      <c r="B893" s="262"/>
      <c r="C893" s="263"/>
      <c r="D893" s="236" t="s">
        <v>158</v>
      </c>
      <c r="E893" s="264" t="s">
        <v>1</v>
      </c>
      <c r="F893" s="265" t="s">
        <v>298</v>
      </c>
      <c r="G893" s="263"/>
      <c r="H893" s="266">
        <v>82.799999999999997</v>
      </c>
      <c r="I893" s="267"/>
      <c r="J893" s="263"/>
      <c r="K893" s="263"/>
      <c r="L893" s="268"/>
      <c r="M893" s="269"/>
      <c r="N893" s="270"/>
      <c r="O893" s="270"/>
      <c r="P893" s="270"/>
      <c r="Q893" s="270"/>
      <c r="R893" s="270"/>
      <c r="S893" s="270"/>
      <c r="T893" s="271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72" t="s">
        <v>158</v>
      </c>
      <c r="AU893" s="272" t="s">
        <v>156</v>
      </c>
      <c r="AV893" s="14" t="s">
        <v>155</v>
      </c>
      <c r="AW893" s="14" t="s">
        <v>31</v>
      </c>
      <c r="AX893" s="14" t="s">
        <v>76</v>
      </c>
      <c r="AY893" s="272" t="s">
        <v>149</v>
      </c>
    </row>
    <row r="894" s="13" customFormat="1">
      <c r="A894" s="13"/>
      <c r="B894" s="234"/>
      <c r="C894" s="235"/>
      <c r="D894" s="236" t="s">
        <v>158</v>
      </c>
      <c r="E894" s="237" t="s">
        <v>1</v>
      </c>
      <c r="F894" s="238" t="s">
        <v>1121</v>
      </c>
      <c r="G894" s="235"/>
      <c r="H894" s="239">
        <v>91.079999999999998</v>
      </c>
      <c r="I894" s="240"/>
      <c r="J894" s="235"/>
      <c r="K894" s="235"/>
      <c r="L894" s="241"/>
      <c r="M894" s="242"/>
      <c r="N894" s="243"/>
      <c r="O894" s="243"/>
      <c r="P894" s="243"/>
      <c r="Q894" s="243"/>
      <c r="R894" s="243"/>
      <c r="S894" s="243"/>
      <c r="T894" s="244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45" t="s">
        <v>158</v>
      </c>
      <c r="AU894" s="245" t="s">
        <v>156</v>
      </c>
      <c r="AV894" s="13" t="s">
        <v>156</v>
      </c>
      <c r="AW894" s="13" t="s">
        <v>31</v>
      </c>
      <c r="AX894" s="13" t="s">
        <v>76</v>
      </c>
      <c r="AY894" s="245" t="s">
        <v>149</v>
      </c>
    </row>
    <row r="895" s="14" customFormat="1">
      <c r="A895" s="14"/>
      <c r="B895" s="262"/>
      <c r="C895" s="263"/>
      <c r="D895" s="236" t="s">
        <v>158</v>
      </c>
      <c r="E895" s="264" t="s">
        <v>1</v>
      </c>
      <c r="F895" s="265" t="s">
        <v>298</v>
      </c>
      <c r="G895" s="263"/>
      <c r="H895" s="266">
        <v>91.079999999999998</v>
      </c>
      <c r="I895" s="267"/>
      <c r="J895" s="263"/>
      <c r="K895" s="263"/>
      <c r="L895" s="268"/>
      <c r="M895" s="269"/>
      <c r="N895" s="270"/>
      <c r="O895" s="270"/>
      <c r="P895" s="270"/>
      <c r="Q895" s="270"/>
      <c r="R895" s="270"/>
      <c r="S895" s="270"/>
      <c r="T895" s="271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72" t="s">
        <v>158</v>
      </c>
      <c r="AU895" s="272" t="s">
        <v>156</v>
      </c>
      <c r="AV895" s="14" t="s">
        <v>155</v>
      </c>
      <c r="AW895" s="14" t="s">
        <v>31</v>
      </c>
      <c r="AX895" s="14" t="s">
        <v>84</v>
      </c>
      <c r="AY895" s="272" t="s">
        <v>149</v>
      </c>
    </row>
    <row r="896" s="2" customFormat="1" ht="37.8" customHeight="1">
      <c r="A896" s="39"/>
      <c r="B896" s="40"/>
      <c r="C896" s="220" t="s">
        <v>1122</v>
      </c>
      <c r="D896" s="220" t="s">
        <v>151</v>
      </c>
      <c r="E896" s="221" t="s">
        <v>1123</v>
      </c>
      <c r="F896" s="222" t="s">
        <v>1124</v>
      </c>
      <c r="G896" s="223" t="s">
        <v>197</v>
      </c>
      <c r="H896" s="224">
        <v>97.200000000000003</v>
      </c>
      <c r="I896" s="225"/>
      <c r="J896" s="226">
        <f>ROUND(I896*H896,2)</f>
        <v>0</v>
      </c>
      <c r="K896" s="227"/>
      <c r="L896" s="45"/>
      <c r="M896" s="228" t="s">
        <v>1</v>
      </c>
      <c r="N896" s="229" t="s">
        <v>42</v>
      </c>
      <c r="O896" s="92"/>
      <c r="P896" s="230">
        <f>O896*H896</f>
        <v>0</v>
      </c>
      <c r="Q896" s="230">
        <v>0.0010200000000000001</v>
      </c>
      <c r="R896" s="230">
        <f>Q896*H896</f>
        <v>0.09914400000000001</v>
      </c>
      <c r="S896" s="230">
        <v>0</v>
      </c>
      <c r="T896" s="231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2" t="s">
        <v>228</v>
      </c>
      <c r="AT896" s="232" t="s">
        <v>151</v>
      </c>
      <c r="AU896" s="232" t="s">
        <v>156</v>
      </c>
      <c r="AY896" s="18" t="s">
        <v>149</v>
      </c>
      <c r="BE896" s="233">
        <f>IF(N896="základní",J896,0)</f>
        <v>0</v>
      </c>
      <c r="BF896" s="233">
        <f>IF(N896="snížená",J896,0)</f>
        <v>0</v>
      </c>
      <c r="BG896" s="233">
        <f>IF(N896="zákl. přenesená",J896,0)</f>
        <v>0</v>
      </c>
      <c r="BH896" s="233">
        <f>IF(N896="sníž. přenesená",J896,0)</f>
        <v>0</v>
      </c>
      <c r="BI896" s="233">
        <f>IF(N896="nulová",J896,0)</f>
        <v>0</v>
      </c>
      <c r="BJ896" s="18" t="s">
        <v>156</v>
      </c>
      <c r="BK896" s="233">
        <f>ROUND(I896*H896,2)</f>
        <v>0</v>
      </c>
      <c r="BL896" s="18" t="s">
        <v>228</v>
      </c>
      <c r="BM896" s="232" t="s">
        <v>1125</v>
      </c>
    </row>
    <row r="897" s="13" customFormat="1">
      <c r="A897" s="13"/>
      <c r="B897" s="234"/>
      <c r="C897" s="235"/>
      <c r="D897" s="236" t="s">
        <v>158</v>
      </c>
      <c r="E897" s="237" t="s">
        <v>1</v>
      </c>
      <c r="F897" s="238" t="s">
        <v>1126</v>
      </c>
      <c r="G897" s="235"/>
      <c r="H897" s="239">
        <v>25.199999999999999</v>
      </c>
      <c r="I897" s="240"/>
      <c r="J897" s="235"/>
      <c r="K897" s="235"/>
      <c r="L897" s="241"/>
      <c r="M897" s="242"/>
      <c r="N897" s="243"/>
      <c r="O897" s="243"/>
      <c r="P897" s="243"/>
      <c r="Q897" s="243"/>
      <c r="R897" s="243"/>
      <c r="S897" s="243"/>
      <c r="T897" s="24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5" t="s">
        <v>158</v>
      </c>
      <c r="AU897" s="245" t="s">
        <v>156</v>
      </c>
      <c r="AV897" s="13" t="s">
        <v>156</v>
      </c>
      <c r="AW897" s="13" t="s">
        <v>31</v>
      </c>
      <c r="AX897" s="13" t="s">
        <v>76</v>
      </c>
      <c r="AY897" s="245" t="s">
        <v>149</v>
      </c>
    </row>
    <row r="898" s="13" customFormat="1">
      <c r="A898" s="13"/>
      <c r="B898" s="234"/>
      <c r="C898" s="235"/>
      <c r="D898" s="236" t="s">
        <v>158</v>
      </c>
      <c r="E898" s="237" t="s">
        <v>1</v>
      </c>
      <c r="F898" s="238" t="s">
        <v>1127</v>
      </c>
      <c r="G898" s="235"/>
      <c r="H898" s="239">
        <v>72</v>
      </c>
      <c r="I898" s="240"/>
      <c r="J898" s="235"/>
      <c r="K898" s="235"/>
      <c r="L898" s="241"/>
      <c r="M898" s="242"/>
      <c r="N898" s="243"/>
      <c r="O898" s="243"/>
      <c r="P898" s="243"/>
      <c r="Q898" s="243"/>
      <c r="R898" s="243"/>
      <c r="S898" s="243"/>
      <c r="T898" s="244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5" t="s">
        <v>158</v>
      </c>
      <c r="AU898" s="245" t="s">
        <v>156</v>
      </c>
      <c r="AV898" s="13" t="s">
        <v>156</v>
      </c>
      <c r="AW898" s="13" t="s">
        <v>31</v>
      </c>
      <c r="AX898" s="13" t="s">
        <v>76</v>
      </c>
      <c r="AY898" s="245" t="s">
        <v>149</v>
      </c>
    </row>
    <row r="899" s="14" customFormat="1">
      <c r="A899" s="14"/>
      <c r="B899" s="262"/>
      <c r="C899" s="263"/>
      <c r="D899" s="236" t="s">
        <v>158</v>
      </c>
      <c r="E899" s="264" t="s">
        <v>1</v>
      </c>
      <c r="F899" s="265" t="s">
        <v>298</v>
      </c>
      <c r="G899" s="263"/>
      <c r="H899" s="266">
        <v>97.200000000000003</v>
      </c>
      <c r="I899" s="267"/>
      <c r="J899" s="263"/>
      <c r="K899" s="263"/>
      <c r="L899" s="268"/>
      <c r="M899" s="269"/>
      <c r="N899" s="270"/>
      <c r="O899" s="270"/>
      <c r="P899" s="270"/>
      <c r="Q899" s="270"/>
      <c r="R899" s="270"/>
      <c r="S899" s="270"/>
      <c r="T899" s="271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72" t="s">
        <v>158</v>
      </c>
      <c r="AU899" s="272" t="s">
        <v>156</v>
      </c>
      <c r="AV899" s="14" t="s">
        <v>155</v>
      </c>
      <c r="AW899" s="14" t="s">
        <v>31</v>
      </c>
      <c r="AX899" s="14" t="s">
        <v>84</v>
      </c>
      <c r="AY899" s="272" t="s">
        <v>149</v>
      </c>
    </row>
    <row r="900" s="2" customFormat="1" ht="24.15" customHeight="1">
      <c r="A900" s="39"/>
      <c r="B900" s="40"/>
      <c r="C900" s="246" t="s">
        <v>1128</v>
      </c>
      <c r="D900" s="246" t="s">
        <v>178</v>
      </c>
      <c r="E900" s="247" t="s">
        <v>1129</v>
      </c>
      <c r="F900" s="248" t="s">
        <v>1130</v>
      </c>
      <c r="G900" s="249" t="s">
        <v>309</v>
      </c>
      <c r="H900" s="250">
        <v>17.535</v>
      </c>
      <c r="I900" s="251"/>
      <c r="J900" s="252">
        <f>ROUND(I900*H900,2)</f>
        <v>0</v>
      </c>
      <c r="K900" s="253"/>
      <c r="L900" s="254"/>
      <c r="M900" s="255" t="s">
        <v>1</v>
      </c>
      <c r="N900" s="256" t="s">
        <v>42</v>
      </c>
      <c r="O900" s="92"/>
      <c r="P900" s="230">
        <f>O900*H900</f>
        <v>0</v>
      </c>
      <c r="Q900" s="230">
        <v>0.021999999999999999</v>
      </c>
      <c r="R900" s="230">
        <f>Q900*H900</f>
        <v>0.38577</v>
      </c>
      <c r="S900" s="230">
        <v>0</v>
      </c>
      <c r="T900" s="231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32" t="s">
        <v>468</v>
      </c>
      <c r="AT900" s="232" t="s">
        <v>178</v>
      </c>
      <c r="AU900" s="232" t="s">
        <v>156</v>
      </c>
      <c r="AY900" s="18" t="s">
        <v>149</v>
      </c>
      <c r="BE900" s="233">
        <f>IF(N900="základní",J900,0)</f>
        <v>0</v>
      </c>
      <c r="BF900" s="233">
        <f>IF(N900="snížená",J900,0)</f>
        <v>0</v>
      </c>
      <c r="BG900" s="233">
        <f>IF(N900="zákl. přenesená",J900,0)</f>
        <v>0</v>
      </c>
      <c r="BH900" s="233">
        <f>IF(N900="sníž. přenesená",J900,0)</f>
        <v>0</v>
      </c>
      <c r="BI900" s="233">
        <f>IF(N900="nulová",J900,0)</f>
        <v>0</v>
      </c>
      <c r="BJ900" s="18" t="s">
        <v>156</v>
      </c>
      <c r="BK900" s="233">
        <f>ROUND(I900*H900,2)</f>
        <v>0</v>
      </c>
      <c r="BL900" s="18" t="s">
        <v>228</v>
      </c>
      <c r="BM900" s="232" t="s">
        <v>1131</v>
      </c>
    </row>
    <row r="901" s="13" customFormat="1">
      <c r="A901" s="13"/>
      <c r="B901" s="234"/>
      <c r="C901" s="235"/>
      <c r="D901" s="236" t="s">
        <v>158</v>
      </c>
      <c r="E901" s="237" t="s">
        <v>1</v>
      </c>
      <c r="F901" s="238" t="s">
        <v>1099</v>
      </c>
      <c r="G901" s="235"/>
      <c r="H901" s="239">
        <v>4.133</v>
      </c>
      <c r="I901" s="240"/>
      <c r="J901" s="235"/>
      <c r="K901" s="235"/>
      <c r="L901" s="241"/>
      <c r="M901" s="242"/>
      <c r="N901" s="243"/>
      <c r="O901" s="243"/>
      <c r="P901" s="243"/>
      <c r="Q901" s="243"/>
      <c r="R901" s="243"/>
      <c r="S901" s="243"/>
      <c r="T901" s="244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5" t="s">
        <v>158</v>
      </c>
      <c r="AU901" s="245" t="s">
        <v>156</v>
      </c>
      <c r="AV901" s="13" t="s">
        <v>156</v>
      </c>
      <c r="AW901" s="13" t="s">
        <v>31</v>
      </c>
      <c r="AX901" s="13" t="s">
        <v>76</v>
      </c>
      <c r="AY901" s="245" t="s">
        <v>149</v>
      </c>
    </row>
    <row r="902" s="13" customFormat="1">
      <c r="A902" s="13"/>
      <c r="B902" s="234"/>
      <c r="C902" s="235"/>
      <c r="D902" s="236" t="s">
        <v>158</v>
      </c>
      <c r="E902" s="237" t="s">
        <v>1</v>
      </c>
      <c r="F902" s="238" t="s">
        <v>1100</v>
      </c>
      <c r="G902" s="235"/>
      <c r="H902" s="239">
        <v>11.808</v>
      </c>
      <c r="I902" s="240"/>
      <c r="J902" s="235"/>
      <c r="K902" s="235"/>
      <c r="L902" s="241"/>
      <c r="M902" s="242"/>
      <c r="N902" s="243"/>
      <c r="O902" s="243"/>
      <c r="P902" s="243"/>
      <c r="Q902" s="243"/>
      <c r="R902" s="243"/>
      <c r="S902" s="243"/>
      <c r="T902" s="244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5" t="s">
        <v>158</v>
      </c>
      <c r="AU902" s="245" t="s">
        <v>156</v>
      </c>
      <c r="AV902" s="13" t="s">
        <v>156</v>
      </c>
      <c r="AW902" s="13" t="s">
        <v>31</v>
      </c>
      <c r="AX902" s="13" t="s">
        <v>76</v>
      </c>
      <c r="AY902" s="245" t="s">
        <v>149</v>
      </c>
    </row>
    <row r="903" s="14" customFormat="1">
      <c r="A903" s="14"/>
      <c r="B903" s="262"/>
      <c r="C903" s="263"/>
      <c r="D903" s="236" t="s">
        <v>158</v>
      </c>
      <c r="E903" s="264" t="s">
        <v>1</v>
      </c>
      <c r="F903" s="265" t="s">
        <v>298</v>
      </c>
      <c r="G903" s="263"/>
      <c r="H903" s="266">
        <v>15.941000000000001</v>
      </c>
      <c r="I903" s="267"/>
      <c r="J903" s="263"/>
      <c r="K903" s="263"/>
      <c r="L903" s="268"/>
      <c r="M903" s="269"/>
      <c r="N903" s="270"/>
      <c r="O903" s="270"/>
      <c r="P903" s="270"/>
      <c r="Q903" s="270"/>
      <c r="R903" s="270"/>
      <c r="S903" s="270"/>
      <c r="T903" s="271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72" t="s">
        <v>158</v>
      </c>
      <c r="AU903" s="272" t="s">
        <v>156</v>
      </c>
      <c r="AV903" s="14" t="s">
        <v>155</v>
      </c>
      <c r="AW903" s="14" t="s">
        <v>31</v>
      </c>
      <c r="AX903" s="14" t="s">
        <v>76</v>
      </c>
      <c r="AY903" s="272" t="s">
        <v>149</v>
      </c>
    </row>
    <row r="904" s="13" customFormat="1">
      <c r="A904" s="13"/>
      <c r="B904" s="234"/>
      <c r="C904" s="235"/>
      <c r="D904" s="236" t="s">
        <v>158</v>
      </c>
      <c r="E904" s="237" t="s">
        <v>1</v>
      </c>
      <c r="F904" s="238" t="s">
        <v>1132</v>
      </c>
      <c r="G904" s="235"/>
      <c r="H904" s="239">
        <v>17.535</v>
      </c>
      <c r="I904" s="240"/>
      <c r="J904" s="235"/>
      <c r="K904" s="235"/>
      <c r="L904" s="241"/>
      <c r="M904" s="242"/>
      <c r="N904" s="243"/>
      <c r="O904" s="243"/>
      <c r="P904" s="243"/>
      <c r="Q904" s="243"/>
      <c r="R904" s="243"/>
      <c r="S904" s="243"/>
      <c r="T904" s="24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5" t="s">
        <v>158</v>
      </c>
      <c r="AU904" s="245" t="s">
        <v>156</v>
      </c>
      <c r="AV904" s="13" t="s">
        <v>156</v>
      </c>
      <c r="AW904" s="13" t="s">
        <v>31</v>
      </c>
      <c r="AX904" s="13" t="s">
        <v>76</v>
      </c>
      <c r="AY904" s="245" t="s">
        <v>149</v>
      </c>
    </row>
    <row r="905" s="14" customFormat="1">
      <c r="A905" s="14"/>
      <c r="B905" s="262"/>
      <c r="C905" s="263"/>
      <c r="D905" s="236" t="s">
        <v>158</v>
      </c>
      <c r="E905" s="264" t="s">
        <v>1</v>
      </c>
      <c r="F905" s="265" t="s">
        <v>298</v>
      </c>
      <c r="G905" s="263"/>
      <c r="H905" s="266">
        <v>17.535</v>
      </c>
      <c r="I905" s="267"/>
      <c r="J905" s="263"/>
      <c r="K905" s="263"/>
      <c r="L905" s="268"/>
      <c r="M905" s="269"/>
      <c r="N905" s="270"/>
      <c r="O905" s="270"/>
      <c r="P905" s="270"/>
      <c r="Q905" s="270"/>
      <c r="R905" s="270"/>
      <c r="S905" s="270"/>
      <c r="T905" s="271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72" t="s">
        <v>158</v>
      </c>
      <c r="AU905" s="272" t="s">
        <v>156</v>
      </c>
      <c r="AV905" s="14" t="s">
        <v>155</v>
      </c>
      <c r="AW905" s="14" t="s">
        <v>31</v>
      </c>
      <c r="AX905" s="14" t="s">
        <v>84</v>
      </c>
      <c r="AY905" s="272" t="s">
        <v>149</v>
      </c>
    </row>
    <row r="906" s="2" customFormat="1" ht="33" customHeight="1">
      <c r="A906" s="39"/>
      <c r="B906" s="40"/>
      <c r="C906" s="220" t="s">
        <v>1133</v>
      </c>
      <c r="D906" s="220" t="s">
        <v>151</v>
      </c>
      <c r="E906" s="221" t="s">
        <v>1134</v>
      </c>
      <c r="F906" s="222" t="s">
        <v>1135</v>
      </c>
      <c r="G906" s="223" t="s">
        <v>197</v>
      </c>
      <c r="H906" s="224">
        <v>420.10000000000002</v>
      </c>
      <c r="I906" s="225"/>
      <c r="J906" s="226">
        <f>ROUND(I906*H906,2)</f>
        <v>0</v>
      </c>
      <c r="K906" s="227"/>
      <c r="L906" s="45"/>
      <c r="M906" s="228" t="s">
        <v>1</v>
      </c>
      <c r="N906" s="229" t="s">
        <v>42</v>
      </c>
      <c r="O906" s="92"/>
      <c r="P906" s="230">
        <f>O906*H906</f>
        <v>0</v>
      </c>
      <c r="Q906" s="230">
        <v>0.00030299999999999999</v>
      </c>
      <c r="R906" s="230">
        <f>Q906*H906</f>
        <v>0.1272903</v>
      </c>
      <c r="S906" s="230">
        <v>0</v>
      </c>
      <c r="T906" s="231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32" t="s">
        <v>228</v>
      </c>
      <c r="AT906" s="232" t="s">
        <v>151</v>
      </c>
      <c r="AU906" s="232" t="s">
        <v>156</v>
      </c>
      <c r="AY906" s="18" t="s">
        <v>149</v>
      </c>
      <c r="BE906" s="233">
        <f>IF(N906="základní",J906,0)</f>
        <v>0</v>
      </c>
      <c r="BF906" s="233">
        <f>IF(N906="snížená",J906,0)</f>
        <v>0</v>
      </c>
      <c r="BG906" s="233">
        <f>IF(N906="zákl. přenesená",J906,0)</f>
        <v>0</v>
      </c>
      <c r="BH906" s="233">
        <f>IF(N906="sníž. přenesená",J906,0)</f>
        <v>0</v>
      </c>
      <c r="BI906" s="233">
        <f>IF(N906="nulová",J906,0)</f>
        <v>0</v>
      </c>
      <c r="BJ906" s="18" t="s">
        <v>156</v>
      </c>
      <c r="BK906" s="233">
        <f>ROUND(I906*H906,2)</f>
        <v>0</v>
      </c>
      <c r="BL906" s="18" t="s">
        <v>228</v>
      </c>
      <c r="BM906" s="232" t="s">
        <v>1136</v>
      </c>
    </row>
    <row r="907" s="13" customFormat="1">
      <c r="A907" s="13"/>
      <c r="B907" s="234"/>
      <c r="C907" s="235"/>
      <c r="D907" s="236" t="s">
        <v>158</v>
      </c>
      <c r="E907" s="237" t="s">
        <v>1</v>
      </c>
      <c r="F907" s="238" t="s">
        <v>1137</v>
      </c>
      <c r="G907" s="235"/>
      <c r="H907" s="239">
        <v>5.4800000000000004</v>
      </c>
      <c r="I907" s="240"/>
      <c r="J907" s="235"/>
      <c r="K907" s="235"/>
      <c r="L907" s="241"/>
      <c r="M907" s="242"/>
      <c r="N907" s="243"/>
      <c r="O907" s="243"/>
      <c r="P907" s="243"/>
      <c r="Q907" s="243"/>
      <c r="R907" s="243"/>
      <c r="S907" s="243"/>
      <c r="T907" s="244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5" t="s">
        <v>158</v>
      </c>
      <c r="AU907" s="245" t="s">
        <v>156</v>
      </c>
      <c r="AV907" s="13" t="s">
        <v>156</v>
      </c>
      <c r="AW907" s="13" t="s">
        <v>31</v>
      </c>
      <c r="AX907" s="13" t="s">
        <v>76</v>
      </c>
      <c r="AY907" s="245" t="s">
        <v>149</v>
      </c>
    </row>
    <row r="908" s="13" customFormat="1">
      <c r="A908" s="13"/>
      <c r="B908" s="234"/>
      <c r="C908" s="235"/>
      <c r="D908" s="236" t="s">
        <v>158</v>
      </c>
      <c r="E908" s="237" t="s">
        <v>1</v>
      </c>
      <c r="F908" s="238" t="s">
        <v>1138</v>
      </c>
      <c r="G908" s="235"/>
      <c r="H908" s="239">
        <v>17.34</v>
      </c>
      <c r="I908" s="240"/>
      <c r="J908" s="235"/>
      <c r="K908" s="235"/>
      <c r="L908" s="241"/>
      <c r="M908" s="242"/>
      <c r="N908" s="243"/>
      <c r="O908" s="243"/>
      <c r="P908" s="243"/>
      <c r="Q908" s="243"/>
      <c r="R908" s="243"/>
      <c r="S908" s="243"/>
      <c r="T908" s="244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5" t="s">
        <v>158</v>
      </c>
      <c r="AU908" s="245" t="s">
        <v>156</v>
      </c>
      <c r="AV908" s="13" t="s">
        <v>156</v>
      </c>
      <c r="AW908" s="13" t="s">
        <v>31</v>
      </c>
      <c r="AX908" s="13" t="s">
        <v>76</v>
      </c>
      <c r="AY908" s="245" t="s">
        <v>149</v>
      </c>
    </row>
    <row r="909" s="13" customFormat="1">
      <c r="A909" s="13"/>
      <c r="B909" s="234"/>
      <c r="C909" s="235"/>
      <c r="D909" s="236" t="s">
        <v>158</v>
      </c>
      <c r="E909" s="237" t="s">
        <v>1</v>
      </c>
      <c r="F909" s="238" t="s">
        <v>1139</v>
      </c>
      <c r="G909" s="235"/>
      <c r="H909" s="239">
        <v>274.26999999999998</v>
      </c>
      <c r="I909" s="240"/>
      <c r="J909" s="235"/>
      <c r="K909" s="235"/>
      <c r="L909" s="241"/>
      <c r="M909" s="242"/>
      <c r="N909" s="243"/>
      <c r="O909" s="243"/>
      <c r="P909" s="243"/>
      <c r="Q909" s="243"/>
      <c r="R909" s="243"/>
      <c r="S909" s="243"/>
      <c r="T909" s="24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5" t="s">
        <v>158</v>
      </c>
      <c r="AU909" s="245" t="s">
        <v>156</v>
      </c>
      <c r="AV909" s="13" t="s">
        <v>156</v>
      </c>
      <c r="AW909" s="13" t="s">
        <v>31</v>
      </c>
      <c r="AX909" s="13" t="s">
        <v>76</v>
      </c>
      <c r="AY909" s="245" t="s">
        <v>149</v>
      </c>
    </row>
    <row r="910" s="13" customFormat="1">
      <c r="A910" s="13"/>
      <c r="B910" s="234"/>
      <c r="C910" s="235"/>
      <c r="D910" s="236" t="s">
        <v>158</v>
      </c>
      <c r="E910" s="237" t="s">
        <v>1</v>
      </c>
      <c r="F910" s="238" t="s">
        <v>1140</v>
      </c>
      <c r="G910" s="235"/>
      <c r="H910" s="239">
        <v>123.01000000000001</v>
      </c>
      <c r="I910" s="240"/>
      <c r="J910" s="235"/>
      <c r="K910" s="235"/>
      <c r="L910" s="241"/>
      <c r="M910" s="242"/>
      <c r="N910" s="243"/>
      <c r="O910" s="243"/>
      <c r="P910" s="243"/>
      <c r="Q910" s="243"/>
      <c r="R910" s="243"/>
      <c r="S910" s="243"/>
      <c r="T910" s="244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5" t="s">
        <v>158</v>
      </c>
      <c r="AU910" s="245" t="s">
        <v>156</v>
      </c>
      <c r="AV910" s="13" t="s">
        <v>156</v>
      </c>
      <c r="AW910" s="13" t="s">
        <v>31</v>
      </c>
      <c r="AX910" s="13" t="s">
        <v>76</v>
      </c>
      <c r="AY910" s="245" t="s">
        <v>149</v>
      </c>
    </row>
    <row r="911" s="14" customFormat="1">
      <c r="A911" s="14"/>
      <c r="B911" s="262"/>
      <c r="C911" s="263"/>
      <c r="D911" s="236" t="s">
        <v>158</v>
      </c>
      <c r="E911" s="264" t="s">
        <v>1</v>
      </c>
      <c r="F911" s="265" t="s">
        <v>298</v>
      </c>
      <c r="G911" s="263"/>
      <c r="H911" s="266">
        <v>420.10000000000002</v>
      </c>
      <c r="I911" s="267"/>
      <c r="J911" s="263"/>
      <c r="K911" s="263"/>
      <c r="L911" s="268"/>
      <c r="M911" s="269"/>
      <c r="N911" s="270"/>
      <c r="O911" s="270"/>
      <c r="P911" s="270"/>
      <c r="Q911" s="270"/>
      <c r="R911" s="270"/>
      <c r="S911" s="270"/>
      <c r="T911" s="271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72" t="s">
        <v>158</v>
      </c>
      <c r="AU911" s="272" t="s">
        <v>156</v>
      </c>
      <c r="AV911" s="14" t="s">
        <v>155</v>
      </c>
      <c r="AW911" s="14" t="s">
        <v>31</v>
      </c>
      <c r="AX911" s="14" t="s">
        <v>84</v>
      </c>
      <c r="AY911" s="272" t="s">
        <v>149</v>
      </c>
    </row>
    <row r="912" s="2" customFormat="1" ht="24.15" customHeight="1">
      <c r="A912" s="39"/>
      <c r="B912" s="40"/>
      <c r="C912" s="246" t="s">
        <v>1141</v>
      </c>
      <c r="D912" s="246" t="s">
        <v>178</v>
      </c>
      <c r="E912" s="247" t="s">
        <v>1129</v>
      </c>
      <c r="F912" s="248" t="s">
        <v>1130</v>
      </c>
      <c r="G912" s="249" t="s">
        <v>309</v>
      </c>
      <c r="H912" s="250">
        <v>27.727</v>
      </c>
      <c r="I912" s="251"/>
      <c r="J912" s="252">
        <f>ROUND(I912*H912,2)</f>
        <v>0</v>
      </c>
      <c r="K912" s="253"/>
      <c r="L912" s="254"/>
      <c r="M912" s="255" t="s">
        <v>1</v>
      </c>
      <c r="N912" s="256" t="s">
        <v>42</v>
      </c>
      <c r="O912" s="92"/>
      <c r="P912" s="230">
        <f>O912*H912</f>
        <v>0</v>
      </c>
      <c r="Q912" s="230">
        <v>0.021999999999999999</v>
      </c>
      <c r="R912" s="230">
        <f>Q912*H912</f>
        <v>0.60999399999999993</v>
      </c>
      <c r="S912" s="230">
        <v>0</v>
      </c>
      <c r="T912" s="231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2" t="s">
        <v>468</v>
      </c>
      <c r="AT912" s="232" t="s">
        <v>178</v>
      </c>
      <c r="AU912" s="232" t="s">
        <v>156</v>
      </c>
      <c r="AY912" s="18" t="s">
        <v>149</v>
      </c>
      <c r="BE912" s="233">
        <f>IF(N912="základní",J912,0)</f>
        <v>0</v>
      </c>
      <c r="BF912" s="233">
        <f>IF(N912="snížená",J912,0)</f>
        <v>0</v>
      </c>
      <c r="BG912" s="233">
        <f>IF(N912="zákl. přenesená",J912,0)</f>
        <v>0</v>
      </c>
      <c r="BH912" s="233">
        <f>IF(N912="sníž. přenesená",J912,0)</f>
        <v>0</v>
      </c>
      <c r="BI912" s="233">
        <f>IF(N912="nulová",J912,0)</f>
        <v>0</v>
      </c>
      <c r="BJ912" s="18" t="s">
        <v>156</v>
      </c>
      <c r="BK912" s="233">
        <f>ROUND(I912*H912,2)</f>
        <v>0</v>
      </c>
      <c r="BL912" s="18" t="s">
        <v>228</v>
      </c>
      <c r="BM912" s="232" t="s">
        <v>1142</v>
      </c>
    </row>
    <row r="913" s="2" customFormat="1">
      <c r="A913" s="39"/>
      <c r="B913" s="40"/>
      <c r="C913" s="41"/>
      <c r="D913" s="236" t="s">
        <v>409</v>
      </c>
      <c r="E913" s="41"/>
      <c r="F913" s="294" t="s">
        <v>664</v>
      </c>
      <c r="G913" s="41"/>
      <c r="H913" s="41"/>
      <c r="I913" s="295"/>
      <c r="J913" s="41"/>
      <c r="K913" s="41"/>
      <c r="L913" s="45"/>
      <c r="M913" s="296"/>
      <c r="N913" s="297"/>
      <c r="O913" s="92"/>
      <c r="P913" s="92"/>
      <c r="Q913" s="92"/>
      <c r="R913" s="92"/>
      <c r="S913" s="92"/>
      <c r="T913" s="93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18" t="s">
        <v>409</v>
      </c>
      <c r="AU913" s="18" t="s">
        <v>156</v>
      </c>
    </row>
    <row r="914" s="13" customFormat="1">
      <c r="A914" s="13"/>
      <c r="B914" s="234"/>
      <c r="C914" s="235"/>
      <c r="D914" s="236" t="s">
        <v>158</v>
      </c>
      <c r="E914" s="237" t="s">
        <v>1</v>
      </c>
      <c r="F914" s="238" t="s">
        <v>1143</v>
      </c>
      <c r="G914" s="235"/>
      <c r="H914" s="239">
        <v>462.11000000000001</v>
      </c>
      <c r="I914" s="240"/>
      <c r="J914" s="235"/>
      <c r="K914" s="235"/>
      <c r="L914" s="241"/>
      <c r="M914" s="242"/>
      <c r="N914" s="243"/>
      <c r="O914" s="243"/>
      <c r="P914" s="243"/>
      <c r="Q914" s="243"/>
      <c r="R914" s="243"/>
      <c r="S914" s="243"/>
      <c r="T914" s="24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5" t="s">
        <v>158</v>
      </c>
      <c r="AU914" s="245" t="s">
        <v>156</v>
      </c>
      <c r="AV914" s="13" t="s">
        <v>156</v>
      </c>
      <c r="AW914" s="13" t="s">
        <v>31</v>
      </c>
      <c r="AX914" s="13" t="s">
        <v>76</v>
      </c>
      <c r="AY914" s="245" t="s">
        <v>149</v>
      </c>
    </row>
    <row r="915" s="14" customFormat="1">
      <c r="A915" s="14"/>
      <c r="B915" s="262"/>
      <c r="C915" s="263"/>
      <c r="D915" s="236" t="s">
        <v>158</v>
      </c>
      <c r="E915" s="264" t="s">
        <v>1</v>
      </c>
      <c r="F915" s="265" t="s">
        <v>298</v>
      </c>
      <c r="G915" s="263"/>
      <c r="H915" s="266">
        <v>462.11000000000001</v>
      </c>
      <c r="I915" s="267"/>
      <c r="J915" s="263"/>
      <c r="K915" s="263"/>
      <c r="L915" s="268"/>
      <c r="M915" s="269"/>
      <c r="N915" s="270"/>
      <c r="O915" s="270"/>
      <c r="P915" s="270"/>
      <c r="Q915" s="270"/>
      <c r="R915" s="270"/>
      <c r="S915" s="270"/>
      <c r="T915" s="27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72" t="s">
        <v>158</v>
      </c>
      <c r="AU915" s="272" t="s">
        <v>156</v>
      </c>
      <c r="AV915" s="14" t="s">
        <v>155</v>
      </c>
      <c r="AW915" s="14" t="s">
        <v>31</v>
      </c>
      <c r="AX915" s="14" t="s">
        <v>84</v>
      </c>
      <c r="AY915" s="272" t="s">
        <v>149</v>
      </c>
    </row>
    <row r="916" s="13" customFormat="1">
      <c r="A916" s="13"/>
      <c r="B916" s="234"/>
      <c r="C916" s="235"/>
      <c r="D916" s="236" t="s">
        <v>158</v>
      </c>
      <c r="E916" s="235"/>
      <c r="F916" s="238" t="s">
        <v>1144</v>
      </c>
      <c r="G916" s="235"/>
      <c r="H916" s="239">
        <v>27.727</v>
      </c>
      <c r="I916" s="240"/>
      <c r="J916" s="235"/>
      <c r="K916" s="235"/>
      <c r="L916" s="241"/>
      <c r="M916" s="242"/>
      <c r="N916" s="243"/>
      <c r="O916" s="243"/>
      <c r="P916" s="243"/>
      <c r="Q916" s="243"/>
      <c r="R916" s="243"/>
      <c r="S916" s="243"/>
      <c r="T916" s="24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5" t="s">
        <v>158</v>
      </c>
      <c r="AU916" s="245" t="s">
        <v>156</v>
      </c>
      <c r="AV916" s="13" t="s">
        <v>156</v>
      </c>
      <c r="AW916" s="13" t="s">
        <v>4</v>
      </c>
      <c r="AX916" s="13" t="s">
        <v>84</v>
      </c>
      <c r="AY916" s="245" t="s">
        <v>149</v>
      </c>
    </row>
    <row r="917" s="2" customFormat="1" ht="37.8" customHeight="1">
      <c r="A917" s="39"/>
      <c r="B917" s="40"/>
      <c r="C917" s="220" t="s">
        <v>1145</v>
      </c>
      <c r="D917" s="220" t="s">
        <v>151</v>
      </c>
      <c r="E917" s="221" t="s">
        <v>1146</v>
      </c>
      <c r="F917" s="222" t="s">
        <v>1147</v>
      </c>
      <c r="G917" s="223" t="s">
        <v>197</v>
      </c>
      <c r="H917" s="224">
        <v>27.423999999999999</v>
      </c>
      <c r="I917" s="225"/>
      <c r="J917" s="226">
        <f>ROUND(I917*H917,2)</f>
        <v>0</v>
      </c>
      <c r="K917" s="227"/>
      <c r="L917" s="45"/>
      <c r="M917" s="228" t="s">
        <v>1</v>
      </c>
      <c r="N917" s="229" t="s">
        <v>42</v>
      </c>
      <c r="O917" s="92"/>
      <c r="P917" s="230">
        <f>O917*H917</f>
        <v>0</v>
      </c>
      <c r="Q917" s="230">
        <v>0.00030299999999999999</v>
      </c>
      <c r="R917" s="230">
        <f>Q917*H917</f>
        <v>0.008309472</v>
      </c>
      <c r="S917" s="230">
        <v>0</v>
      </c>
      <c r="T917" s="231">
        <f>S917*H917</f>
        <v>0</v>
      </c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R917" s="232" t="s">
        <v>228</v>
      </c>
      <c r="AT917" s="232" t="s">
        <v>151</v>
      </c>
      <c r="AU917" s="232" t="s">
        <v>156</v>
      </c>
      <c r="AY917" s="18" t="s">
        <v>149</v>
      </c>
      <c r="BE917" s="233">
        <f>IF(N917="základní",J917,0)</f>
        <v>0</v>
      </c>
      <c r="BF917" s="233">
        <f>IF(N917="snížená",J917,0)</f>
        <v>0</v>
      </c>
      <c r="BG917" s="233">
        <f>IF(N917="zákl. přenesená",J917,0)</f>
        <v>0</v>
      </c>
      <c r="BH917" s="233">
        <f>IF(N917="sníž. přenesená",J917,0)</f>
        <v>0</v>
      </c>
      <c r="BI917" s="233">
        <f>IF(N917="nulová",J917,0)</f>
        <v>0</v>
      </c>
      <c r="BJ917" s="18" t="s">
        <v>156</v>
      </c>
      <c r="BK917" s="233">
        <f>ROUND(I917*H917,2)</f>
        <v>0</v>
      </c>
      <c r="BL917" s="18" t="s">
        <v>228</v>
      </c>
      <c r="BM917" s="232" t="s">
        <v>1148</v>
      </c>
    </row>
    <row r="918" s="13" customFormat="1">
      <c r="A918" s="13"/>
      <c r="B918" s="234"/>
      <c r="C918" s="235"/>
      <c r="D918" s="236" t="s">
        <v>158</v>
      </c>
      <c r="E918" s="237" t="s">
        <v>1</v>
      </c>
      <c r="F918" s="238" t="s">
        <v>1149</v>
      </c>
      <c r="G918" s="235"/>
      <c r="H918" s="239">
        <v>8.8439999999999994</v>
      </c>
      <c r="I918" s="240"/>
      <c r="J918" s="235"/>
      <c r="K918" s="235"/>
      <c r="L918" s="241"/>
      <c r="M918" s="242"/>
      <c r="N918" s="243"/>
      <c r="O918" s="243"/>
      <c r="P918" s="243"/>
      <c r="Q918" s="243"/>
      <c r="R918" s="243"/>
      <c r="S918" s="243"/>
      <c r="T918" s="24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5" t="s">
        <v>158</v>
      </c>
      <c r="AU918" s="245" t="s">
        <v>156</v>
      </c>
      <c r="AV918" s="13" t="s">
        <v>156</v>
      </c>
      <c r="AW918" s="13" t="s">
        <v>31</v>
      </c>
      <c r="AX918" s="13" t="s">
        <v>76</v>
      </c>
      <c r="AY918" s="245" t="s">
        <v>149</v>
      </c>
    </row>
    <row r="919" s="13" customFormat="1">
      <c r="A919" s="13"/>
      <c r="B919" s="234"/>
      <c r="C919" s="235"/>
      <c r="D919" s="236" t="s">
        <v>158</v>
      </c>
      <c r="E919" s="237" t="s">
        <v>1</v>
      </c>
      <c r="F919" s="238" t="s">
        <v>1150</v>
      </c>
      <c r="G919" s="235"/>
      <c r="H919" s="239">
        <v>18.579999999999998</v>
      </c>
      <c r="I919" s="240"/>
      <c r="J919" s="235"/>
      <c r="K919" s="235"/>
      <c r="L919" s="241"/>
      <c r="M919" s="242"/>
      <c r="N919" s="243"/>
      <c r="O919" s="243"/>
      <c r="P919" s="243"/>
      <c r="Q919" s="243"/>
      <c r="R919" s="243"/>
      <c r="S919" s="243"/>
      <c r="T919" s="244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5" t="s">
        <v>158</v>
      </c>
      <c r="AU919" s="245" t="s">
        <v>156</v>
      </c>
      <c r="AV919" s="13" t="s">
        <v>156</v>
      </c>
      <c r="AW919" s="13" t="s">
        <v>31</v>
      </c>
      <c r="AX919" s="13" t="s">
        <v>76</v>
      </c>
      <c r="AY919" s="245" t="s">
        <v>149</v>
      </c>
    </row>
    <row r="920" s="14" customFormat="1">
      <c r="A920" s="14"/>
      <c r="B920" s="262"/>
      <c r="C920" s="263"/>
      <c r="D920" s="236" t="s">
        <v>158</v>
      </c>
      <c r="E920" s="264" t="s">
        <v>1</v>
      </c>
      <c r="F920" s="265" t="s">
        <v>298</v>
      </c>
      <c r="G920" s="263"/>
      <c r="H920" s="266">
        <v>27.423999999999999</v>
      </c>
      <c r="I920" s="267"/>
      <c r="J920" s="263"/>
      <c r="K920" s="263"/>
      <c r="L920" s="268"/>
      <c r="M920" s="269"/>
      <c r="N920" s="270"/>
      <c r="O920" s="270"/>
      <c r="P920" s="270"/>
      <c r="Q920" s="270"/>
      <c r="R920" s="270"/>
      <c r="S920" s="270"/>
      <c r="T920" s="271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72" t="s">
        <v>158</v>
      </c>
      <c r="AU920" s="272" t="s">
        <v>156</v>
      </c>
      <c r="AV920" s="14" t="s">
        <v>155</v>
      </c>
      <c r="AW920" s="14" t="s">
        <v>31</v>
      </c>
      <c r="AX920" s="14" t="s">
        <v>84</v>
      </c>
      <c r="AY920" s="272" t="s">
        <v>149</v>
      </c>
    </row>
    <row r="921" s="2" customFormat="1" ht="24.15" customHeight="1">
      <c r="A921" s="39"/>
      <c r="B921" s="40"/>
      <c r="C921" s="246" t="s">
        <v>1151</v>
      </c>
      <c r="D921" s="246" t="s">
        <v>178</v>
      </c>
      <c r="E921" s="247" t="s">
        <v>1129</v>
      </c>
      <c r="F921" s="248" t="s">
        <v>1130</v>
      </c>
      <c r="G921" s="249" t="s">
        <v>309</v>
      </c>
      <c r="H921" s="250">
        <v>3.0169999999999999</v>
      </c>
      <c r="I921" s="251"/>
      <c r="J921" s="252">
        <f>ROUND(I921*H921,2)</f>
        <v>0</v>
      </c>
      <c r="K921" s="253"/>
      <c r="L921" s="254"/>
      <c r="M921" s="255" t="s">
        <v>1</v>
      </c>
      <c r="N921" s="256" t="s">
        <v>42</v>
      </c>
      <c r="O921" s="92"/>
      <c r="P921" s="230">
        <f>O921*H921</f>
        <v>0</v>
      </c>
      <c r="Q921" s="230">
        <v>0.021999999999999999</v>
      </c>
      <c r="R921" s="230">
        <f>Q921*H921</f>
        <v>0.066373999999999989</v>
      </c>
      <c r="S921" s="230">
        <v>0</v>
      </c>
      <c r="T921" s="231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32" t="s">
        <v>468</v>
      </c>
      <c r="AT921" s="232" t="s">
        <v>178</v>
      </c>
      <c r="AU921" s="232" t="s">
        <v>156</v>
      </c>
      <c r="AY921" s="18" t="s">
        <v>149</v>
      </c>
      <c r="BE921" s="233">
        <f>IF(N921="základní",J921,0)</f>
        <v>0</v>
      </c>
      <c r="BF921" s="233">
        <f>IF(N921="snížená",J921,0)</f>
        <v>0</v>
      </c>
      <c r="BG921" s="233">
        <f>IF(N921="zákl. přenesená",J921,0)</f>
        <v>0</v>
      </c>
      <c r="BH921" s="233">
        <f>IF(N921="sníž. přenesená",J921,0)</f>
        <v>0</v>
      </c>
      <c r="BI921" s="233">
        <f>IF(N921="nulová",J921,0)</f>
        <v>0</v>
      </c>
      <c r="BJ921" s="18" t="s">
        <v>156</v>
      </c>
      <c r="BK921" s="233">
        <f>ROUND(I921*H921,2)</f>
        <v>0</v>
      </c>
      <c r="BL921" s="18" t="s">
        <v>228</v>
      </c>
      <c r="BM921" s="232" t="s">
        <v>1152</v>
      </c>
    </row>
    <row r="922" s="2" customFormat="1">
      <c r="A922" s="39"/>
      <c r="B922" s="40"/>
      <c r="C922" s="41"/>
      <c r="D922" s="236" t="s">
        <v>409</v>
      </c>
      <c r="E922" s="41"/>
      <c r="F922" s="294" t="s">
        <v>664</v>
      </c>
      <c r="G922" s="41"/>
      <c r="H922" s="41"/>
      <c r="I922" s="295"/>
      <c r="J922" s="41"/>
      <c r="K922" s="41"/>
      <c r="L922" s="45"/>
      <c r="M922" s="296"/>
      <c r="N922" s="297"/>
      <c r="O922" s="92"/>
      <c r="P922" s="92"/>
      <c r="Q922" s="92"/>
      <c r="R922" s="92"/>
      <c r="S922" s="92"/>
      <c r="T922" s="93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409</v>
      </c>
      <c r="AU922" s="18" t="s">
        <v>156</v>
      </c>
    </row>
    <row r="923" s="13" customFormat="1">
      <c r="A923" s="13"/>
      <c r="B923" s="234"/>
      <c r="C923" s="235"/>
      <c r="D923" s="236" t="s">
        <v>158</v>
      </c>
      <c r="E923" s="237" t="s">
        <v>1</v>
      </c>
      <c r="F923" s="238" t="s">
        <v>1149</v>
      </c>
      <c r="G923" s="235"/>
      <c r="H923" s="239">
        <v>8.8439999999999994</v>
      </c>
      <c r="I923" s="240"/>
      <c r="J923" s="235"/>
      <c r="K923" s="235"/>
      <c r="L923" s="241"/>
      <c r="M923" s="242"/>
      <c r="N923" s="243"/>
      <c r="O923" s="243"/>
      <c r="P923" s="243"/>
      <c r="Q923" s="243"/>
      <c r="R923" s="243"/>
      <c r="S923" s="243"/>
      <c r="T923" s="24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5" t="s">
        <v>158</v>
      </c>
      <c r="AU923" s="245" t="s">
        <v>156</v>
      </c>
      <c r="AV923" s="13" t="s">
        <v>156</v>
      </c>
      <c r="AW923" s="13" t="s">
        <v>31</v>
      </c>
      <c r="AX923" s="13" t="s">
        <v>76</v>
      </c>
      <c r="AY923" s="245" t="s">
        <v>149</v>
      </c>
    </row>
    <row r="924" s="13" customFormat="1">
      <c r="A924" s="13"/>
      <c r="B924" s="234"/>
      <c r="C924" s="235"/>
      <c r="D924" s="236" t="s">
        <v>158</v>
      </c>
      <c r="E924" s="237" t="s">
        <v>1</v>
      </c>
      <c r="F924" s="238" t="s">
        <v>1150</v>
      </c>
      <c r="G924" s="235"/>
      <c r="H924" s="239">
        <v>18.579999999999998</v>
      </c>
      <c r="I924" s="240"/>
      <c r="J924" s="235"/>
      <c r="K924" s="235"/>
      <c r="L924" s="241"/>
      <c r="M924" s="242"/>
      <c r="N924" s="243"/>
      <c r="O924" s="243"/>
      <c r="P924" s="243"/>
      <c r="Q924" s="243"/>
      <c r="R924" s="243"/>
      <c r="S924" s="243"/>
      <c r="T924" s="24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5" t="s">
        <v>158</v>
      </c>
      <c r="AU924" s="245" t="s">
        <v>156</v>
      </c>
      <c r="AV924" s="13" t="s">
        <v>156</v>
      </c>
      <c r="AW924" s="13" t="s">
        <v>31</v>
      </c>
      <c r="AX924" s="13" t="s">
        <v>76</v>
      </c>
      <c r="AY924" s="245" t="s">
        <v>149</v>
      </c>
    </row>
    <row r="925" s="14" customFormat="1">
      <c r="A925" s="14"/>
      <c r="B925" s="262"/>
      <c r="C925" s="263"/>
      <c r="D925" s="236" t="s">
        <v>158</v>
      </c>
      <c r="E925" s="264" t="s">
        <v>1</v>
      </c>
      <c r="F925" s="265" t="s">
        <v>298</v>
      </c>
      <c r="G925" s="263"/>
      <c r="H925" s="266">
        <v>27.423999999999999</v>
      </c>
      <c r="I925" s="267"/>
      <c r="J925" s="263"/>
      <c r="K925" s="263"/>
      <c r="L925" s="268"/>
      <c r="M925" s="269"/>
      <c r="N925" s="270"/>
      <c r="O925" s="270"/>
      <c r="P925" s="270"/>
      <c r="Q925" s="270"/>
      <c r="R925" s="270"/>
      <c r="S925" s="270"/>
      <c r="T925" s="271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72" t="s">
        <v>158</v>
      </c>
      <c r="AU925" s="272" t="s">
        <v>156</v>
      </c>
      <c r="AV925" s="14" t="s">
        <v>155</v>
      </c>
      <c r="AW925" s="14" t="s">
        <v>31</v>
      </c>
      <c r="AX925" s="14" t="s">
        <v>76</v>
      </c>
      <c r="AY925" s="272" t="s">
        <v>149</v>
      </c>
    </row>
    <row r="926" s="13" customFormat="1">
      <c r="A926" s="13"/>
      <c r="B926" s="234"/>
      <c r="C926" s="235"/>
      <c r="D926" s="236" t="s">
        <v>158</v>
      </c>
      <c r="E926" s="237" t="s">
        <v>1</v>
      </c>
      <c r="F926" s="238" t="s">
        <v>1153</v>
      </c>
      <c r="G926" s="235"/>
      <c r="H926" s="239">
        <v>30.166</v>
      </c>
      <c r="I926" s="240"/>
      <c r="J926" s="235"/>
      <c r="K926" s="235"/>
      <c r="L926" s="241"/>
      <c r="M926" s="242"/>
      <c r="N926" s="243"/>
      <c r="O926" s="243"/>
      <c r="P926" s="243"/>
      <c r="Q926" s="243"/>
      <c r="R926" s="243"/>
      <c r="S926" s="243"/>
      <c r="T926" s="244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5" t="s">
        <v>158</v>
      </c>
      <c r="AU926" s="245" t="s">
        <v>156</v>
      </c>
      <c r="AV926" s="13" t="s">
        <v>156</v>
      </c>
      <c r="AW926" s="13" t="s">
        <v>31</v>
      </c>
      <c r="AX926" s="13" t="s">
        <v>76</v>
      </c>
      <c r="AY926" s="245" t="s">
        <v>149</v>
      </c>
    </row>
    <row r="927" s="14" customFormat="1">
      <c r="A927" s="14"/>
      <c r="B927" s="262"/>
      <c r="C927" s="263"/>
      <c r="D927" s="236" t="s">
        <v>158</v>
      </c>
      <c r="E927" s="264" t="s">
        <v>1</v>
      </c>
      <c r="F927" s="265" t="s">
        <v>298</v>
      </c>
      <c r="G927" s="263"/>
      <c r="H927" s="266">
        <v>30.166</v>
      </c>
      <c r="I927" s="267"/>
      <c r="J927" s="263"/>
      <c r="K927" s="263"/>
      <c r="L927" s="268"/>
      <c r="M927" s="269"/>
      <c r="N927" s="270"/>
      <c r="O927" s="270"/>
      <c r="P927" s="270"/>
      <c r="Q927" s="270"/>
      <c r="R927" s="270"/>
      <c r="S927" s="270"/>
      <c r="T927" s="271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72" t="s">
        <v>158</v>
      </c>
      <c r="AU927" s="272" t="s">
        <v>156</v>
      </c>
      <c r="AV927" s="14" t="s">
        <v>155</v>
      </c>
      <c r="AW927" s="14" t="s">
        <v>31</v>
      </c>
      <c r="AX927" s="14" t="s">
        <v>84</v>
      </c>
      <c r="AY927" s="272" t="s">
        <v>149</v>
      </c>
    </row>
    <row r="928" s="13" customFormat="1">
      <c r="A928" s="13"/>
      <c r="B928" s="234"/>
      <c r="C928" s="235"/>
      <c r="D928" s="236" t="s">
        <v>158</v>
      </c>
      <c r="E928" s="235"/>
      <c r="F928" s="238" t="s">
        <v>1154</v>
      </c>
      <c r="G928" s="235"/>
      <c r="H928" s="239">
        <v>3.0169999999999999</v>
      </c>
      <c r="I928" s="240"/>
      <c r="J928" s="235"/>
      <c r="K928" s="235"/>
      <c r="L928" s="241"/>
      <c r="M928" s="242"/>
      <c r="N928" s="243"/>
      <c r="O928" s="243"/>
      <c r="P928" s="243"/>
      <c r="Q928" s="243"/>
      <c r="R928" s="243"/>
      <c r="S928" s="243"/>
      <c r="T928" s="24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5" t="s">
        <v>158</v>
      </c>
      <c r="AU928" s="245" t="s">
        <v>156</v>
      </c>
      <c r="AV928" s="13" t="s">
        <v>156</v>
      </c>
      <c r="AW928" s="13" t="s">
        <v>4</v>
      </c>
      <c r="AX928" s="13" t="s">
        <v>84</v>
      </c>
      <c r="AY928" s="245" t="s">
        <v>149</v>
      </c>
    </row>
    <row r="929" s="2" customFormat="1" ht="33" customHeight="1">
      <c r="A929" s="39"/>
      <c r="B929" s="40"/>
      <c r="C929" s="220" t="s">
        <v>1155</v>
      </c>
      <c r="D929" s="220" t="s">
        <v>151</v>
      </c>
      <c r="E929" s="221" t="s">
        <v>1156</v>
      </c>
      <c r="F929" s="222" t="s">
        <v>1157</v>
      </c>
      <c r="G929" s="223" t="s">
        <v>309</v>
      </c>
      <c r="H929" s="224">
        <v>484.517</v>
      </c>
      <c r="I929" s="225"/>
      <c r="J929" s="226">
        <f>ROUND(I929*H929,2)</f>
        <v>0</v>
      </c>
      <c r="K929" s="227"/>
      <c r="L929" s="45"/>
      <c r="M929" s="228" t="s">
        <v>1</v>
      </c>
      <c r="N929" s="229" t="s">
        <v>42</v>
      </c>
      <c r="O929" s="92"/>
      <c r="P929" s="230">
        <f>O929*H929</f>
        <v>0</v>
      </c>
      <c r="Q929" s="230">
        <v>0.007548</v>
      </c>
      <c r="R929" s="230">
        <f>Q929*H929</f>
        <v>3.6571343160000001</v>
      </c>
      <c r="S929" s="230">
        <v>0</v>
      </c>
      <c r="T929" s="231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32" t="s">
        <v>228</v>
      </c>
      <c r="AT929" s="232" t="s">
        <v>151</v>
      </c>
      <c r="AU929" s="232" t="s">
        <v>156</v>
      </c>
      <c r="AY929" s="18" t="s">
        <v>149</v>
      </c>
      <c r="BE929" s="233">
        <f>IF(N929="základní",J929,0)</f>
        <v>0</v>
      </c>
      <c r="BF929" s="233">
        <f>IF(N929="snížená",J929,0)</f>
        <v>0</v>
      </c>
      <c r="BG929" s="233">
        <f>IF(N929="zákl. přenesená",J929,0)</f>
        <v>0</v>
      </c>
      <c r="BH929" s="233">
        <f>IF(N929="sníž. přenesená",J929,0)</f>
        <v>0</v>
      </c>
      <c r="BI929" s="233">
        <f>IF(N929="nulová",J929,0)</f>
        <v>0</v>
      </c>
      <c r="BJ929" s="18" t="s">
        <v>156</v>
      </c>
      <c r="BK929" s="233">
        <f>ROUND(I929*H929,2)</f>
        <v>0</v>
      </c>
      <c r="BL929" s="18" t="s">
        <v>228</v>
      </c>
      <c r="BM929" s="232" t="s">
        <v>1158</v>
      </c>
    </row>
    <row r="930" s="15" customFormat="1">
      <c r="A930" s="15"/>
      <c r="B930" s="273"/>
      <c r="C930" s="274"/>
      <c r="D930" s="236" t="s">
        <v>158</v>
      </c>
      <c r="E930" s="275" t="s">
        <v>1</v>
      </c>
      <c r="F930" s="276" t="s">
        <v>1097</v>
      </c>
      <c r="G930" s="274"/>
      <c r="H930" s="275" t="s">
        <v>1</v>
      </c>
      <c r="I930" s="277"/>
      <c r="J930" s="274"/>
      <c r="K930" s="274"/>
      <c r="L930" s="278"/>
      <c r="M930" s="279"/>
      <c r="N930" s="280"/>
      <c r="O930" s="280"/>
      <c r="P930" s="280"/>
      <c r="Q930" s="280"/>
      <c r="R930" s="280"/>
      <c r="S930" s="280"/>
      <c r="T930" s="281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82" t="s">
        <v>158</v>
      </c>
      <c r="AU930" s="282" t="s">
        <v>156</v>
      </c>
      <c r="AV930" s="15" t="s">
        <v>84</v>
      </c>
      <c r="AW930" s="15" t="s">
        <v>31</v>
      </c>
      <c r="AX930" s="15" t="s">
        <v>76</v>
      </c>
      <c r="AY930" s="282" t="s">
        <v>149</v>
      </c>
    </row>
    <row r="931" s="13" customFormat="1">
      <c r="A931" s="13"/>
      <c r="B931" s="234"/>
      <c r="C931" s="235"/>
      <c r="D931" s="236" t="s">
        <v>158</v>
      </c>
      <c r="E931" s="237" t="s">
        <v>1</v>
      </c>
      <c r="F931" s="238" t="s">
        <v>1105</v>
      </c>
      <c r="G931" s="235"/>
      <c r="H931" s="239">
        <v>3.7200000000000002</v>
      </c>
      <c r="I931" s="240"/>
      <c r="J931" s="235"/>
      <c r="K931" s="235"/>
      <c r="L931" s="241"/>
      <c r="M931" s="242"/>
      <c r="N931" s="243"/>
      <c r="O931" s="243"/>
      <c r="P931" s="243"/>
      <c r="Q931" s="243"/>
      <c r="R931" s="243"/>
      <c r="S931" s="243"/>
      <c r="T931" s="244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5" t="s">
        <v>158</v>
      </c>
      <c r="AU931" s="245" t="s">
        <v>156</v>
      </c>
      <c r="AV931" s="13" t="s">
        <v>156</v>
      </c>
      <c r="AW931" s="13" t="s">
        <v>31</v>
      </c>
      <c r="AX931" s="13" t="s">
        <v>76</v>
      </c>
      <c r="AY931" s="245" t="s">
        <v>149</v>
      </c>
    </row>
    <row r="932" s="13" customFormat="1">
      <c r="A932" s="13"/>
      <c r="B932" s="234"/>
      <c r="C932" s="235"/>
      <c r="D932" s="236" t="s">
        <v>158</v>
      </c>
      <c r="E932" s="237" t="s">
        <v>1</v>
      </c>
      <c r="F932" s="238" t="s">
        <v>1106</v>
      </c>
      <c r="G932" s="235"/>
      <c r="H932" s="239">
        <v>12.237</v>
      </c>
      <c r="I932" s="240"/>
      <c r="J932" s="235"/>
      <c r="K932" s="235"/>
      <c r="L932" s="241"/>
      <c r="M932" s="242"/>
      <c r="N932" s="243"/>
      <c r="O932" s="243"/>
      <c r="P932" s="243"/>
      <c r="Q932" s="243"/>
      <c r="R932" s="243"/>
      <c r="S932" s="243"/>
      <c r="T932" s="244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5" t="s">
        <v>158</v>
      </c>
      <c r="AU932" s="245" t="s">
        <v>156</v>
      </c>
      <c r="AV932" s="13" t="s">
        <v>156</v>
      </c>
      <c r="AW932" s="13" t="s">
        <v>31</v>
      </c>
      <c r="AX932" s="13" t="s">
        <v>76</v>
      </c>
      <c r="AY932" s="245" t="s">
        <v>149</v>
      </c>
    </row>
    <row r="933" s="15" customFormat="1">
      <c r="A933" s="15"/>
      <c r="B933" s="273"/>
      <c r="C933" s="274"/>
      <c r="D933" s="236" t="s">
        <v>158</v>
      </c>
      <c r="E933" s="275" t="s">
        <v>1</v>
      </c>
      <c r="F933" s="276" t="s">
        <v>570</v>
      </c>
      <c r="G933" s="274"/>
      <c r="H933" s="275" t="s">
        <v>1</v>
      </c>
      <c r="I933" s="277"/>
      <c r="J933" s="274"/>
      <c r="K933" s="274"/>
      <c r="L933" s="278"/>
      <c r="M933" s="279"/>
      <c r="N933" s="280"/>
      <c r="O933" s="280"/>
      <c r="P933" s="280"/>
      <c r="Q933" s="280"/>
      <c r="R933" s="280"/>
      <c r="S933" s="280"/>
      <c r="T933" s="281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82" t="s">
        <v>158</v>
      </c>
      <c r="AU933" s="282" t="s">
        <v>156</v>
      </c>
      <c r="AV933" s="15" t="s">
        <v>84</v>
      </c>
      <c r="AW933" s="15" t="s">
        <v>31</v>
      </c>
      <c r="AX933" s="15" t="s">
        <v>76</v>
      </c>
      <c r="AY933" s="282" t="s">
        <v>149</v>
      </c>
    </row>
    <row r="934" s="13" customFormat="1">
      <c r="A934" s="13"/>
      <c r="B934" s="234"/>
      <c r="C934" s="235"/>
      <c r="D934" s="236" t="s">
        <v>158</v>
      </c>
      <c r="E934" s="237" t="s">
        <v>1</v>
      </c>
      <c r="F934" s="238" t="s">
        <v>590</v>
      </c>
      <c r="G934" s="235"/>
      <c r="H934" s="239">
        <v>176.24000000000001</v>
      </c>
      <c r="I934" s="240"/>
      <c r="J934" s="235"/>
      <c r="K934" s="235"/>
      <c r="L934" s="241"/>
      <c r="M934" s="242"/>
      <c r="N934" s="243"/>
      <c r="O934" s="243"/>
      <c r="P934" s="243"/>
      <c r="Q934" s="243"/>
      <c r="R934" s="243"/>
      <c r="S934" s="243"/>
      <c r="T934" s="24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45" t="s">
        <v>158</v>
      </c>
      <c r="AU934" s="245" t="s">
        <v>156</v>
      </c>
      <c r="AV934" s="13" t="s">
        <v>156</v>
      </c>
      <c r="AW934" s="13" t="s">
        <v>31</v>
      </c>
      <c r="AX934" s="13" t="s">
        <v>76</v>
      </c>
      <c r="AY934" s="245" t="s">
        <v>149</v>
      </c>
    </row>
    <row r="935" s="15" customFormat="1">
      <c r="A935" s="15"/>
      <c r="B935" s="273"/>
      <c r="C935" s="274"/>
      <c r="D935" s="236" t="s">
        <v>158</v>
      </c>
      <c r="E935" s="275" t="s">
        <v>1</v>
      </c>
      <c r="F935" s="276" t="s">
        <v>572</v>
      </c>
      <c r="G935" s="274"/>
      <c r="H935" s="275" t="s">
        <v>1</v>
      </c>
      <c r="I935" s="277"/>
      <c r="J935" s="274"/>
      <c r="K935" s="274"/>
      <c r="L935" s="278"/>
      <c r="M935" s="279"/>
      <c r="N935" s="280"/>
      <c r="O935" s="280"/>
      <c r="P935" s="280"/>
      <c r="Q935" s="280"/>
      <c r="R935" s="280"/>
      <c r="S935" s="280"/>
      <c r="T935" s="281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82" t="s">
        <v>158</v>
      </c>
      <c r="AU935" s="282" t="s">
        <v>156</v>
      </c>
      <c r="AV935" s="15" t="s">
        <v>84</v>
      </c>
      <c r="AW935" s="15" t="s">
        <v>31</v>
      </c>
      <c r="AX935" s="15" t="s">
        <v>76</v>
      </c>
      <c r="AY935" s="282" t="s">
        <v>149</v>
      </c>
    </row>
    <row r="936" s="13" customFormat="1">
      <c r="A936" s="13"/>
      <c r="B936" s="234"/>
      <c r="C936" s="235"/>
      <c r="D936" s="236" t="s">
        <v>158</v>
      </c>
      <c r="E936" s="237" t="s">
        <v>1</v>
      </c>
      <c r="F936" s="238" t="s">
        <v>610</v>
      </c>
      <c r="G936" s="235"/>
      <c r="H936" s="239">
        <v>90.269999999999996</v>
      </c>
      <c r="I936" s="240"/>
      <c r="J936" s="235"/>
      <c r="K936" s="235"/>
      <c r="L936" s="241"/>
      <c r="M936" s="242"/>
      <c r="N936" s="243"/>
      <c r="O936" s="243"/>
      <c r="P936" s="243"/>
      <c r="Q936" s="243"/>
      <c r="R936" s="243"/>
      <c r="S936" s="243"/>
      <c r="T936" s="244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5" t="s">
        <v>158</v>
      </c>
      <c r="AU936" s="245" t="s">
        <v>156</v>
      </c>
      <c r="AV936" s="13" t="s">
        <v>156</v>
      </c>
      <c r="AW936" s="13" t="s">
        <v>31</v>
      </c>
      <c r="AX936" s="13" t="s">
        <v>76</v>
      </c>
      <c r="AY936" s="245" t="s">
        <v>149</v>
      </c>
    </row>
    <row r="937" s="15" customFormat="1">
      <c r="A937" s="15"/>
      <c r="B937" s="273"/>
      <c r="C937" s="274"/>
      <c r="D937" s="236" t="s">
        <v>158</v>
      </c>
      <c r="E937" s="275" t="s">
        <v>1</v>
      </c>
      <c r="F937" s="276" t="s">
        <v>574</v>
      </c>
      <c r="G937" s="274"/>
      <c r="H937" s="275" t="s">
        <v>1</v>
      </c>
      <c r="I937" s="277"/>
      <c r="J937" s="274"/>
      <c r="K937" s="274"/>
      <c r="L937" s="278"/>
      <c r="M937" s="279"/>
      <c r="N937" s="280"/>
      <c r="O937" s="280"/>
      <c r="P937" s="280"/>
      <c r="Q937" s="280"/>
      <c r="R937" s="280"/>
      <c r="S937" s="280"/>
      <c r="T937" s="281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82" t="s">
        <v>158</v>
      </c>
      <c r="AU937" s="282" t="s">
        <v>156</v>
      </c>
      <c r="AV937" s="15" t="s">
        <v>84</v>
      </c>
      <c r="AW937" s="15" t="s">
        <v>31</v>
      </c>
      <c r="AX937" s="15" t="s">
        <v>76</v>
      </c>
      <c r="AY937" s="282" t="s">
        <v>149</v>
      </c>
    </row>
    <row r="938" s="13" customFormat="1">
      <c r="A938" s="13"/>
      <c r="B938" s="234"/>
      <c r="C938" s="235"/>
      <c r="D938" s="236" t="s">
        <v>158</v>
      </c>
      <c r="E938" s="237" t="s">
        <v>1</v>
      </c>
      <c r="F938" s="238" t="s">
        <v>1159</v>
      </c>
      <c r="G938" s="235"/>
      <c r="H938" s="239">
        <v>69.629999999999995</v>
      </c>
      <c r="I938" s="240"/>
      <c r="J938" s="235"/>
      <c r="K938" s="235"/>
      <c r="L938" s="241"/>
      <c r="M938" s="242"/>
      <c r="N938" s="243"/>
      <c r="O938" s="243"/>
      <c r="P938" s="243"/>
      <c r="Q938" s="243"/>
      <c r="R938" s="243"/>
      <c r="S938" s="243"/>
      <c r="T938" s="24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5" t="s">
        <v>158</v>
      </c>
      <c r="AU938" s="245" t="s">
        <v>156</v>
      </c>
      <c r="AV938" s="13" t="s">
        <v>156</v>
      </c>
      <c r="AW938" s="13" t="s">
        <v>31</v>
      </c>
      <c r="AX938" s="13" t="s">
        <v>76</v>
      </c>
      <c r="AY938" s="245" t="s">
        <v>149</v>
      </c>
    </row>
    <row r="939" s="15" customFormat="1">
      <c r="A939" s="15"/>
      <c r="B939" s="273"/>
      <c r="C939" s="274"/>
      <c r="D939" s="236" t="s">
        <v>158</v>
      </c>
      <c r="E939" s="275" t="s">
        <v>1</v>
      </c>
      <c r="F939" s="276" t="s">
        <v>576</v>
      </c>
      <c r="G939" s="274"/>
      <c r="H939" s="275" t="s">
        <v>1</v>
      </c>
      <c r="I939" s="277"/>
      <c r="J939" s="274"/>
      <c r="K939" s="274"/>
      <c r="L939" s="278"/>
      <c r="M939" s="279"/>
      <c r="N939" s="280"/>
      <c r="O939" s="280"/>
      <c r="P939" s="280"/>
      <c r="Q939" s="280"/>
      <c r="R939" s="280"/>
      <c r="S939" s="280"/>
      <c r="T939" s="281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T939" s="282" t="s">
        <v>158</v>
      </c>
      <c r="AU939" s="282" t="s">
        <v>156</v>
      </c>
      <c r="AV939" s="15" t="s">
        <v>84</v>
      </c>
      <c r="AW939" s="15" t="s">
        <v>31</v>
      </c>
      <c r="AX939" s="15" t="s">
        <v>76</v>
      </c>
      <c r="AY939" s="282" t="s">
        <v>149</v>
      </c>
    </row>
    <row r="940" s="13" customFormat="1">
      <c r="A940" s="13"/>
      <c r="B940" s="234"/>
      <c r="C940" s="235"/>
      <c r="D940" s="236" t="s">
        <v>158</v>
      </c>
      <c r="E940" s="237" t="s">
        <v>1</v>
      </c>
      <c r="F940" s="238" t="s">
        <v>940</v>
      </c>
      <c r="G940" s="235"/>
      <c r="H940" s="239">
        <v>132.41999999999999</v>
      </c>
      <c r="I940" s="240"/>
      <c r="J940" s="235"/>
      <c r="K940" s="235"/>
      <c r="L940" s="241"/>
      <c r="M940" s="242"/>
      <c r="N940" s="243"/>
      <c r="O940" s="243"/>
      <c r="P940" s="243"/>
      <c r="Q940" s="243"/>
      <c r="R940" s="243"/>
      <c r="S940" s="243"/>
      <c r="T940" s="244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5" t="s">
        <v>158</v>
      </c>
      <c r="AU940" s="245" t="s">
        <v>156</v>
      </c>
      <c r="AV940" s="13" t="s">
        <v>156</v>
      </c>
      <c r="AW940" s="13" t="s">
        <v>31</v>
      </c>
      <c r="AX940" s="13" t="s">
        <v>76</v>
      </c>
      <c r="AY940" s="245" t="s">
        <v>149</v>
      </c>
    </row>
    <row r="941" s="14" customFormat="1">
      <c r="A941" s="14"/>
      <c r="B941" s="262"/>
      <c r="C941" s="263"/>
      <c r="D941" s="236" t="s">
        <v>158</v>
      </c>
      <c r="E941" s="264" t="s">
        <v>1</v>
      </c>
      <c r="F941" s="265" t="s">
        <v>298</v>
      </c>
      <c r="G941" s="263"/>
      <c r="H941" s="266">
        <v>484.517</v>
      </c>
      <c r="I941" s="267"/>
      <c r="J941" s="263"/>
      <c r="K941" s="263"/>
      <c r="L941" s="268"/>
      <c r="M941" s="269"/>
      <c r="N941" s="270"/>
      <c r="O941" s="270"/>
      <c r="P941" s="270"/>
      <c r="Q941" s="270"/>
      <c r="R941" s="270"/>
      <c r="S941" s="270"/>
      <c r="T941" s="271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72" t="s">
        <v>158</v>
      </c>
      <c r="AU941" s="272" t="s">
        <v>156</v>
      </c>
      <c r="AV941" s="14" t="s">
        <v>155</v>
      </c>
      <c r="AW941" s="14" t="s">
        <v>31</v>
      </c>
      <c r="AX941" s="14" t="s">
        <v>84</v>
      </c>
      <c r="AY941" s="272" t="s">
        <v>149</v>
      </c>
    </row>
    <row r="942" s="2" customFormat="1" ht="24.15" customHeight="1">
      <c r="A942" s="39"/>
      <c r="B942" s="40"/>
      <c r="C942" s="246" t="s">
        <v>1160</v>
      </c>
      <c r="D942" s="246" t="s">
        <v>178</v>
      </c>
      <c r="E942" s="247" t="s">
        <v>1161</v>
      </c>
      <c r="F942" s="248" t="s">
        <v>1162</v>
      </c>
      <c r="G942" s="249" t="s">
        <v>309</v>
      </c>
      <c r="H942" s="250">
        <v>532.96900000000005</v>
      </c>
      <c r="I942" s="251"/>
      <c r="J942" s="252">
        <f>ROUND(I942*H942,2)</f>
        <v>0</v>
      </c>
      <c r="K942" s="253"/>
      <c r="L942" s="254"/>
      <c r="M942" s="255" t="s">
        <v>1</v>
      </c>
      <c r="N942" s="256" t="s">
        <v>42</v>
      </c>
      <c r="O942" s="92"/>
      <c r="P942" s="230">
        <f>O942*H942</f>
        <v>0</v>
      </c>
      <c r="Q942" s="230">
        <v>0.021999999999999999</v>
      </c>
      <c r="R942" s="230">
        <f>Q942*H942</f>
        <v>11.725318</v>
      </c>
      <c r="S942" s="230">
        <v>0</v>
      </c>
      <c r="T942" s="231">
        <f>S942*H942</f>
        <v>0</v>
      </c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R942" s="232" t="s">
        <v>468</v>
      </c>
      <c r="AT942" s="232" t="s">
        <v>178</v>
      </c>
      <c r="AU942" s="232" t="s">
        <v>156</v>
      </c>
      <c r="AY942" s="18" t="s">
        <v>149</v>
      </c>
      <c r="BE942" s="233">
        <f>IF(N942="základní",J942,0)</f>
        <v>0</v>
      </c>
      <c r="BF942" s="233">
        <f>IF(N942="snížená",J942,0)</f>
        <v>0</v>
      </c>
      <c r="BG942" s="233">
        <f>IF(N942="zákl. přenesená",J942,0)</f>
        <v>0</v>
      </c>
      <c r="BH942" s="233">
        <f>IF(N942="sníž. přenesená",J942,0)</f>
        <v>0</v>
      </c>
      <c r="BI942" s="233">
        <f>IF(N942="nulová",J942,0)</f>
        <v>0</v>
      </c>
      <c r="BJ942" s="18" t="s">
        <v>156</v>
      </c>
      <c r="BK942" s="233">
        <f>ROUND(I942*H942,2)</f>
        <v>0</v>
      </c>
      <c r="BL942" s="18" t="s">
        <v>228</v>
      </c>
      <c r="BM942" s="232" t="s">
        <v>1163</v>
      </c>
    </row>
    <row r="943" s="13" customFormat="1">
      <c r="A943" s="13"/>
      <c r="B943" s="234"/>
      <c r="C943" s="235"/>
      <c r="D943" s="236" t="s">
        <v>158</v>
      </c>
      <c r="E943" s="237" t="s">
        <v>1</v>
      </c>
      <c r="F943" s="238" t="s">
        <v>1164</v>
      </c>
      <c r="G943" s="235"/>
      <c r="H943" s="239">
        <v>532.96900000000005</v>
      </c>
      <c r="I943" s="240"/>
      <c r="J943" s="235"/>
      <c r="K943" s="235"/>
      <c r="L943" s="241"/>
      <c r="M943" s="242"/>
      <c r="N943" s="243"/>
      <c r="O943" s="243"/>
      <c r="P943" s="243"/>
      <c r="Q943" s="243"/>
      <c r="R943" s="243"/>
      <c r="S943" s="243"/>
      <c r="T943" s="244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5" t="s">
        <v>158</v>
      </c>
      <c r="AU943" s="245" t="s">
        <v>156</v>
      </c>
      <c r="AV943" s="13" t="s">
        <v>156</v>
      </c>
      <c r="AW943" s="13" t="s">
        <v>31</v>
      </c>
      <c r="AX943" s="13" t="s">
        <v>76</v>
      </c>
      <c r="AY943" s="245" t="s">
        <v>149</v>
      </c>
    </row>
    <row r="944" s="14" customFormat="1">
      <c r="A944" s="14"/>
      <c r="B944" s="262"/>
      <c r="C944" s="263"/>
      <c r="D944" s="236" t="s">
        <v>158</v>
      </c>
      <c r="E944" s="264" t="s">
        <v>1</v>
      </c>
      <c r="F944" s="265" t="s">
        <v>298</v>
      </c>
      <c r="G944" s="263"/>
      <c r="H944" s="266">
        <v>532.96900000000005</v>
      </c>
      <c r="I944" s="267"/>
      <c r="J944" s="263"/>
      <c r="K944" s="263"/>
      <c r="L944" s="268"/>
      <c r="M944" s="269"/>
      <c r="N944" s="270"/>
      <c r="O944" s="270"/>
      <c r="P944" s="270"/>
      <c r="Q944" s="270"/>
      <c r="R944" s="270"/>
      <c r="S944" s="270"/>
      <c r="T944" s="271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72" t="s">
        <v>158</v>
      </c>
      <c r="AU944" s="272" t="s">
        <v>156</v>
      </c>
      <c r="AV944" s="14" t="s">
        <v>155</v>
      </c>
      <c r="AW944" s="14" t="s">
        <v>31</v>
      </c>
      <c r="AX944" s="14" t="s">
        <v>84</v>
      </c>
      <c r="AY944" s="272" t="s">
        <v>149</v>
      </c>
    </row>
    <row r="945" s="2" customFormat="1" ht="24.15" customHeight="1">
      <c r="A945" s="39"/>
      <c r="B945" s="40"/>
      <c r="C945" s="220" t="s">
        <v>1165</v>
      </c>
      <c r="D945" s="220" t="s">
        <v>151</v>
      </c>
      <c r="E945" s="221" t="s">
        <v>1166</v>
      </c>
      <c r="F945" s="222" t="s">
        <v>1167</v>
      </c>
      <c r="G945" s="223" t="s">
        <v>309</v>
      </c>
      <c r="H945" s="224">
        <v>400.97300000000001</v>
      </c>
      <c r="I945" s="225"/>
      <c r="J945" s="226">
        <f>ROUND(I945*H945,2)</f>
        <v>0</v>
      </c>
      <c r="K945" s="227"/>
      <c r="L945" s="45"/>
      <c r="M945" s="228" t="s">
        <v>1</v>
      </c>
      <c r="N945" s="229" t="s">
        <v>42</v>
      </c>
      <c r="O945" s="92"/>
      <c r="P945" s="230">
        <f>O945*H945</f>
        <v>0</v>
      </c>
      <c r="Q945" s="230">
        <v>0.0015</v>
      </c>
      <c r="R945" s="230">
        <f>Q945*H945</f>
        <v>0.60145950000000004</v>
      </c>
      <c r="S945" s="230">
        <v>0</v>
      </c>
      <c r="T945" s="231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32" t="s">
        <v>228</v>
      </c>
      <c r="AT945" s="232" t="s">
        <v>151</v>
      </c>
      <c r="AU945" s="232" t="s">
        <v>156</v>
      </c>
      <c r="AY945" s="18" t="s">
        <v>149</v>
      </c>
      <c r="BE945" s="233">
        <f>IF(N945="základní",J945,0)</f>
        <v>0</v>
      </c>
      <c r="BF945" s="233">
        <f>IF(N945="snížená",J945,0)</f>
        <v>0</v>
      </c>
      <c r="BG945" s="233">
        <f>IF(N945="zákl. přenesená",J945,0)</f>
        <v>0</v>
      </c>
      <c r="BH945" s="233">
        <f>IF(N945="sníž. přenesená",J945,0)</f>
        <v>0</v>
      </c>
      <c r="BI945" s="233">
        <f>IF(N945="nulová",J945,0)</f>
        <v>0</v>
      </c>
      <c r="BJ945" s="18" t="s">
        <v>156</v>
      </c>
      <c r="BK945" s="233">
        <f>ROUND(I945*H945,2)</f>
        <v>0</v>
      </c>
      <c r="BL945" s="18" t="s">
        <v>228</v>
      </c>
      <c r="BM945" s="232" t="s">
        <v>1168</v>
      </c>
    </row>
    <row r="946" s="2" customFormat="1">
      <c r="A946" s="39"/>
      <c r="B946" s="40"/>
      <c r="C946" s="41"/>
      <c r="D946" s="236" t="s">
        <v>409</v>
      </c>
      <c r="E946" s="41"/>
      <c r="F946" s="294" t="s">
        <v>1169</v>
      </c>
      <c r="G946" s="41"/>
      <c r="H946" s="41"/>
      <c r="I946" s="295"/>
      <c r="J946" s="41"/>
      <c r="K946" s="41"/>
      <c r="L946" s="45"/>
      <c r="M946" s="296"/>
      <c r="N946" s="297"/>
      <c r="O946" s="92"/>
      <c r="P946" s="92"/>
      <c r="Q946" s="92"/>
      <c r="R946" s="92"/>
      <c r="S946" s="92"/>
      <c r="T946" s="93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T946" s="18" t="s">
        <v>409</v>
      </c>
      <c r="AU946" s="18" t="s">
        <v>156</v>
      </c>
    </row>
    <row r="947" s="15" customFormat="1">
      <c r="A947" s="15"/>
      <c r="B947" s="273"/>
      <c r="C947" s="274"/>
      <c r="D947" s="236" t="s">
        <v>158</v>
      </c>
      <c r="E947" s="275" t="s">
        <v>1</v>
      </c>
      <c r="F947" s="276" t="s">
        <v>555</v>
      </c>
      <c r="G947" s="274"/>
      <c r="H947" s="275" t="s">
        <v>1</v>
      </c>
      <c r="I947" s="277"/>
      <c r="J947" s="274"/>
      <c r="K947" s="274"/>
      <c r="L947" s="278"/>
      <c r="M947" s="279"/>
      <c r="N947" s="280"/>
      <c r="O947" s="280"/>
      <c r="P947" s="280"/>
      <c r="Q947" s="280"/>
      <c r="R947" s="280"/>
      <c r="S947" s="280"/>
      <c r="T947" s="281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82" t="s">
        <v>158</v>
      </c>
      <c r="AU947" s="282" t="s">
        <v>156</v>
      </c>
      <c r="AV947" s="15" t="s">
        <v>84</v>
      </c>
      <c r="AW947" s="15" t="s">
        <v>31</v>
      </c>
      <c r="AX947" s="15" t="s">
        <v>76</v>
      </c>
      <c r="AY947" s="282" t="s">
        <v>149</v>
      </c>
    </row>
    <row r="948" s="13" customFormat="1">
      <c r="A948" s="13"/>
      <c r="B948" s="234"/>
      <c r="C948" s="235"/>
      <c r="D948" s="236" t="s">
        <v>158</v>
      </c>
      <c r="E948" s="237" t="s">
        <v>1</v>
      </c>
      <c r="F948" s="238" t="s">
        <v>611</v>
      </c>
      <c r="G948" s="235"/>
      <c r="H948" s="239">
        <v>42.719999999999999</v>
      </c>
      <c r="I948" s="240"/>
      <c r="J948" s="235"/>
      <c r="K948" s="235"/>
      <c r="L948" s="241"/>
      <c r="M948" s="242"/>
      <c r="N948" s="243"/>
      <c r="O948" s="243"/>
      <c r="P948" s="243"/>
      <c r="Q948" s="243"/>
      <c r="R948" s="243"/>
      <c r="S948" s="243"/>
      <c r="T948" s="24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5" t="s">
        <v>158</v>
      </c>
      <c r="AU948" s="245" t="s">
        <v>156</v>
      </c>
      <c r="AV948" s="13" t="s">
        <v>156</v>
      </c>
      <c r="AW948" s="13" t="s">
        <v>31</v>
      </c>
      <c r="AX948" s="13" t="s">
        <v>76</v>
      </c>
      <c r="AY948" s="245" t="s">
        <v>149</v>
      </c>
    </row>
    <row r="949" s="13" customFormat="1">
      <c r="A949" s="13"/>
      <c r="B949" s="234"/>
      <c r="C949" s="235"/>
      <c r="D949" s="236" t="s">
        <v>158</v>
      </c>
      <c r="E949" s="237" t="s">
        <v>1</v>
      </c>
      <c r="F949" s="238" t="s">
        <v>612</v>
      </c>
      <c r="G949" s="235"/>
      <c r="H949" s="239">
        <v>42.719999999999999</v>
      </c>
      <c r="I949" s="240"/>
      <c r="J949" s="235"/>
      <c r="K949" s="235"/>
      <c r="L949" s="241"/>
      <c r="M949" s="242"/>
      <c r="N949" s="243"/>
      <c r="O949" s="243"/>
      <c r="P949" s="243"/>
      <c r="Q949" s="243"/>
      <c r="R949" s="243"/>
      <c r="S949" s="243"/>
      <c r="T949" s="244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5" t="s">
        <v>158</v>
      </c>
      <c r="AU949" s="245" t="s">
        <v>156</v>
      </c>
      <c r="AV949" s="13" t="s">
        <v>156</v>
      </c>
      <c r="AW949" s="13" t="s">
        <v>31</v>
      </c>
      <c r="AX949" s="13" t="s">
        <v>76</v>
      </c>
      <c r="AY949" s="245" t="s">
        <v>149</v>
      </c>
    </row>
    <row r="950" s="13" customFormat="1">
      <c r="A950" s="13"/>
      <c r="B950" s="234"/>
      <c r="C950" s="235"/>
      <c r="D950" s="236" t="s">
        <v>158</v>
      </c>
      <c r="E950" s="237" t="s">
        <v>1</v>
      </c>
      <c r="F950" s="238" t="s">
        <v>613</v>
      </c>
      <c r="G950" s="235"/>
      <c r="H950" s="239">
        <v>33.18</v>
      </c>
      <c r="I950" s="240"/>
      <c r="J950" s="235"/>
      <c r="K950" s="235"/>
      <c r="L950" s="241"/>
      <c r="M950" s="242"/>
      <c r="N950" s="243"/>
      <c r="O950" s="243"/>
      <c r="P950" s="243"/>
      <c r="Q950" s="243"/>
      <c r="R950" s="243"/>
      <c r="S950" s="243"/>
      <c r="T950" s="24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5" t="s">
        <v>158</v>
      </c>
      <c r="AU950" s="245" t="s">
        <v>156</v>
      </c>
      <c r="AV950" s="13" t="s">
        <v>156</v>
      </c>
      <c r="AW950" s="13" t="s">
        <v>31</v>
      </c>
      <c r="AX950" s="13" t="s">
        <v>76</v>
      </c>
      <c r="AY950" s="245" t="s">
        <v>149</v>
      </c>
    </row>
    <row r="951" s="13" customFormat="1">
      <c r="A951" s="13"/>
      <c r="B951" s="234"/>
      <c r="C951" s="235"/>
      <c r="D951" s="236" t="s">
        <v>158</v>
      </c>
      <c r="E951" s="237" t="s">
        <v>1</v>
      </c>
      <c r="F951" s="238" t="s">
        <v>614</v>
      </c>
      <c r="G951" s="235"/>
      <c r="H951" s="239">
        <v>8.9399999999999995</v>
      </c>
      <c r="I951" s="240"/>
      <c r="J951" s="235"/>
      <c r="K951" s="235"/>
      <c r="L951" s="241"/>
      <c r="M951" s="242"/>
      <c r="N951" s="243"/>
      <c r="O951" s="243"/>
      <c r="P951" s="243"/>
      <c r="Q951" s="243"/>
      <c r="R951" s="243"/>
      <c r="S951" s="243"/>
      <c r="T951" s="244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5" t="s">
        <v>158</v>
      </c>
      <c r="AU951" s="245" t="s">
        <v>156</v>
      </c>
      <c r="AV951" s="13" t="s">
        <v>156</v>
      </c>
      <c r="AW951" s="13" t="s">
        <v>31</v>
      </c>
      <c r="AX951" s="13" t="s">
        <v>76</v>
      </c>
      <c r="AY951" s="245" t="s">
        <v>149</v>
      </c>
    </row>
    <row r="952" s="13" customFormat="1">
      <c r="A952" s="13"/>
      <c r="B952" s="234"/>
      <c r="C952" s="235"/>
      <c r="D952" s="236" t="s">
        <v>158</v>
      </c>
      <c r="E952" s="237" t="s">
        <v>1</v>
      </c>
      <c r="F952" s="238" t="s">
        <v>1170</v>
      </c>
      <c r="G952" s="235"/>
      <c r="H952" s="239">
        <v>253.422</v>
      </c>
      <c r="I952" s="240"/>
      <c r="J952" s="235"/>
      <c r="K952" s="235"/>
      <c r="L952" s="241"/>
      <c r="M952" s="242"/>
      <c r="N952" s="243"/>
      <c r="O952" s="243"/>
      <c r="P952" s="243"/>
      <c r="Q952" s="243"/>
      <c r="R952" s="243"/>
      <c r="S952" s="243"/>
      <c r="T952" s="244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5" t="s">
        <v>158</v>
      </c>
      <c r="AU952" s="245" t="s">
        <v>156</v>
      </c>
      <c r="AV952" s="13" t="s">
        <v>156</v>
      </c>
      <c r="AW952" s="13" t="s">
        <v>31</v>
      </c>
      <c r="AX952" s="13" t="s">
        <v>76</v>
      </c>
      <c r="AY952" s="245" t="s">
        <v>149</v>
      </c>
    </row>
    <row r="953" s="15" customFormat="1">
      <c r="A953" s="15"/>
      <c r="B953" s="273"/>
      <c r="C953" s="274"/>
      <c r="D953" s="236" t="s">
        <v>158</v>
      </c>
      <c r="E953" s="275" t="s">
        <v>1</v>
      </c>
      <c r="F953" s="276" t="s">
        <v>572</v>
      </c>
      <c r="G953" s="274"/>
      <c r="H953" s="275" t="s">
        <v>1</v>
      </c>
      <c r="I953" s="277"/>
      <c r="J953" s="274"/>
      <c r="K953" s="274"/>
      <c r="L953" s="278"/>
      <c r="M953" s="279"/>
      <c r="N953" s="280"/>
      <c r="O953" s="280"/>
      <c r="P953" s="280"/>
      <c r="Q953" s="280"/>
      <c r="R953" s="280"/>
      <c r="S953" s="280"/>
      <c r="T953" s="281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82" t="s">
        <v>158</v>
      </c>
      <c r="AU953" s="282" t="s">
        <v>156</v>
      </c>
      <c r="AV953" s="15" t="s">
        <v>84</v>
      </c>
      <c r="AW953" s="15" t="s">
        <v>31</v>
      </c>
      <c r="AX953" s="15" t="s">
        <v>76</v>
      </c>
      <c r="AY953" s="282" t="s">
        <v>149</v>
      </c>
    </row>
    <row r="954" s="13" customFormat="1">
      <c r="A954" s="13"/>
      <c r="B954" s="234"/>
      <c r="C954" s="235"/>
      <c r="D954" s="236" t="s">
        <v>158</v>
      </c>
      <c r="E954" s="237" t="s">
        <v>1</v>
      </c>
      <c r="F954" s="238" t="s">
        <v>1171</v>
      </c>
      <c r="G954" s="235"/>
      <c r="H954" s="239">
        <v>6.2000000000000002</v>
      </c>
      <c r="I954" s="240"/>
      <c r="J954" s="235"/>
      <c r="K954" s="235"/>
      <c r="L954" s="241"/>
      <c r="M954" s="242"/>
      <c r="N954" s="243"/>
      <c r="O954" s="243"/>
      <c r="P954" s="243"/>
      <c r="Q954" s="243"/>
      <c r="R954" s="243"/>
      <c r="S954" s="243"/>
      <c r="T954" s="244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5" t="s">
        <v>158</v>
      </c>
      <c r="AU954" s="245" t="s">
        <v>156</v>
      </c>
      <c r="AV954" s="13" t="s">
        <v>156</v>
      </c>
      <c r="AW954" s="13" t="s">
        <v>31</v>
      </c>
      <c r="AX954" s="13" t="s">
        <v>76</v>
      </c>
      <c r="AY954" s="245" t="s">
        <v>149</v>
      </c>
    </row>
    <row r="955" s="13" customFormat="1">
      <c r="A955" s="13"/>
      <c r="B955" s="234"/>
      <c r="C955" s="235"/>
      <c r="D955" s="236" t="s">
        <v>158</v>
      </c>
      <c r="E955" s="237" t="s">
        <v>1</v>
      </c>
      <c r="F955" s="238" t="s">
        <v>1172</v>
      </c>
      <c r="G955" s="235"/>
      <c r="H955" s="239">
        <v>3.089</v>
      </c>
      <c r="I955" s="240"/>
      <c r="J955" s="235"/>
      <c r="K955" s="235"/>
      <c r="L955" s="241"/>
      <c r="M955" s="242"/>
      <c r="N955" s="243"/>
      <c r="O955" s="243"/>
      <c r="P955" s="243"/>
      <c r="Q955" s="243"/>
      <c r="R955" s="243"/>
      <c r="S955" s="243"/>
      <c r="T955" s="244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5" t="s">
        <v>158</v>
      </c>
      <c r="AU955" s="245" t="s">
        <v>156</v>
      </c>
      <c r="AV955" s="13" t="s">
        <v>156</v>
      </c>
      <c r="AW955" s="13" t="s">
        <v>31</v>
      </c>
      <c r="AX955" s="13" t="s">
        <v>76</v>
      </c>
      <c r="AY955" s="245" t="s">
        <v>149</v>
      </c>
    </row>
    <row r="956" s="15" customFormat="1">
      <c r="A956" s="15"/>
      <c r="B956" s="273"/>
      <c r="C956" s="274"/>
      <c r="D956" s="236" t="s">
        <v>158</v>
      </c>
      <c r="E956" s="275" t="s">
        <v>1</v>
      </c>
      <c r="F956" s="276" t="s">
        <v>574</v>
      </c>
      <c r="G956" s="274"/>
      <c r="H956" s="275" t="s">
        <v>1</v>
      </c>
      <c r="I956" s="277"/>
      <c r="J956" s="274"/>
      <c r="K956" s="274"/>
      <c r="L956" s="278"/>
      <c r="M956" s="279"/>
      <c r="N956" s="280"/>
      <c r="O956" s="280"/>
      <c r="P956" s="280"/>
      <c r="Q956" s="280"/>
      <c r="R956" s="280"/>
      <c r="S956" s="280"/>
      <c r="T956" s="281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82" t="s">
        <v>158</v>
      </c>
      <c r="AU956" s="282" t="s">
        <v>156</v>
      </c>
      <c r="AV956" s="15" t="s">
        <v>84</v>
      </c>
      <c r="AW956" s="15" t="s">
        <v>31</v>
      </c>
      <c r="AX956" s="15" t="s">
        <v>76</v>
      </c>
      <c r="AY956" s="282" t="s">
        <v>149</v>
      </c>
    </row>
    <row r="957" s="13" customFormat="1">
      <c r="A957" s="13"/>
      <c r="B957" s="234"/>
      <c r="C957" s="235"/>
      <c r="D957" s="236" t="s">
        <v>158</v>
      </c>
      <c r="E957" s="237" t="s">
        <v>1</v>
      </c>
      <c r="F957" s="238" t="s">
        <v>1173</v>
      </c>
      <c r="G957" s="235"/>
      <c r="H957" s="239">
        <v>4.9400000000000004</v>
      </c>
      <c r="I957" s="240"/>
      <c r="J957" s="235"/>
      <c r="K957" s="235"/>
      <c r="L957" s="241"/>
      <c r="M957" s="242"/>
      <c r="N957" s="243"/>
      <c r="O957" s="243"/>
      <c r="P957" s="243"/>
      <c r="Q957" s="243"/>
      <c r="R957" s="243"/>
      <c r="S957" s="243"/>
      <c r="T957" s="244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5" t="s">
        <v>158</v>
      </c>
      <c r="AU957" s="245" t="s">
        <v>156</v>
      </c>
      <c r="AV957" s="13" t="s">
        <v>156</v>
      </c>
      <c r="AW957" s="13" t="s">
        <v>31</v>
      </c>
      <c r="AX957" s="13" t="s">
        <v>76</v>
      </c>
      <c r="AY957" s="245" t="s">
        <v>149</v>
      </c>
    </row>
    <row r="958" s="13" customFormat="1">
      <c r="A958" s="13"/>
      <c r="B958" s="234"/>
      <c r="C958" s="235"/>
      <c r="D958" s="236" t="s">
        <v>158</v>
      </c>
      <c r="E958" s="237" t="s">
        <v>1</v>
      </c>
      <c r="F958" s="238" t="s">
        <v>1174</v>
      </c>
      <c r="G958" s="235"/>
      <c r="H958" s="239">
        <v>2.3599999999999999</v>
      </c>
      <c r="I958" s="240"/>
      <c r="J958" s="235"/>
      <c r="K958" s="235"/>
      <c r="L958" s="241"/>
      <c r="M958" s="242"/>
      <c r="N958" s="243"/>
      <c r="O958" s="243"/>
      <c r="P958" s="243"/>
      <c r="Q958" s="243"/>
      <c r="R958" s="243"/>
      <c r="S958" s="243"/>
      <c r="T958" s="24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5" t="s">
        <v>158</v>
      </c>
      <c r="AU958" s="245" t="s">
        <v>156</v>
      </c>
      <c r="AV958" s="13" t="s">
        <v>156</v>
      </c>
      <c r="AW958" s="13" t="s">
        <v>31</v>
      </c>
      <c r="AX958" s="13" t="s">
        <v>76</v>
      </c>
      <c r="AY958" s="245" t="s">
        <v>149</v>
      </c>
    </row>
    <row r="959" s="15" customFormat="1">
      <c r="A959" s="15"/>
      <c r="B959" s="273"/>
      <c r="C959" s="274"/>
      <c r="D959" s="236" t="s">
        <v>158</v>
      </c>
      <c r="E959" s="275" t="s">
        <v>1</v>
      </c>
      <c r="F959" s="276" t="s">
        <v>576</v>
      </c>
      <c r="G959" s="274"/>
      <c r="H959" s="275" t="s">
        <v>1</v>
      </c>
      <c r="I959" s="277"/>
      <c r="J959" s="274"/>
      <c r="K959" s="274"/>
      <c r="L959" s="278"/>
      <c r="M959" s="279"/>
      <c r="N959" s="280"/>
      <c r="O959" s="280"/>
      <c r="P959" s="280"/>
      <c r="Q959" s="280"/>
      <c r="R959" s="280"/>
      <c r="S959" s="280"/>
      <c r="T959" s="281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82" t="s">
        <v>158</v>
      </c>
      <c r="AU959" s="282" t="s">
        <v>156</v>
      </c>
      <c r="AV959" s="15" t="s">
        <v>84</v>
      </c>
      <c r="AW959" s="15" t="s">
        <v>31</v>
      </c>
      <c r="AX959" s="15" t="s">
        <v>76</v>
      </c>
      <c r="AY959" s="282" t="s">
        <v>149</v>
      </c>
    </row>
    <row r="960" s="13" customFormat="1">
      <c r="A960" s="13"/>
      <c r="B960" s="234"/>
      <c r="C960" s="235"/>
      <c r="D960" s="236" t="s">
        <v>158</v>
      </c>
      <c r="E960" s="237" t="s">
        <v>1</v>
      </c>
      <c r="F960" s="238" t="s">
        <v>1175</v>
      </c>
      <c r="G960" s="235"/>
      <c r="H960" s="239">
        <v>2.46</v>
      </c>
      <c r="I960" s="240"/>
      <c r="J960" s="235"/>
      <c r="K960" s="235"/>
      <c r="L960" s="241"/>
      <c r="M960" s="242"/>
      <c r="N960" s="243"/>
      <c r="O960" s="243"/>
      <c r="P960" s="243"/>
      <c r="Q960" s="243"/>
      <c r="R960" s="243"/>
      <c r="S960" s="243"/>
      <c r="T960" s="24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45" t="s">
        <v>158</v>
      </c>
      <c r="AU960" s="245" t="s">
        <v>156</v>
      </c>
      <c r="AV960" s="13" t="s">
        <v>156</v>
      </c>
      <c r="AW960" s="13" t="s">
        <v>31</v>
      </c>
      <c r="AX960" s="13" t="s">
        <v>76</v>
      </c>
      <c r="AY960" s="245" t="s">
        <v>149</v>
      </c>
    </row>
    <row r="961" s="13" customFormat="1">
      <c r="A961" s="13"/>
      <c r="B961" s="234"/>
      <c r="C961" s="235"/>
      <c r="D961" s="236" t="s">
        <v>158</v>
      </c>
      <c r="E961" s="237" t="s">
        <v>1</v>
      </c>
      <c r="F961" s="238" t="s">
        <v>1176</v>
      </c>
      <c r="G961" s="235"/>
      <c r="H961" s="239">
        <v>0.94199999999999995</v>
      </c>
      <c r="I961" s="240"/>
      <c r="J961" s="235"/>
      <c r="K961" s="235"/>
      <c r="L961" s="241"/>
      <c r="M961" s="242"/>
      <c r="N961" s="243"/>
      <c r="O961" s="243"/>
      <c r="P961" s="243"/>
      <c r="Q961" s="243"/>
      <c r="R961" s="243"/>
      <c r="S961" s="243"/>
      <c r="T961" s="24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5" t="s">
        <v>158</v>
      </c>
      <c r="AU961" s="245" t="s">
        <v>156</v>
      </c>
      <c r="AV961" s="13" t="s">
        <v>156</v>
      </c>
      <c r="AW961" s="13" t="s">
        <v>31</v>
      </c>
      <c r="AX961" s="13" t="s">
        <v>76</v>
      </c>
      <c r="AY961" s="245" t="s">
        <v>149</v>
      </c>
    </row>
    <row r="962" s="14" customFormat="1">
      <c r="A962" s="14"/>
      <c r="B962" s="262"/>
      <c r="C962" s="263"/>
      <c r="D962" s="236" t="s">
        <v>158</v>
      </c>
      <c r="E962" s="264" t="s">
        <v>1</v>
      </c>
      <c r="F962" s="265" t="s">
        <v>298</v>
      </c>
      <c r="G962" s="263"/>
      <c r="H962" s="266">
        <v>400.97300000000001</v>
      </c>
      <c r="I962" s="267"/>
      <c r="J962" s="263"/>
      <c r="K962" s="263"/>
      <c r="L962" s="268"/>
      <c r="M962" s="269"/>
      <c r="N962" s="270"/>
      <c r="O962" s="270"/>
      <c r="P962" s="270"/>
      <c r="Q962" s="270"/>
      <c r="R962" s="270"/>
      <c r="S962" s="270"/>
      <c r="T962" s="271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72" t="s">
        <v>158</v>
      </c>
      <c r="AU962" s="272" t="s">
        <v>156</v>
      </c>
      <c r="AV962" s="14" t="s">
        <v>155</v>
      </c>
      <c r="AW962" s="14" t="s">
        <v>31</v>
      </c>
      <c r="AX962" s="14" t="s">
        <v>84</v>
      </c>
      <c r="AY962" s="272" t="s">
        <v>149</v>
      </c>
    </row>
    <row r="963" s="2" customFormat="1" ht="24.15" customHeight="1">
      <c r="A963" s="39"/>
      <c r="B963" s="40"/>
      <c r="C963" s="220" t="s">
        <v>1177</v>
      </c>
      <c r="D963" s="220" t="s">
        <v>151</v>
      </c>
      <c r="E963" s="221" t="s">
        <v>1178</v>
      </c>
      <c r="F963" s="222" t="s">
        <v>1179</v>
      </c>
      <c r="G963" s="223" t="s">
        <v>166</v>
      </c>
      <c r="H963" s="224">
        <v>18.271000000000001</v>
      </c>
      <c r="I963" s="225"/>
      <c r="J963" s="226">
        <f>ROUND(I963*H963,2)</f>
        <v>0</v>
      </c>
      <c r="K963" s="227"/>
      <c r="L963" s="45"/>
      <c r="M963" s="228" t="s">
        <v>1</v>
      </c>
      <c r="N963" s="229" t="s">
        <v>42</v>
      </c>
      <c r="O963" s="92"/>
      <c r="P963" s="230">
        <f>O963*H963</f>
        <v>0</v>
      </c>
      <c r="Q963" s="230">
        <v>0</v>
      </c>
      <c r="R963" s="230">
        <f>Q963*H963</f>
        <v>0</v>
      </c>
      <c r="S963" s="230">
        <v>0</v>
      </c>
      <c r="T963" s="231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32" t="s">
        <v>228</v>
      </c>
      <c r="AT963" s="232" t="s">
        <v>151</v>
      </c>
      <c r="AU963" s="232" t="s">
        <v>156</v>
      </c>
      <c r="AY963" s="18" t="s">
        <v>149</v>
      </c>
      <c r="BE963" s="233">
        <f>IF(N963="základní",J963,0)</f>
        <v>0</v>
      </c>
      <c r="BF963" s="233">
        <f>IF(N963="snížená",J963,0)</f>
        <v>0</v>
      </c>
      <c r="BG963" s="233">
        <f>IF(N963="zákl. přenesená",J963,0)</f>
        <v>0</v>
      </c>
      <c r="BH963" s="233">
        <f>IF(N963="sníž. přenesená",J963,0)</f>
        <v>0</v>
      </c>
      <c r="BI963" s="233">
        <f>IF(N963="nulová",J963,0)</f>
        <v>0</v>
      </c>
      <c r="BJ963" s="18" t="s">
        <v>156</v>
      </c>
      <c r="BK963" s="233">
        <f>ROUND(I963*H963,2)</f>
        <v>0</v>
      </c>
      <c r="BL963" s="18" t="s">
        <v>228</v>
      </c>
      <c r="BM963" s="232" t="s">
        <v>1180</v>
      </c>
    </row>
    <row r="964" s="12" customFormat="1" ht="22.8" customHeight="1">
      <c r="A964" s="12"/>
      <c r="B964" s="204"/>
      <c r="C964" s="205"/>
      <c r="D964" s="206" t="s">
        <v>75</v>
      </c>
      <c r="E964" s="218" t="s">
        <v>1181</v>
      </c>
      <c r="F964" s="218" t="s">
        <v>1182</v>
      </c>
      <c r="G964" s="205"/>
      <c r="H964" s="205"/>
      <c r="I964" s="208"/>
      <c r="J964" s="219">
        <f>BK964</f>
        <v>0</v>
      </c>
      <c r="K964" s="205"/>
      <c r="L964" s="210"/>
      <c r="M964" s="211"/>
      <c r="N964" s="212"/>
      <c r="O964" s="212"/>
      <c r="P964" s="213">
        <f>SUM(P965:P989)</f>
        <v>0</v>
      </c>
      <c r="Q964" s="212"/>
      <c r="R964" s="213">
        <f>SUM(R965:R989)</f>
        <v>11.194963706320001</v>
      </c>
      <c r="S964" s="212"/>
      <c r="T964" s="214">
        <f>SUM(T965:T989)</f>
        <v>0</v>
      </c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R964" s="215" t="s">
        <v>156</v>
      </c>
      <c r="AT964" s="216" t="s">
        <v>75</v>
      </c>
      <c r="AU964" s="216" t="s">
        <v>84</v>
      </c>
      <c r="AY964" s="215" t="s">
        <v>149</v>
      </c>
      <c r="BK964" s="217">
        <f>SUM(BK965:BK989)</f>
        <v>0</v>
      </c>
    </row>
    <row r="965" s="2" customFormat="1" ht="21.75" customHeight="1">
      <c r="A965" s="39"/>
      <c r="B965" s="40"/>
      <c r="C965" s="220" t="s">
        <v>1183</v>
      </c>
      <c r="D965" s="220" t="s">
        <v>151</v>
      </c>
      <c r="E965" s="221" t="s">
        <v>1184</v>
      </c>
      <c r="F965" s="222" t="s">
        <v>1185</v>
      </c>
      <c r="G965" s="223" t="s">
        <v>309</v>
      </c>
      <c r="H965" s="224">
        <v>1012.49</v>
      </c>
      <c r="I965" s="225"/>
      <c r="J965" s="226">
        <f>ROUND(I965*H965,2)</f>
        <v>0</v>
      </c>
      <c r="K965" s="227"/>
      <c r="L965" s="45"/>
      <c r="M965" s="228" t="s">
        <v>1</v>
      </c>
      <c r="N965" s="229" t="s">
        <v>42</v>
      </c>
      <c r="O965" s="92"/>
      <c r="P965" s="230">
        <f>O965*H965</f>
        <v>0</v>
      </c>
      <c r="Q965" s="230">
        <v>7.6799999999999999E-07</v>
      </c>
      <c r="R965" s="230">
        <f>Q965*H965</f>
        <v>0.00077759232000000004</v>
      </c>
      <c r="S965" s="230">
        <v>0</v>
      </c>
      <c r="T965" s="231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32" t="s">
        <v>228</v>
      </c>
      <c r="AT965" s="232" t="s">
        <v>151</v>
      </c>
      <c r="AU965" s="232" t="s">
        <v>156</v>
      </c>
      <c r="AY965" s="18" t="s">
        <v>149</v>
      </c>
      <c r="BE965" s="233">
        <f>IF(N965="základní",J965,0)</f>
        <v>0</v>
      </c>
      <c r="BF965" s="233">
        <f>IF(N965="snížená",J965,0)</f>
        <v>0</v>
      </c>
      <c r="BG965" s="233">
        <f>IF(N965="zákl. přenesená",J965,0)</f>
        <v>0</v>
      </c>
      <c r="BH965" s="233">
        <f>IF(N965="sníž. přenesená",J965,0)</f>
        <v>0</v>
      </c>
      <c r="BI965" s="233">
        <f>IF(N965="nulová",J965,0)</f>
        <v>0</v>
      </c>
      <c r="BJ965" s="18" t="s">
        <v>156</v>
      </c>
      <c r="BK965" s="233">
        <f>ROUND(I965*H965,2)</f>
        <v>0</v>
      </c>
      <c r="BL965" s="18" t="s">
        <v>228</v>
      </c>
      <c r="BM965" s="232" t="s">
        <v>1186</v>
      </c>
    </row>
    <row r="966" s="2" customFormat="1" ht="16.5" customHeight="1">
      <c r="A966" s="39"/>
      <c r="B966" s="40"/>
      <c r="C966" s="220" t="s">
        <v>1187</v>
      </c>
      <c r="D966" s="220" t="s">
        <v>151</v>
      </c>
      <c r="E966" s="221" t="s">
        <v>1188</v>
      </c>
      <c r="F966" s="222" t="s">
        <v>1189</v>
      </c>
      <c r="G966" s="223" t="s">
        <v>309</v>
      </c>
      <c r="H966" s="224">
        <v>1012.49</v>
      </c>
      <c r="I966" s="225"/>
      <c r="J966" s="226">
        <f>ROUND(I966*H966,2)</f>
        <v>0</v>
      </c>
      <c r="K966" s="227"/>
      <c r="L966" s="45"/>
      <c r="M966" s="228" t="s">
        <v>1</v>
      </c>
      <c r="N966" s="229" t="s">
        <v>42</v>
      </c>
      <c r="O966" s="92"/>
      <c r="P966" s="230">
        <f>O966*H966</f>
        <v>0</v>
      </c>
      <c r="Q966" s="230">
        <v>0</v>
      </c>
      <c r="R966" s="230">
        <f>Q966*H966</f>
        <v>0</v>
      </c>
      <c r="S966" s="230">
        <v>0</v>
      </c>
      <c r="T966" s="231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2" t="s">
        <v>228</v>
      </c>
      <c r="AT966" s="232" t="s">
        <v>151</v>
      </c>
      <c r="AU966" s="232" t="s">
        <v>156</v>
      </c>
      <c r="AY966" s="18" t="s">
        <v>149</v>
      </c>
      <c r="BE966" s="233">
        <f>IF(N966="základní",J966,0)</f>
        <v>0</v>
      </c>
      <c r="BF966" s="233">
        <f>IF(N966="snížená",J966,0)</f>
        <v>0</v>
      </c>
      <c r="BG966" s="233">
        <f>IF(N966="zákl. přenesená",J966,0)</f>
        <v>0</v>
      </c>
      <c r="BH966" s="233">
        <f>IF(N966="sníž. přenesená",J966,0)</f>
        <v>0</v>
      </c>
      <c r="BI966" s="233">
        <f>IF(N966="nulová",J966,0)</f>
        <v>0</v>
      </c>
      <c r="BJ966" s="18" t="s">
        <v>156</v>
      </c>
      <c r="BK966" s="233">
        <f>ROUND(I966*H966,2)</f>
        <v>0</v>
      </c>
      <c r="BL966" s="18" t="s">
        <v>228</v>
      </c>
      <c r="BM966" s="232" t="s">
        <v>1190</v>
      </c>
    </row>
    <row r="967" s="2" customFormat="1" ht="24.15" customHeight="1">
      <c r="A967" s="39"/>
      <c r="B967" s="40"/>
      <c r="C967" s="220" t="s">
        <v>1191</v>
      </c>
      <c r="D967" s="220" t="s">
        <v>151</v>
      </c>
      <c r="E967" s="221" t="s">
        <v>1192</v>
      </c>
      <c r="F967" s="222" t="s">
        <v>1193</v>
      </c>
      <c r="G967" s="223" t="s">
        <v>309</v>
      </c>
      <c r="H967" s="224">
        <v>1012.49</v>
      </c>
      <c r="I967" s="225"/>
      <c r="J967" s="226">
        <f>ROUND(I967*H967,2)</f>
        <v>0</v>
      </c>
      <c r="K967" s="227"/>
      <c r="L967" s="45"/>
      <c r="M967" s="228" t="s">
        <v>1</v>
      </c>
      <c r="N967" s="229" t="s">
        <v>42</v>
      </c>
      <c r="O967" s="92"/>
      <c r="P967" s="230">
        <f>O967*H967</f>
        <v>0</v>
      </c>
      <c r="Q967" s="230">
        <v>3.3000000000000003E-05</v>
      </c>
      <c r="R967" s="230">
        <f>Q967*H967</f>
        <v>0.033412170000000005</v>
      </c>
      <c r="S967" s="230">
        <v>0</v>
      </c>
      <c r="T967" s="231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32" t="s">
        <v>228</v>
      </c>
      <c r="AT967" s="232" t="s">
        <v>151</v>
      </c>
      <c r="AU967" s="232" t="s">
        <v>156</v>
      </c>
      <c r="AY967" s="18" t="s">
        <v>149</v>
      </c>
      <c r="BE967" s="233">
        <f>IF(N967="základní",J967,0)</f>
        <v>0</v>
      </c>
      <c r="BF967" s="233">
        <f>IF(N967="snížená",J967,0)</f>
        <v>0</v>
      </c>
      <c r="BG967" s="233">
        <f>IF(N967="zákl. přenesená",J967,0)</f>
        <v>0</v>
      </c>
      <c r="BH967" s="233">
        <f>IF(N967="sníž. přenesená",J967,0)</f>
        <v>0</v>
      </c>
      <c r="BI967" s="233">
        <f>IF(N967="nulová",J967,0)</f>
        <v>0</v>
      </c>
      <c r="BJ967" s="18" t="s">
        <v>156</v>
      </c>
      <c r="BK967" s="233">
        <f>ROUND(I967*H967,2)</f>
        <v>0</v>
      </c>
      <c r="BL967" s="18" t="s">
        <v>228</v>
      </c>
      <c r="BM967" s="232" t="s">
        <v>1194</v>
      </c>
    </row>
    <row r="968" s="2" customFormat="1" ht="16.5" customHeight="1">
      <c r="A968" s="39"/>
      <c r="B968" s="40"/>
      <c r="C968" s="220" t="s">
        <v>1195</v>
      </c>
      <c r="D968" s="220" t="s">
        <v>151</v>
      </c>
      <c r="E968" s="221" t="s">
        <v>1196</v>
      </c>
      <c r="F968" s="222" t="s">
        <v>1197</v>
      </c>
      <c r="G968" s="223" t="s">
        <v>197</v>
      </c>
      <c r="H968" s="224">
        <v>804.42999999999995</v>
      </c>
      <c r="I968" s="225"/>
      <c r="J968" s="226">
        <f>ROUND(I968*H968,2)</f>
        <v>0</v>
      </c>
      <c r="K968" s="227"/>
      <c r="L968" s="45"/>
      <c r="M968" s="228" t="s">
        <v>1</v>
      </c>
      <c r="N968" s="229" t="s">
        <v>42</v>
      </c>
      <c r="O968" s="92"/>
      <c r="P968" s="230">
        <f>O968*H968</f>
        <v>0</v>
      </c>
      <c r="Q968" s="230">
        <v>7.9999999999999996E-07</v>
      </c>
      <c r="R968" s="230">
        <f>Q968*H968</f>
        <v>0.00064354399999999991</v>
      </c>
      <c r="S968" s="230">
        <v>0</v>
      </c>
      <c r="T968" s="231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32" t="s">
        <v>228</v>
      </c>
      <c r="AT968" s="232" t="s">
        <v>151</v>
      </c>
      <c r="AU968" s="232" t="s">
        <v>156</v>
      </c>
      <c r="AY968" s="18" t="s">
        <v>149</v>
      </c>
      <c r="BE968" s="233">
        <f>IF(N968="základní",J968,0)</f>
        <v>0</v>
      </c>
      <c r="BF968" s="233">
        <f>IF(N968="snížená",J968,0)</f>
        <v>0</v>
      </c>
      <c r="BG968" s="233">
        <f>IF(N968="zákl. přenesená",J968,0)</f>
        <v>0</v>
      </c>
      <c r="BH968" s="233">
        <f>IF(N968="sníž. přenesená",J968,0)</f>
        <v>0</v>
      </c>
      <c r="BI968" s="233">
        <f>IF(N968="nulová",J968,0)</f>
        <v>0</v>
      </c>
      <c r="BJ968" s="18" t="s">
        <v>156</v>
      </c>
      <c r="BK968" s="233">
        <f>ROUND(I968*H968,2)</f>
        <v>0</v>
      </c>
      <c r="BL968" s="18" t="s">
        <v>228</v>
      </c>
      <c r="BM968" s="232" t="s">
        <v>1198</v>
      </c>
    </row>
    <row r="969" s="13" customFormat="1">
      <c r="A969" s="13"/>
      <c r="B969" s="234"/>
      <c r="C969" s="235"/>
      <c r="D969" s="236" t="s">
        <v>158</v>
      </c>
      <c r="E969" s="237" t="s">
        <v>1</v>
      </c>
      <c r="F969" s="238" t="s">
        <v>1199</v>
      </c>
      <c r="G969" s="235"/>
      <c r="H969" s="239">
        <v>804.42999999999995</v>
      </c>
      <c r="I969" s="240"/>
      <c r="J969" s="235"/>
      <c r="K969" s="235"/>
      <c r="L969" s="241"/>
      <c r="M969" s="242"/>
      <c r="N969" s="243"/>
      <c r="O969" s="243"/>
      <c r="P969" s="243"/>
      <c r="Q969" s="243"/>
      <c r="R969" s="243"/>
      <c r="S969" s="243"/>
      <c r="T969" s="24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5" t="s">
        <v>158</v>
      </c>
      <c r="AU969" s="245" t="s">
        <v>156</v>
      </c>
      <c r="AV969" s="13" t="s">
        <v>156</v>
      </c>
      <c r="AW969" s="13" t="s">
        <v>31</v>
      </c>
      <c r="AX969" s="13" t="s">
        <v>76</v>
      </c>
      <c r="AY969" s="245" t="s">
        <v>149</v>
      </c>
    </row>
    <row r="970" s="14" customFormat="1">
      <c r="A970" s="14"/>
      <c r="B970" s="262"/>
      <c r="C970" s="263"/>
      <c r="D970" s="236" t="s">
        <v>158</v>
      </c>
      <c r="E970" s="264" t="s">
        <v>1</v>
      </c>
      <c r="F970" s="265" t="s">
        <v>298</v>
      </c>
      <c r="G970" s="263"/>
      <c r="H970" s="266">
        <v>804.42999999999995</v>
      </c>
      <c r="I970" s="267"/>
      <c r="J970" s="263"/>
      <c r="K970" s="263"/>
      <c r="L970" s="268"/>
      <c r="M970" s="269"/>
      <c r="N970" s="270"/>
      <c r="O970" s="270"/>
      <c r="P970" s="270"/>
      <c r="Q970" s="270"/>
      <c r="R970" s="270"/>
      <c r="S970" s="270"/>
      <c r="T970" s="271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72" t="s">
        <v>158</v>
      </c>
      <c r="AU970" s="272" t="s">
        <v>156</v>
      </c>
      <c r="AV970" s="14" t="s">
        <v>155</v>
      </c>
      <c r="AW970" s="14" t="s">
        <v>31</v>
      </c>
      <c r="AX970" s="14" t="s">
        <v>84</v>
      </c>
      <c r="AY970" s="272" t="s">
        <v>149</v>
      </c>
    </row>
    <row r="971" s="2" customFormat="1" ht="16.5" customHeight="1">
      <c r="A971" s="39"/>
      <c r="B971" s="40"/>
      <c r="C971" s="246" t="s">
        <v>1200</v>
      </c>
      <c r="D971" s="246" t="s">
        <v>178</v>
      </c>
      <c r="E971" s="247" t="s">
        <v>1201</v>
      </c>
      <c r="F971" s="248" t="s">
        <v>1202</v>
      </c>
      <c r="G971" s="249" t="s">
        <v>197</v>
      </c>
      <c r="H971" s="250">
        <v>804.42999999999995</v>
      </c>
      <c r="I971" s="251"/>
      <c r="J971" s="252">
        <f>ROUND(I971*H971,2)</f>
        <v>0</v>
      </c>
      <c r="K971" s="253"/>
      <c r="L971" s="254"/>
      <c r="M971" s="255" t="s">
        <v>1</v>
      </c>
      <c r="N971" s="256" t="s">
        <v>42</v>
      </c>
      <c r="O971" s="92"/>
      <c r="P971" s="230">
        <f>O971*H971</f>
        <v>0</v>
      </c>
      <c r="Q971" s="230">
        <v>0.00027999999999999998</v>
      </c>
      <c r="R971" s="230">
        <f>Q971*H971</f>
        <v>0.22524039999999998</v>
      </c>
      <c r="S971" s="230">
        <v>0</v>
      </c>
      <c r="T971" s="231">
        <f>S971*H971</f>
        <v>0</v>
      </c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R971" s="232" t="s">
        <v>468</v>
      </c>
      <c r="AT971" s="232" t="s">
        <v>178</v>
      </c>
      <c r="AU971" s="232" t="s">
        <v>156</v>
      </c>
      <c r="AY971" s="18" t="s">
        <v>149</v>
      </c>
      <c r="BE971" s="233">
        <f>IF(N971="základní",J971,0)</f>
        <v>0</v>
      </c>
      <c r="BF971" s="233">
        <f>IF(N971="snížená",J971,0)</f>
        <v>0</v>
      </c>
      <c r="BG971" s="233">
        <f>IF(N971="zákl. přenesená",J971,0)</f>
        <v>0</v>
      </c>
      <c r="BH971" s="233">
        <f>IF(N971="sníž. přenesená",J971,0)</f>
        <v>0</v>
      </c>
      <c r="BI971" s="233">
        <f>IF(N971="nulová",J971,0)</f>
        <v>0</v>
      </c>
      <c r="BJ971" s="18" t="s">
        <v>156</v>
      </c>
      <c r="BK971" s="233">
        <f>ROUND(I971*H971,2)</f>
        <v>0</v>
      </c>
      <c r="BL971" s="18" t="s">
        <v>228</v>
      </c>
      <c r="BM971" s="232" t="s">
        <v>1203</v>
      </c>
    </row>
    <row r="972" s="2" customFormat="1" ht="24.15" customHeight="1">
      <c r="A972" s="39"/>
      <c r="B972" s="40"/>
      <c r="C972" s="220" t="s">
        <v>1204</v>
      </c>
      <c r="D972" s="220" t="s">
        <v>151</v>
      </c>
      <c r="E972" s="221" t="s">
        <v>1205</v>
      </c>
      <c r="F972" s="222" t="s">
        <v>1206</v>
      </c>
      <c r="G972" s="223" t="s">
        <v>309</v>
      </c>
      <c r="H972" s="224">
        <v>1012.49</v>
      </c>
      <c r="I972" s="225"/>
      <c r="J972" s="226">
        <f>ROUND(I972*H972,2)</f>
        <v>0</v>
      </c>
      <c r="K972" s="227"/>
      <c r="L972" s="45"/>
      <c r="M972" s="228" t="s">
        <v>1</v>
      </c>
      <c r="N972" s="229" t="s">
        <v>42</v>
      </c>
      <c r="O972" s="92"/>
      <c r="P972" s="230">
        <f>O972*H972</f>
        <v>0</v>
      </c>
      <c r="Q972" s="230">
        <v>0</v>
      </c>
      <c r="R972" s="230">
        <f>Q972*H972</f>
        <v>0</v>
      </c>
      <c r="S972" s="230">
        <v>0</v>
      </c>
      <c r="T972" s="231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32" t="s">
        <v>228</v>
      </c>
      <c r="AT972" s="232" t="s">
        <v>151</v>
      </c>
      <c r="AU972" s="232" t="s">
        <v>156</v>
      </c>
      <c r="AY972" s="18" t="s">
        <v>149</v>
      </c>
      <c r="BE972" s="233">
        <f>IF(N972="základní",J972,0)</f>
        <v>0</v>
      </c>
      <c r="BF972" s="233">
        <f>IF(N972="snížená",J972,0)</f>
        <v>0</v>
      </c>
      <c r="BG972" s="233">
        <f>IF(N972="zákl. přenesená",J972,0)</f>
        <v>0</v>
      </c>
      <c r="BH972" s="233">
        <f>IF(N972="sníž. přenesená",J972,0)</f>
        <v>0</v>
      </c>
      <c r="BI972" s="233">
        <f>IF(N972="nulová",J972,0)</f>
        <v>0</v>
      </c>
      <c r="BJ972" s="18" t="s">
        <v>156</v>
      </c>
      <c r="BK972" s="233">
        <f>ROUND(I972*H972,2)</f>
        <v>0</v>
      </c>
      <c r="BL972" s="18" t="s">
        <v>228</v>
      </c>
      <c r="BM972" s="232" t="s">
        <v>1207</v>
      </c>
    </row>
    <row r="973" s="15" customFormat="1">
      <c r="A973" s="15"/>
      <c r="B973" s="273"/>
      <c r="C973" s="274"/>
      <c r="D973" s="236" t="s">
        <v>158</v>
      </c>
      <c r="E973" s="275" t="s">
        <v>1</v>
      </c>
      <c r="F973" s="276" t="s">
        <v>560</v>
      </c>
      <c r="G973" s="274"/>
      <c r="H973" s="275" t="s">
        <v>1</v>
      </c>
      <c r="I973" s="277"/>
      <c r="J973" s="274"/>
      <c r="K973" s="274"/>
      <c r="L973" s="278"/>
      <c r="M973" s="279"/>
      <c r="N973" s="280"/>
      <c r="O973" s="280"/>
      <c r="P973" s="280"/>
      <c r="Q973" s="280"/>
      <c r="R973" s="280"/>
      <c r="S973" s="280"/>
      <c r="T973" s="281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82" t="s">
        <v>158</v>
      </c>
      <c r="AU973" s="282" t="s">
        <v>156</v>
      </c>
      <c r="AV973" s="15" t="s">
        <v>84</v>
      </c>
      <c r="AW973" s="15" t="s">
        <v>31</v>
      </c>
      <c r="AX973" s="15" t="s">
        <v>76</v>
      </c>
      <c r="AY973" s="282" t="s">
        <v>149</v>
      </c>
    </row>
    <row r="974" s="13" customFormat="1">
      <c r="A974" s="13"/>
      <c r="B974" s="234"/>
      <c r="C974" s="235"/>
      <c r="D974" s="236" t="s">
        <v>158</v>
      </c>
      <c r="E974" s="237" t="s">
        <v>1</v>
      </c>
      <c r="F974" s="238" t="s">
        <v>582</v>
      </c>
      <c r="G974" s="235"/>
      <c r="H974" s="239">
        <v>250</v>
      </c>
      <c r="I974" s="240"/>
      <c r="J974" s="235"/>
      <c r="K974" s="235"/>
      <c r="L974" s="241"/>
      <c r="M974" s="242"/>
      <c r="N974" s="243"/>
      <c r="O974" s="243"/>
      <c r="P974" s="243"/>
      <c r="Q974" s="243"/>
      <c r="R974" s="243"/>
      <c r="S974" s="243"/>
      <c r="T974" s="244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5" t="s">
        <v>158</v>
      </c>
      <c r="AU974" s="245" t="s">
        <v>156</v>
      </c>
      <c r="AV974" s="13" t="s">
        <v>156</v>
      </c>
      <c r="AW974" s="13" t="s">
        <v>31</v>
      </c>
      <c r="AX974" s="13" t="s">
        <v>76</v>
      </c>
      <c r="AY974" s="245" t="s">
        <v>149</v>
      </c>
    </row>
    <row r="975" s="13" customFormat="1">
      <c r="A975" s="13"/>
      <c r="B975" s="234"/>
      <c r="C975" s="235"/>
      <c r="D975" s="236" t="s">
        <v>158</v>
      </c>
      <c r="E975" s="237" t="s">
        <v>1</v>
      </c>
      <c r="F975" s="238" t="s">
        <v>583</v>
      </c>
      <c r="G975" s="235"/>
      <c r="H975" s="239">
        <v>248.71000000000001</v>
      </c>
      <c r="I975" s="240"/>
      <c r="J975" s="235"/>
      <c r="K975" s="235"/>
      <c r="L975" s="241"/>
      <c r="M975" s="242"/>
      <c r="N975" s="243"/>
      <c r="O975" s="243"/>
      <c r="P975" s="243"/>
      <c r="Q975" s="243"/>
      <c r="R975" s="243"/>
      <c r="S975" s="243"/>
      <c r="T975" s="244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5" t="s">
        <v>158</v>
      </c>
      <c r="AU975" s="245" t="s">
        <v>156</v>
      </c>
      <c r="AV975" s="13" t="s">
        <v>156</v>
      </c>
      <c r="AW975" s="13" t="s">
        <v>31</v>
      </c>
      <c r="AX975" s="13" t="s">
        <v>76</v>
      </c>
      <c r="AY975" s="245" t="s">
        <v>149</v>
      </c>
    </row>
    <row r="976" s="13" customFormat="1">
      <c r="A976" s="13"/>
      <c r="B976" s="234"/>
      <c r="C976" s="235"/>
      <c r="D976" s="236" t="s">
        <v>158</v>
      </c>
      <c r="E976" s="237" t="s">
        <v>1</v>
      </c>
      <c r="F976" s="238" t="s">
        <v>584</v>
      </c>
      <c r="G976" s="235"/>
      <c r="H976" s="239">
        <v>258.41000000000003</v>
      </c>
      <c r="I976" s="240"/>
      <c r="J976" s="235"/>
      <c r="K976" s="235"/>
      <c r="L976" s="241"/>
      <c r="M976" s="242"/>
      <c r="N976" s="243"/>
      <c r="O976" s="243"/>
      <c r="P976" s="243"/>
      <c r="Q976" s="243"/>
      <c r="R976" s="243"/>
      <c r="S976" s="243"/>
      <c r="T976" s="244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5" t="s">
        <v>158</v>
      </c>
      <c r="AU976" s="245" t="s">
        <v>156</v>
      </c>
      <c r="AV976" s="13" t="s">
        <v>156</v>
      </c>
      <c r="AW976" s="13" t="s">
        <v>31</v>
      </c>
      <c r="AX976" s="13" t="s">
        <v>76</v>
      </c>
      <c r="AY976" s="245" t="s">
        <v>149</v>
      </c>
    </row>
    <row r="977" s="13" customFormat="1">
      <c r="A977" s="13"/>
      <c r="B977" s="234"/>
      <c r="C977" s="235"/>
      <c r="D977" s="236" t="s">
        <v>158</v>
      </c>
      <c r="E977" s="237" t="s">
        <v>1</v>
      </c>
      <c r="F977" s="238" t="s">
        <v>585</v>
      </c>
      <c r="G977" s="235"/>
      <c r="H977" s="239">
        <v>59.43</v>
      </c>
      <c r="I977" s="240"/>
      <c r="J977" s="235"/>
      <c r="K977" s="235"/>
      <c r="L977" s="241"/>
      <c r="M977" s="242"/>
      <c r="N977" s="243"/>
      <c r="O977" s="243"/>
      <c r="P977" s="243"/>
      <c r="Q977" s="243"/>
      <c r="R977" s="243"/>
      <c r="S977" s="243"/>
      <c r="T977" s="244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5" t="s">
        <v>158</v>
      </c>
      <c r="AU977" s="245" t="s">
        <v>156</v>
      </c>
      <c r="AV977" s="13" t="s">
        <v>156</v>
      </c>
      <c r="AW977" s="13" t="s">
        <v>31</v>
      </c>
      <c r="AX977" s="13" t="s">
        <v>76</v>
      </c>
      <c r="AY977" s="245" t="s">
        <v>149</v>
      </c>
    </row>
    <row r="978" s="16" customFormat="1">
      <c r="A978" s="16"/>
      <c r="B978" s="283"/>
      <c r="C978" s="284"/>
      <c r="D978" s="236" t="s">
        <v>158</v>
      </c>
      <c r="E978" s="285" t="s">
        <v>1</v>
      </c>
      <c r="F978" s="286" t="s">
        <v>323</v>
      </c>
      <c r="G978" s="284"/>
      <c r="H978" s="287">
        <v>816.54999999999995</v>
      </c>
      <c r="I978" s="288"/>
      <c r="J978" s="284"/>
      <c r="K978" s="284"/>
      <c r="L978" s="289"/>
      <c r="M978" s="290"/>
      <c r="N978" s="291"/>
      <c r="O978" s="291"/>
      <c r="P978" s="291"/>
      <c r="Q978" s="291"/>
      <c r="R978" s="291"/>
      <c r="S978" s="291"/>
      <c r="T978" s="292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T978" s="293" t="s">
        <v>158</v>
      </c>
      <c r="AU978" s="293" t="s">
        <v>156</v>
      </c>
      <c r="AV978" s="16" t="s">
        <v>163</v>
      </c>
      <c r="AW978" s="16" t="s">
        <v>31</v>
      </c>
      <c r="AX978" s="16" t="s">
        <v>76</v>
      </c>
      <c r="AY978" s="293" t="s">
        <v>149</v>
      </c>
    </row>
    <row r="979" s="15" customFormat="1">
      <c r="A979" s="15"/>
      <c r="B979" s="273"/>
      <c r="C979" s="274"/>
      <c r="D979" s="236" t="s">
        <v>158</v>
      </c>
      <c r="E979" s="275" t="s">
        <v>1</v>
      </c>
      <c r="F979" s="276" t="s">
        <v>565</v>
      </c>
      <c r="G979" s="274"/>
      <c r="H979" s="275" t="s">
        <v>1</v>
      </c>
      <c r="I979" s="277"/>
      <c r="J979" s="274"/>
      <c r="K979" s="274"/>
      <c r="L979" s="278"/>
      <c r="M979" s="279"/>
      <c r="N979" s="280"/>
      <c r="O979" s="280"/>
      <c r="P979" s="280"/>
      <c r="Q979" s="280"/>
      <c r="R979" s="280"/>
      <c r="S979" s="280"/>
      <c r="T979" s="281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82" t="s">
        <v>158</v>
      </c>
      <c r="AU979" s="282" t="s">
        <v>156</v>
      </c>
      <c r="AV979" s="15" t="s">
        <v>84</v>
      </c>
      <c r="AW979" s="15" t="s">
        <v>31</v>
      </c>
      <c r="AX979" s="15" t="s">
        <v>76</v>
      </c>
      <c r="AY979" s="282" t="s">
        <v>149</v>
      </c>
    </row>
    <row r="980" s="13" customFormat="1">
      <c r="A980" s="13"/>
      <c r="B980" s="234"/>
      <c r="C980" s="235"/>
      <c r="D980" s="236" t="s">
        <v>158</v>
      </c>
      <c r="E980" s="237" t="s">
        <v>1</v>
      </c>
      <c r="F980" s="238" t="s">
        <v>586</v>
      </c>
      <c r="G980" s="235"/>
      <c r="H980" s="239">
        <v>65.420000000000002</v>
      </c>
      <c r="I980" s="240"/>
      <c r="J980" s="235"/>
      <c r="K980" s="235"/>
      <c r="L980" s="241"/>
      <c r="M980" s="242"/>
      <c r="N980" s="243"/>
      <c r="O980" s="243"/>
      <c r="P980" s="243"/>
      <c r="Q980" s="243"/>
      <c r="R980" s="243"/>
      <c r="S980" s="243"/>
      <c r="T980" s="24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5" t="s">
        <v>158</v>
      </c>
      <c r="AU980" s="245" t="s">
        <v>156</v>
      </c>
      <c r="AV980" s="13" t="s">
        <v>156</v>
      </c>
      <c r="AW980" s="13" t="s">
        <v>31</v>
      </c>
      <c r="AX980" s="13" t="s">
        <v>76</v>
      </c>
      <c r="AY980" s="245" t="s">
        <v>149</v>
      </c>
    </row>
    <row r="981" s="13" customFormat="1">
      <c r="A981" s="13"/>
      <c r="B981" s="234"/>
      <c r="C981" s="235"/>
      <c r="D981" s="236" t="s">
        <v>158</v>
      </c>
      <c r="E981" s="237" t="s">
        <v>1</v>
      </c>
      <c r="F981" s="238" t="s">
        <v>587</v>
      </c>
      <c r="G981" s="235"/>
      <c r="H981" s="239">
        <v>65.280000000000001</v>
      </c>
      <c r="I981" s="240"/>
      <c r="J981" s="235"/>
      <c r="K981" s="235"/>
      <c r="L981" s="241"/>
      <c r="M981" s="242"/>
      <c r="N981" s="243"/>
      <c r="O981" s="243"/>
      <c r="P981" s="243"/>
      <c r="Q981" s="243"/>
      <c r="R981" s="243"/>
      <c r="S981" s="243"/>
      <c r="T981" s="244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5" t="s">
        <v>158</v>
      </c>
      <c r="AU981" s="245" t="s">
        <v>156</v>
      </c>
      <c r="AV981" s="13" t="s">
        <v>156</v>
      </c>
      <c r="AW981" s="13" t="s">
        <v>31</v>
      </c>
      <c r="AX981" s="13" t="s">
        <v>76</v>
      </c>
      <c r="AY981" s="245" t="s">
        <v>149</v>
      </c>
    </row>
    <row r="982" s="13" customFormat="1">
      <c r="A982" s="13"/>
      <c r="B982" s="234"/>
      <c r="C982" s="235"/>
      <c r="D982" s="236" t="s">
        <v>158</v>
      </c>
      <c r="E982" s="237" t="s">
        <v>1</v>
      </c>
      <c r="F982" s="238" t="s">
        <v>1208</v>
      </c>
      <c r="G982" s="235"/>
      <c r="H982" s="239">
        <v>53.75</v>
      </c>
      <c r="I982" s="240"/>
      <c r="J982" s="235"/>
      <c r="K982" s="235"/>
      <c r="L982" s="241"/>
      <c r="M982" s="242"/>
      <c r="N982" s="243"/>
      <c r="O982" s="243"/>
      <c r="P982" s="243"/>
      <c r="Q982" s="243"/>
      <c r="R982" s="243"/>
      <c r="S982" s="243"/>
      <c r="T982" s="24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5" t="s">
        <v>158</v>
      </c>
      <c r="AU982" s="245" t="s">
        <v>156</v>
      </c>
      <c r="AV982" s="13" t="s">
        <v>156</v>
      </c>
      <c r="AW982" s="13" t="s">
        <v>31</v>
      </c>
      <c r="AX982" s="13" t="s">
        <v>76</v>
      </c>
      <c r="AY982" s="245" t="s">
        <v>149</v>
      </c>
    </row>
    <row r="983" s="13" customFormat="1">
      <c r="A983" s="13"/>
      <c r="B983" s="234"/>
      <c r="C983" s="235"/>
      <c r="D983" s="236" t="s">
        <v>158</v>
      </c>
      <c r="E983" s="237" t="s">
        <v>1</v>
      </c>
      <c r="F983" s="238" t="s">
        <v>937</v>
      </c>
      <c r="G983" s="235"/>
      <c r="H983" s="239">
        <v>11.49</v>
      </c>
      <c r="I983" s="240"/>
      <c r="J983" s="235"/>
      <c r="K983" s="235"/>
      <c r="L983" s="241"/>
      <c r="M983" s="242"/>
      <c r="N983" s="243"/>
      <c r="O983" s="243"/>
      <c r="P983" s="243"/>
      <c r="Q983" s="243"/>
      <c r="R983" s="243"/>
      <c r="S983" s="243"/>
      <c r="T983" s="244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5" t="s">
        <v>158</v>
      </c>
      <c r="AU983" s="245" t="s">
        <v>156</v>
      </c>
      <c r="AV983" s="13" t="s">
        <v>156</v>
      </c>
      <c r="AW983" s="13" t="s">
        <v>31</v>
      </c>
      <c r="AX983" s="13" t="s">
        <v>76</v>
      </c>
      <c r="AY983" s="245" t="s">
        <v>149</v>
      </c>
    </row>
    <row r="984" s="16" customFormat="1">
      <c r="A984" s="16"/>
      <c r="B984" s="283"/>
      <c r="C984" s="284"/>
      <c r="D984" s="236" t="s">
        <v>158</v>
      </c>
      <c r="E984" s="285" t="s">
        <v>1</v>
      </c>
      <c r="F984" s="286" t="s">
        <v>323</v>
      </c>
      <c r="G984" s="284"/>
      <c r="H984" s="287">
        <v>195.94</v>
      </c>
      <c r="I984" s="288"/>
      <c r="J984" s="284"/>
      <c r="K984" s="284"/>
      <c r="L984" s="289"/>
      <c r="M984" s="290"/>
      <c r="N984" s="291"/>
      <c r="O984" s="291"/>
      <c r="P984" s="291"/>
      <c r="Q984" s="291"/>
      <c r="R984" s="291"/>
      <c r="S984" s="291"/>
      <c r="T984" s="292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T984" s="293" t="s">
        <v>158</v>
      </c>
      <c r="AU984" s="293" t="s">
        <v>156</v>
      </c>
      <c r="AV984" s="16" t="s">
        <v>163</v>
      </c>
      <c r="AW984" s="16" t="s">
        <v>31</v>
      </c>
      <c r="AX984" s="16" t="s">
        <v>76</v>
      </c>
      <c r="AY984" s="293" t="s">
        <v>149</v>
      </c>
    </row>
    <row r="985" s="14" customFormat="1">
      <c r="A985" s="14"/>
      <c r="B985" s="262"/>
      <c r="C985" s="263"/>
      <c r="D985" s="236" t="s">
        <v>158</v>
      </c>
      <c r="E985" s="264" t="s">
        <v>1</v>
      </c>
      <c r="F985" s="265" t="s">
        <v>298</v>
      </c>
      <c r="G985" s="263"/>
      <c r="H985" s="266">
        <v>1012.49</v>
      </c>
      <c r="I985" s="267"/>
      <c r="J985" s="263"/>
      <c r="K985" s="263"/>
      <c r="L985" s="268"/>
      <c r="M985" s="269"/>
      <c r="N985" s="270"/>
      <c r="O985" s="270"/>
      <c r="P985" s="270"/>
      <c r="Q985" s="270"/>
      <c r="R985" s="270"/>
      <c r="S985" s="270"/>
      <c r="T985" s="271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72" t="s">
        <v>158</v>
      </c>
      <c r="AU985" s="272" t="s">
        <v>156</v>
      </c>
      <c r="AV985" s="14" t="s">
        <v>155</v>
      </c>
      <c r="AW985" s="14" t="s">
        <v>31</v>
      </c>
      <c r="AX985" s="14" t="s">
        <v>84</v>
      </c>
      <c r="AY985" s="272" t="s">
        <v>149</v>
      </c>
    </row>
    <row r="986" s="2" customFormat="1" ht="66.75" customHeight="1">
      <c r="A986" s="39"/>
      <c r="B986" s="40"/>
      <c r="C986" s="246" t="s">
        <v>1209</v>
      </c>
      <c r="D986" s="246" t="s">
        <v>178</v>
      </c>
      <c r="E986" s="247" t="s">
        <v>1210</v>
      </c>
      <c r="F986" s="248" t="s">
        <v>1211</v>
      </c>
      <c r="G986" s="249" t="s">
        <v>309</v>
      </c>
      <c r="H986" s="250">
        <v>1093.489</v>
      </c>
      <c r="I986" s="251"/>
      <c r="J986" s="252">
        <f>ROUND(I986*H986,2)</f>
        <v>0</v>
      </c>
      <c r="K986" s="253"/>
      <c r="L986" s="254"/>
      <c r="M986" s="255" t="s">
        <v>1</v>
      </c>
      <c r="N986" s="256" t="s">
        <v>42</v>
      </c>
      <c r="O986" s="92"/>
      <c r="P986" s="230">
        <f>O986*H986</f>
        <v>0</v>
      </c>
      <c r="Q986" s="230">
        <v>0.01</v>
      </c>
      <c r="R986" s="230">
        <f>Q986*H986</f>
        <v>10.934890000000001</v>
      </c>
      <c r="S986" s="230">
        <v>0</v>
      </c>
      <c r="T986" s="231">
        <f>S986*H986</f>
        <v>0</v>
      </c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R986" s="232" t="s">
        <v>468</v>
      </c>
      <c r="AT986" s="232" t="s">
        <v>178</v>
      </c>
      <c r="AU986" s="232" t="s">
        <v>156</v>
      </c>
      <c r="AY986" s="18" t="s">
        <v>149</v>
      </c>
      <c r="BE986" s="233">
        <f>IF(N986="základní",J986,0)</f>
        <v>0</v>
      </c>
      <c r="BF986" s="233">
        <f>IF(N986="snížená",J986,0)</f>
        <v>0</v>
      </c>
      <c r="BG986" s="233">
        <f>IF(N986="zákl. přenesená",J986,0)</f>
        <v>0</v>
      </c>
      <c r="BH986" s="233">
        <f>IF(N986="sníž. přenesená",J986,0)</f>
        <v>0</v>
      </c>
      <c r="BI986" s="233">
        <f>IF(N986="nulová",J986,0)</f>
        <v>0</v>
      </c>
      <c r="BJ986" s="18" t="s">
        <v>156</v>
      </c>
      <c r="BK986" s="233">
        <f>ROUND(I986*H986,2)</f>
        <v>0</v>
      </c>
      <c r="BL986" s="18" t="s">
        <v>228</v>
      </c>
      <c r="BM986" s="232" t="s">
        <v>1212</v>
      </c>
    </row>
    <row r="987" s="13" customFormat="1">
      <c r="A987" s="13"/>
      <c r="B987" s="234"/>
      <c r="C987" s="235"/>
      <c r="D987" s="236" t="s">
        <v>158</v>
      </c>
      <c r="E987" s="237" t="s">
        <v>1</v>
      </c>
      <c r="F987" s="238" t="s">
        <v>1213</v>
      </c>
      <c r="G987" s="235"/>
      <c r="H987" s="239">
        <v>1093.489</v>
      </c>
      <c r="I987" s="240"/>
      <c r="J987" s="235"/>
      <c r="K987" s="235"/>
      <c r="L987" s="241"/>
      <c r="M987" s="242"/>
      <c r="N987" s="243"/>
      <c r="O987" s="243"/>
      <c r="P987" s="243"/>
      <c r="Q987" s="243"/>
      <c r="R987" s="243"/>
      <c r="S987" s="243"/>
      <c r="T987" s="244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5" t="s">
        <v>158</v>
      </c>
      <c r="AU987" s="245" t="s">
        <v>156</v>
      </c>
      <c r="AV987" s="13" t="s">
        <v>156</v>
      </c>
      <c r="AW987" s="13" t="s">
        <v>31</v>
      </c>
      <c r="AX987" s="13" t="s">
        <v>76</v>
      </c>
      <c r="AY987" s="245" t="s">
        <v>149</v>
      </c>
    </row>
    <row r="988" s="14" customFormat="1">
      <c r="A988" s="14"/>
      <c r="B988" s="262"/>
      <c r="C988" s="263"/>
      <c r="D988" s="236" t="s">
        <v>158</v>
      </c>
      <c r="E988" s="264" t="s">
        <v>1</v>
      </c>
      <c r="F988" s="265" t="s">
        <v>298</v>
      </c>
      <c r="G988" s="263"/>
      <c r="H988" s="266">
        <v>1093.489</v>
      </c>
      <c r="I988" s="267"/>
      <c r="J988" s="263"/>
      <c r="K988" s="263"/>
      <c r="L988" s="268"/>
      <c r="M988" s="269"/>
      <c r="N988" s="270"/>
      <c r="O988" s="270"/>
      <c r="P988" s="270"/>
      <c r="Q988" s="270"/>
      <c r="R988" s="270"/>
      <c r="S988" s="270"/>
      <c r="T988" s="271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72" t="s">
        <v>158</v>
      </c>
      <c r="AU988" s="272" t="s">
        <v>156</v>
      </c>
      <c r="AV988" s="14" t="s">
        <v>155</v>
      </c>
      <c r="AW988" s="14" t="s">
        <v>31</v>
      </c>
      <c r="AX988" s="14" t="s">
        <v>84</v>
      </c>
      <c r="AY988" s="272" t="s">
        <v>149</v>
      </c>
    </row>
    <row r="989" s="2" customFormat="1" ht="24.15" customHeight="1">
      <c r="A989" s="39"/>
      <c r="B989" s="40"/>
      <c r="C989" s="220" t="s">
        <v>1214</v>
      </c>
      <c r="D989" s="220" t="s">
        <v>151</v>
      </c>
      <c r="E989" s="221" t="s">
        <v>1215</v>
      </c>
      <c r="F989" s="222" t="s">
        <v>1216</v>
      </c>
      <c r="G989" s="223" t="s">
        <v>166</v>
      </c>
      <c r="H989" s="224">
        <v>11.195</v>
      </c>
      <c r="I989" s="225"/>
      <c r="J989" s="226">
        <f>ROUND(I989*H989,2)</f>
        <v>0</v>
      </c>
      <c r="K989" s="227"/>
      <c r="L989" s="45"/>
      <c r="M989" s="228" t="s">
        <v>1</v>
      </c>
      <c r="N989" s="229" t="s">
        <v>42</v>
      </c>
      <c r="O989" s="92"/>
      <c r="P989" s="230">
        <f>O989*H989</f>
        <v>0</v>
      </c>
      <c r="Q989" s="230">
        <v>0</v>
      </c>
      <c r="R989" s="230">
        <f>Q989*H989</f>
        <v>0</v>
      </c>
      <c r="S989" s="230">
        <v>0</v>
      </c>
      <c r="T989" s="231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32" t="s">
        <v>228</v>
      </c>
      <c r="AT989" s="232" t="s">
        <v>151</v>
      </c>
      <c r="AU989" s="232" t="s">
        <v>156</v>
      </c>
      <c r="AY989" s="18" t="s">
        <v>149</v>
      </c>
      <c r="BE989" s="233">
        <f>IF(N989="základní",J989,0)</f>
        <v>0</v>
      </c>
      <c r="BF989" s="233">
        <f>IF(N989="snížená",J989,0)</f>
        <v>0</v>
      </c>
      <c r="BG989" s="233">
        <f>IF(N989="zákl. přenesená",J989,0)</f>
        <v>0</v>
      </c>
      <c r="BH989" s="233">
        <f>IF(N989="sníž. přenesená",J989,0)</f>
        <v>0</v>
      </c>
      <c r="BI989" s="233">
        <f>IF(N989="nulová",J989,0)</f>
        <v>0</v>
      </c>
      <c r="BJ989" s="18" t="s">
        <v>156</v>
      </c>
      <c r="BK989" s="233">
        <f>ROUND(I989*H989,2)</f>
        <v>0</v>
      </c>
      <c r="BL989" s="18" t="s">
        <v>228</v>
      </c>
      <c r="BM989" s="232" t="s">
        <v>1217</v>
      </c>
    </row>
    <row r="990" s="12" customFormat="1" ht="22.8" customHeight="1">
      <c r="A990" s="12"/>
      <c r="B990" s="204"/>
      <c r="C990" s="205"/>
      <c r="D990" s="206" t="s">
        <v>75</v>
      </c>
      <c r="E990" s="218" t="s">
        <v>1218</v>
      </c>
      <c r="F990" s="218" t="s">
        <v>1219</v>
      </c>
      <c r="G990" s="205"/>
      <c r="H990" s="205"/>
      <c r="I990" s="208"/>
      <c r="J990" s="219">
        <f>BK990</f>
        <v>0</v>
      </c>
      <c r="K990" s="205"/>
      <c r="L990" s="210"/>
      <c r="M990" s="211"/>
      <c r="N990" s="212"/>
      <c r="O990" s="212"/>
      <c r="P990" s="213">
        <f>SUM(P991:P999)</f>
        <v>0</v>
      </c>
      <c r="Q990" s="212"/>
      <c r="R990" s="213">
        <f>SUM(R991:R999)</f>
        <v>0.63780000000000003</v>
      </c>
      <c r="S990" s="212"/>
      <c r="T990" s="214">
        <f>SUM(T991:T999)</f>
        <v>0</v>
      </c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R990" s="215" t="s">
        <v>156</v>
      </c>
      <c r="AT990" s="216" t="s">
        <v>75</v>
      </c>
      <c r="AU990" s="216" t="s">
        <v>84</v>
      </c>
      <c r="AY990" s="215" t="s">
        <v>149</v>
      </c>
      <c r="BK990" s="217">
        <f>SUM(BK991:BK999)</f>
        <v>0</v>
      </c>
    </row>
    <row r="991" s="2" customFormat="1" ht="16.5" customHeight="1">
      <c r="A991" s="39"/>
      <c r="B991" s="40"/>
      <c r="C991" s="220" t="s">
        <v>1220</v>
      </c>
      <c r="D991" s="220" t="s">
        <v>151</v>
      </c>
      <c r="E991" s="221" t="s">
        <v>1221</v>
      </c>
      <c r="F991" s="222" t="s">
        <v>1222</v>
      </c>
      <c r="G991" s="223" t="s">
        <v>309</v>
      </c>
      <c r="H991" s="224">
        <v>127.56</v>
      </c>
      <c r="I991" s="225"/>
      <c r="J991" s="226">
        <f>ROUND(I991*H991,2)</f>
        <v>0</v>
      </c>
      <c r="K991" s="227"/>
      <c r="L991" s="45"/>
      <c r="M991" s="228" t="s">
        <v>1</v>
      </c>
      <c r="N991" s="229" t="s">
        <v>42</v>
      </c>
      <c r="O991" s="92"/>
      <c r="P991" s="230">
        <f>O991*H991</f>
        <v>0</v>
      </c>
      <c r="Q991" s="230">
        <v>0.0050000000000000001</v>
      </c>
      <c r="R991" s="230">
        <f>Q991*H991</f>
        <v>0.63780000000000003</v>
      </c>
      <c r="S991" s="230">
        <v>0</v>
      </c>
      <c r="T991" s="231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2" t="s">
        <v>228</v>
      </c>
      <c r="AT991" s="232" t="s">
        <v>151</v>
      </c>
      <c r="AU991" s="232" t="s">
        <v>156</v>
      </c>
      <c r="AY991" s="18" t="s">
        <v>149</v>
      </c>
      <c r="BE991" s="233">
        <f>IF(N991="základní",J991,0)</f>
        <v>0</v>
      </c>
      <c r="BF991" s="233">
        <f>IF(N991="snížená",J991,0)</f>
        <v>0</v>
      </c>
      <c r="BG991" s="233">
        <f>IF(N991="zákl. přenesená",J991,0)</f>
        <v>0</v>
      </c>
      <c r="BH991" s="233">
        <f>IF(N991="sníž. přenesená",J991,0)</f>
        <v>0</v>
      </c>
      <c r="BI991" s="233">
        <f>IF(N991="nulová",J991,0)</f>
        <v>0</v>
      </c>
      <c r="BJ991" s="18" t="s">
        <v>156</v>
      </c>
      <c r="BK991" s="233">
        <f>ROUND(I991*H991,2)</f>
        <v>0</v>
      </c>
      <c r="BL991" s="18" t="s">
        <v>228</v>
      </c>
      <c r="BM991" s="232" t="s">
        <v>1223</v>
      </c>
    </row>
    <row r="992" s="2" customFormat="1">
      <c r="A992" s="39"/>
      <c r="B992" s="40"/>
      <c r="C992" s="41"/>
      <c r="D992" s="236" t="s">
        <v>409</v>
      </c>
      <c r="E992" s="41"/>
      <c r="F992" s="294" t="s">
        <v>1224</v>
      </c>
      <c r="G992" s="41"/>
      <c r="H992" s="41"/>
      <c r="I992" s="295"/>
      <c r="J992" s="41"/>
      <c r="K992" s="41"/>
      <c r="L992" s="45"/>
      <c r="M992" s="296"/>
      <c r="N992" s="297"/>
      <c r="O992" s="92"/>
      <c r="P992" s="92"/>
      <c r="Q992" s="92"/>
      <c r="R992" s="92"/>
      <c r="S992" s="92"/>
      <c r="T992" s="93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409</v>
      </c>
      <c r="AU992" s="18" t="s">
        <v>156</v>
      </c>
    </row>
    <row r="993" s="15" customFormat="1">
      <c r="A993" s="15"/>
      <c r="B993" s="273"/>
      <c r="C993" s="274"/>
      <c r="D993" s="236" t="s">
        <v>158</v>
      </c>
      <c r="E993" s="275" t="s">
        <v>1</v>
      </c>
      <c r="F993" s="276" t="s">
        <v>555</v>
      </c>
      <c r="G993" s="274"/>
      <c r="H993" s="275" t="s">
        <v>1</v>
      </c>
      <c r="I993" s="277"/>
      <c r="J993" s="274"/>
      <c r="K993" s="274"/>
      <c r="L993" s="278"/>
      <c r="M993" s="279"/>
      <c r="N993" s="280"/>
      <c r="O993" s="280"/>
      <c r="P993" s="280"/>
      <c r="Q993" s="280"/>
      <c r="R993" s="280"/>
      <c r="S993" s="280"/>
      <c r="T993" s="281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T993" s="282" t="s">
        <v>158</v>
      </c>
      <c r="AU993" s="282" t="s">
        <v>156</v>
      </c>
      <c r="AV993" s="15" t="s">
        <v>84</v>
      </c>
      <c r="AW993" s="15" t="s">
        <v>31</v>
      </c>
      <c r="AX993" s="15" t="s">
        <v>76</v>
      </c>
      <c r="AY993" s="282" t="s">
        <v>149</v>
      </c>
    </row>
    <row r="994" s="13" customFormat="1">
      <c r="A994" s="13"/>
      <c r="B994" s="234"/>
      <c r="C994" s="235"/>
      <c r="D994" s="236" t="s">
        <v>158</v>
      </c>
      <c r="E994" s="237" t="s">
        <v>1</v>
      </c>
      <c r="F994" s="238" t="s">
        <v>611</v>
      </c>
      <c r="G994" s="235"/>
      <c r="H994" s="239">
        <v>42.719999999999999</v>
      </c>
      <c r="I994" s="240"/>
      <c r="J994" s="235"/>
      <c r="K994" s="235"/>
      <c r="L994" s="241"/>
      <c r="M994" s="242"/>
      <c r="N994" s="243"/>
      <c r="O994" s="243"/>
      <c r="P994" s="243"/>
      <c r="Q994" s="243"/>
      <c r="R994" s="243"/>
      <c r="S994" s="243"/>
      <c r="T994" s="244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5" t="s">
        <v>158</v>
      </c>
      <c r="AU994" s="245" t="s">
        <v>156</v>
      </c>
      <c r="AV994" s="13" t="s">
        <v>156</v>
      </c>
      <c r="AW994" s="13" t="s">
        <v>31</v>
      </c>
      <c r="AX994" s="13" t="s">
        <v>76</v>
      </c>
      <c r="AY994" s="245" t="s">
        <v>149</v>
      </c>
    </row>
    <row r="995" s="13" customFormat="1">
      <c r="A995" s="13"/>
      <c r="B995" s="234"/>
      <c r="C995" s="235"/>
      <c r="D995" s="236" t="s">
        <v>158</v>
      </c>
      <c r="E995" s="237" t="s">
        <v>1</v>
      </c>
      <c r="F995" s="238" t="s">
        <v>612</v>
      </c>
      <c r="G995" s="235"/>
      <c r="H995" s="239">
        <v>42.719999999999999</v>
      </c>
      <c r="I995" s="240"/>
      <c r="J995" s="235"/>
      <c r="K995" s="235"/>
      <c r="L995" s="241"/>
      <c r="M995" s="242"/>
      <c r="N995" s="243"/>
      <c r="O995" s="243"/>
      <c r="P995" s="243"/>
      <c r="Q995" s="243"/>
      <c r="R995" s="243"/>
      <c r="S995" s="243"/>
      <c r="T995" s="244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5" t="s">
        <v>158</v>
      </c>
      <c r="AU995" s="245" t="s">
        <v>156</v>
      </c>
      <c r="AV995" s="13" t="s">
        <v>156</v>
      </c>
      <c r="AW995" s="13" t="s">
        <v>31</v>
      </c>
      <c r="AX995" s="13" t="s">
        <v>76</v>
      </c>
      <c r="AY995" s="245" t="s">
        <v>149</v>
      </c>
    </row>
    <row r="996" s="13" customFormat="1">
      <c r="A996" s="13"/>
      <c r="B996" s="234"/>
      <c r="C996" s="235"/>
      <c r="D996" s="236" t="s">
        <v>158</v>
      </c>
      <c r="E996" s="237" t="s">
        <v>1</v>
      </c>
      <c r="F996" s="238" t="s">
        <v>613</v>
      </c>
      <c r="G996" s="235"/>
      <c r="H996" s="239">
        <v>33.18</v>
      </c>
      <c r="I996" s="240"/>
      <c r="J996" s="235"/>
      <c r="K996" s="235"/>
      <c r="L996" s="241"/>
      <c r="M996" s="242"/>
      <c r="N996" s="243"/>
      <c r="O996" s="243"/>
      <c r="P996" s="243"/>
      <c r="Q996" s="243"/>
      <c r="R996" s="243"/>
      <c r="S996" s="243"/>
      <c r="T996" s="24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5" t="s">
        <v>158</v>
      </c>
      <c r="AU996" s="245" t="s">
        <v>156</v>
      </c>
      <c r="AV996" s="13" t="s">
        <v>156</v>
      </c>
      <c r="AW996" s="13" t="s">
        <v>31</v>
      </c>
      <c r="AX996" s="13" t="s">
        <v>76</v>
      </c>
      <c r="AY996" s="245" t="s">
        <v>149</v>
      </c>
    </row>
    <row r="997" s="13" customFormat="1">
      <c r="A997" s="13"/>
      <c r="B997" s="234"/>
      <c r="C997" s="235"/>
      <c r="D997" s="236" t="s">
        <v>158</v>
      </c>
      <c r="E997" s="237" t="s">
        <v>1</v>
      </c>
      <c r="F997" s="238" t="s">
        <v>614</v>
      </c>
      <c r="G997" s="235"/>
      <c r="H997" s="239">
        <v>8.9399999999999995</v>
      </c>
      <c r="I997" s="240"/>
      <c r="J997" s="235"/>
      <c r="K997" s="235"/>
      <c r="L997" s="241"/>
      <c r="M997" s="242"/>
      <c r="N997" s="243"/>
      <c r="O997" s="243"/>
      <c r="P997" s="243"/>
      <c r="Q997" s="243"/>
      <c r="R997" s="243"/>
      <c r="S997" s="243"/>
      <c r="T997" s="244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5" t="s">
        <v>158</v>
      </c>
      <c r="AU997" s="245" t="s">
        <v>156</v>
      </c>
      <c r="AV997" s="13" t="s">
        <v>156</v>
      </c>
      <c r="AW997" s="13" t="s">
        <v>31</v>
      </c>
      <c r="AX997" s="13" t="s">
        <v>76</v>
      </c>
      <c r="AY997" s="245" t="s">
        <v>149</v>
      </c>
    </row>
    <row r="998" s="14" customFormat="1">
      <c r="A998" s="14"/>
      <c r="B998" s="262"/>
      <c r="C998" s="263"/>
      <c r="D998" s="236" t="s">
        <v>158</v>
      </c>
      <c r="E998" s="264" t="s">
        <v>1</v>
      </c>
      <c r="F998" s="265" t="s">
        <v>298</v>
      </c>
      <c r="G998" s="263"/>
      <c r="H998" s="266">
        <v>127.56</v>
      </c>
      <c r="I998" s="267"/>
      <c r="J998" s="263"/>
      <c r="K998" s="263"/>
      <c r="L998" s="268"/>
      <c r="M998" s="269"/>
      <c r="N998" s="270"/>
      <c r="O998" s="270"/>
      <c r="P998" s="270"/>
      <c r="Q998" s="270"/>
      <c r="R998" s="270"/>
      <c r="S998" s="270"/>
      <c r="T998" s="271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72" t="s">
        <v>158</v>
      </c>
      <c r="AU998" s="272" t="s">
        <v>156</v>
      </c>
      <c r="AV998" s="14" t="s">
        <v>155</v>
      </c>
      <c r="AW998" s="14" t="s">
        <v>31</v>
      </c>
      <c r="AX998" s="14" t="s">
        <v>84</v>
      </c>
      <c r="AY998" s="272" t="s">
        <v>149</v>
      </c>
    </row>
    <row r="999" s="2" customFormat="1" ht="24.15" customHeight="1">
      <c r="A999" s="39"/>
      <c r="B999" s="40"/>
      <c r="C999" s="220" t="s">
        <v>1225</v>
      </c>
      <c r="D999" s="220" t="s">
        <v>151</v>
      </c>
      <c r="E999" s="221" t="s">
        <v>1226</v>
      </c>
      <c r="F999" s="222" t="s">
        <v>1227</v>
      </c>
      <c r="G999" s="223" t="s">
        <v>166</v>
      </c>
      <c r="H999" s="224">
        <v>0.63800000000000001</v>
      </c>
      <c r="I999" s="225"/>
      <c r="J999" s="226">
        <f>ROUND(I999*H999,2)</f>
        <v>0</v>
      </c>
      <c r="K999" s="227"/>
      <c r="L999" s="45"/>
      <c r="M999" s="228" t="s">
        <v>1</v>
      </c>
      <c r="N999" s="229" t="s">
        <v>42</v>
      </c>
      <c r="O999" s="92"/>
      <c r="P999" s="230">
        <f>O999*H999</f>
        <v>0</v>
      </c>
      <c r="Q999" s="230">
        <v>0</v>
      </c>
      <c r="R999" s="230">
        <f>Q999*H999</f>
        <v>0</v>
      </c>
      <c r="S999" s="230">
        <v>0</v>
      </c>
      <c r="T999" s="231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32" t="s">
        <v>228</v>
      </c>
      <c r="AT999" s="232" t="s">
        <v>151</v>
      </c>
      <c r="AU999" s="232" t="s">
        <v>156</v>
      </c>
      <c r="AY999" s="18" t="s">
        <v>149</v>
      </c>
      <c r="BE999" s="233">
        <f>IF(N999="základní",J999,0)</f>
        <v>0</v>
      </c>
      <c r="BF999" s="233">
        <f>IF(N999="snížená",J999,0)</f>
        <v>0</v>
      </c>
      <c r="BG999" s="233">
        <f>IF(N999="zákl. přenesená",J999,0)</f>
        <v>0</v>
      </c>
      <c r="BH999" s="233">
        <f>IF(N999="sníž. přenesená",J999,0)</f>
        <v>0</v>
      </c>
      <c r="BI999" s="233">
        <f>IF(N999="nulová",J999,0)</f>
        <v>0</v>
      </c>
      <c r="BJ999" s="18" t="s">
        <v>156</v>
      </c>
      <c r="BK999" s="233">
        <f>ROUND(I999*H999,2)</f>
        <v>0</v>
      </c>
      <c r="BL999" s="18" t="s">
        <v>228</v>
      </c>
      <c r="BM999" s="232" t="s">
        <v>1228</v>
      </c>
    </row>
    <row r="1000" s="12" customFormat="1" ht="22.8" customHeight="1">
      <c r="A1000" s="12"/>
      <c r="B1000" s="204"/>
      <c r="C1000" s="205"/>
      <c r="D1000" s="206" t="s">
        <v>75</v>
      </c>
      <c r="E1000" s="218" t="s">
        <v>1229</v>
      </c>
      <c r="F1000" s="218" t="s">
        <v>1230</v>
      </c>
      <c r="G1000" s="205"/>
      <c r="H1000" s="205"/>
      <c r="I1000" s="208"/>
      <c r="J1000" s="219">
        <f>BK1000</f>
        <v>0</v>
      </c>
      <c r="K1000" s="205"/>
      <c r="L1000" s="210"/>
      <c r="M1000" s="211"/>
      <c r="N1000" s="212"/>
      <c r="O1000" s="212"/>
      <c r="P1000" s="213">
        <f>SUM(P1001:P1018)</f>
        <v>0</v>
      </c>
      <c r="Q1000" s="212"/>
      <c r="R1000" s="213">
        <f>SUM(R1001:R1018)</f>
        <v>19.339159799999997</v>
      </c>
      <c r="S1000" s="212"/>
      <c r="T1000" s="214">
        <f>SUM(T1001:T1018)</f>
        <v>0</v>
      </c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R1000" s="215" t="s">
        <v>156</v>
      </c>
      <c r="AT1000" s="216" t="s">
        <v>75</v>
      </c>
      <c r="AU1000" s="216" t="s">
        <v>84</v>
      </c>
      <c r="AY1000" s="215" t="s">
        <v>149</v>
      </c>
      <c r="BK1000" s="217">
        <f>SUM(BK1001:BK1018)</f>
        <v>0</v>
      </c>
    </row>
    <row r="1001" s="2" customFormat="1" ht="16.5" customHeight="1">
      <c r="A1001" s="39"/>
      <c r="B1001" s="40"/>
      <c r="C1001" s="220" t="s">
        <v>1231</v>
      </c>
      <c r="D1001" s="220" t="s">
        <v>151</v>
      </c>
      <c r="E1001" s="221" t="s">
        <v>1232</v>
      </c>
      <c r="F1001" s="222" t="s">
        <v>1233</v>
      </c>
      <c r="G1001" s="223" t="s">
        <v>309</v>
      </c>
      <c r="H1001" s="224">
        <v>590.72500000000002</v>
      </c>
      <c r="I1001" s="225"/>
      <c r="J1001" s="226">
        <f>ROUND(I1001*H1001,2)</f>
        <v>0</v>
      </c>
      <c r="K1001" s="227"/>
      <c r="L1001" s="45"/>
      <c r="M1001" s="228" t="s">
        <v>1</v>
      </c>
      <c r="N1001" s="229" t="s">
        <v>42</v>
      </c>
      <c r="O1001" s="92"/>
      <c r="P1001" s="230">
        <f>O1001*H1001</f>
        <v>0</v>
      </c>
      <c r="Q1001" s="230">
        <v>0</v>
      </c>
      <c r="R1001" s="230">
        <f>Q1001*H1001</f>
        <v>0</v>
      </c>
      <c r="S1001" s="230">
        <v>0</v>
      </c>
      <c r="T1001" s="231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32" t="s">
        <v>228</v>
      </c>
      <c r="AT1001" s="232" t="s">
        <v>151</v>
      </c>
      <c r="AU1001" s="232" t="s">
        <v>156</v>
      </c>
      <c r="AY1001" s="18" t="s">
        <v>149</v>
      </c>
      <c r="BE1001" s="233">
        <f>IF(N1001="základní",J1001,0)</f>
        <v>0</v>
      </c>
      <c r="BF1001" s="233">
        <f>IF(N1001="snížená",J1001,0)</f>
        <v>0</v>
      </c>
      <c r="BG1001" s="233">
        <f>IF(N1001="zákl. přenesená",J1001,0)</f>
        <v>0</v>
      </c>
      <c r="BH1001" s="233">
        <f>IF(N1001="sníž. přenesená",J1001,0)</f>
        <v>0</v>
      </c>
      <c r="BI1001" s="233">
        <f>IF(N1001="nulová",J1001,0)</f>
        <v>0</v>
      </c>
      <c r="BJ1001" s="18" t="s">
        <v>156</v>
      </c>
      <c r="BK1001" s="233">
        <f>ROUND(I1001*H1001,2)</f>
        <v>0</v>
      </c>
      <c r="BL1001" s="18" t="s">
        <v>228</v>
      </c>
      <c r="BM1001" s="232" t="s">
        <v>1234</v>
      </c>
    </row>
    <row r="1002" s="13" customFormat="1">
      <c r="A1002" s="13"/>
      <c r="B1002" s="234"/>
      <c r="C1002" s="235"/>
      <c r="D1002" s="236" t="s">
        <v>158</v>
      </c>
      <c r="E1002" s="237" t="s">
        <v>1</v>
      </c>
      <c r="F1002" s="238" t="s">
        <v>1235</v>
      </c>
      <c r="G1002" s="235"/>
      <c r="H1002" s="239">
        <v>196.90000000000001</v>
      </c>
      <c r="I1002" s="240"/>
      <c r="J1002" s="235"/>
      <c r="K1002" s="235"/>
      <c r="L1002" s="241"/>
      <c r="M1002" s="242"/>
      <c r="N1002" s="243"/>
      <c r="O1002" s="243"/>
      <c r="P1002" s="243"/>
      <c r="Q1002" s="243"/>
      <c r="R1002" s="243"/>
      <c r="S1002" s="243"/>
      <c r="T1002" s="24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5" t="s">
        <v>158</v>
      </c>
      <c r="AU1002" s="245" t="s">
        <v>156</v>
      </c>
      <c r="AV1002" s="13" t="s">
        <v>156</v>
      </c>
      <c r="AW1002" s="13" t="s">
        <v>31</v>
      </c>
      <c r="AX1002" s="13" t="s">
        <v>76</v>
      </c>
      <c r="AY1002" s="245" t="s">
        <v>149</v>
      </c>
    </row>
    <row r="1003" s="13" customFormat="1">
      <c r="A1003" s="13"/>
      <c r="B1003" s="234"/>
      <c r="C1003" s="235"/>
      <c r="D1003" s="236" t="s">
        <v>158</v>
      </c>
      <c r="E1003" s="237" t="s">
        <v>1</v>
      </c>
      <c r="F1003" s="238" t="s">
        <v>1236</v>
      </c>
      <c r="G1003" s="235"/>
      <c r="H1003" s="239">
        <v>196.90000000000001</v>
      </c>
      <c r="I1003" s="240"/>
      <c r="J1003" s="235"/>
      <c r="K1003" s="235"/>
      <c r="L1003" s="241"/>
      <c r="M1003" s="242"/>
      <c r="N1003" s="243"/>
      <c r="O1003" s="243"/>
      <c r="P1003" s="243"/>
      <c r="Q1003" s="243"/>
      <c r="R1003" s="243"/>
      <c r="S1003" s="243"/>
      <c r="T1003" s="244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5" t="s">
        <v>158</v>
      </c>
      <c r="AU1003" s="245" t="s">
        <v>156</v>
      </c>
      <c r="AV1003" s="13" t="s">
        <v>156</v>
      </c>
      <c r="AW1003" s="13" t="s">
        <v>31</v>
      </c>
      <c r="AX1003" s="13" t="s">
        <v>76</v>
      </c>
      <c r="AY1003" s="245" t="s">
        <v>149</v>
      </c>
    </row>
    <row r="1004" s="13" customFormat="1">
      <c r="A1004" s="13"/>
      <c r="B1004" s="234"/>
      <c r="C1004" s="235"/>
      <c r="D1004" s="236" t="s">
        <v>158</v>
      </c>
      <c r="E1004" s="237" t="s">
        <v>1</v>
      </c>
      <c r="F1004" s="238" t="s">
        <v>1237</v>
      </c>
      <c r="G1004" s="235"/>
      <c r="H1004" s="239">
        <v>155.965</v>
      </c>
      <c r="I1004" s="240"/>
      <c r="J1004" s="235"/>
      <c r="K1004" s="235"/>
      <c r="L1004" s="241"/>
      <c r="M1004" s="242"/>
      <c r="N1004" s="243"/>
      <c r="O1004" s="243"/>
      <c r="P1004" s="243"/>
      <c r="Q1004" s="243"/>
      <c r="R1004" s="243"/>
      <c r="S1004" s="243"/>
      <c r="T1004" s="244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5" t="s">
        <v>158</v>
      </c>
      <c r="AU1004" s="245" t="s">
        <v>156</v>
      </c>
      <c r="AV1004" s="13" t="s">
        <v>156</v>
      </c>
      <c r="AW1004" s="13" t="s">
        <v>31</v>
      </c>
      <c r="AX1004" s="13" t="s">
        <v>76</v>
      </c>
      <c r="AY1004" s="245" t="s">
        <v>149</v>
      </c>
    </row>
    <row r="1005" s="13" customFormat="1">
      <c r="A1005" s="13"/>
      <c r="B1005" s="234"/>
      <c r="C1005" s="235"/>
      <c r="D1005" s="236" t="s">
        <v>158</v>
      </c>
      <c r="E1005" s="237" t="s">
        <v>1</v>
      </c>
      <c r="F1005" s="238" t="s">
        <v>1238</v>
      </c>
      <c r="G1005" s="235"/>
      <c r="H1005" s="239">
        <v>40.960000000000001</v>
      </c>
      <c r="I1005" s="240"/>
      <c r="J1005" s="235"/>
      <c r="K1005" s="235"/>
      <c r="L1005" s="241"/>
      <c r="M1005" s="242"/>
      <c r="N1005" s="243"/>
      <c r="O1005" s="243"/>
      <c r="P1005" s="243"/>
      <c r="Q1005" s="243"/>
      <c r="R1005" s="243"/>
      <c r="S1005" s="243"/>
      <c r="T1005" s="244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5" t="s">
        <v>158</v>
      </c>
      <c r="AU1005" s="245" t="s">
        <v>156</v>
      </c>
      <c r="AV1005" s="13" t="s">
        <v>156</v>
      </c>
      <c r="AW1005" s="13" t="s">
        <v>31</v>
      </c>
      <c r="AX1005" s="13" t="s">
        <v>76</v>
      </c>
      <c r="AY1005" s="245" t="s">
        <v>149</v>
      </c>
    </row>
    <row r="1006" s="14" customFormat="1">
      <c r="A1006" s="14"/>
      <c r="B1006" s="262"/>
      <c r="C1006" s="263"/>
      <c r="D1006" s="236" t="s">
        <v>158</v>
      </c>
      <c r="E1006" s="264" t="s">
        <v>1</v>
      </c>
      <c r="F1006" s="265" t="s">
        <v>298</v>
      </c>
      <c r="G1006" s="263"/>
      <c r="H1006" s="266">
        <v>590.72500000000002</v>
      </c>
      <c r="I1006" s="267"/>
      <c r="J1006" s="263"/>
      <c r="K1006" s="263"/>
      <c r="L1006" s="268"/>
      <c r="M1006" s="269"/>
      <c r="N1006" s="270"/>
      <c r="O1006" s="270"/>
      <c r="P1006" s="270"/>
      <c r="Q1006" s="270"/>
      <c r="R1006" s="270"/>
      <c r="S1006" s="270"/>
      <c r="T1006" s="271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72" t="s">
        <v>158</v>
      </c>
      <c r="AU1006" s="272" t="s">
        <v>156</v>
      </c>
      <c r="AV1006" s="14" t="s">
        <v>155</v>
      </c>
      <c r="AW1006" s="14" t="s">
        <v>31</v>
      </c>
      <c r="AX1006" s="14" t="s">
        <v>84</v>
      </c>
      <c r="AY1006" s="272" t="s">
        <v>149</v>
      </c>
    </row>
    <row r="1007" s="2" customFormat="1" ht="16.5" customHeight="1">
      <c r="A1007" s="39"/>
      <c r="B1007" s="40"/>
      <c r="C1007" s="220" t="s">
        <v>1239</v>
      </c>
      <c r="D1007" s="220" t="s">
        <v>151</v>
      </c>
      <c r="E1007" s="221" t="s">
        <v>1240</v>
      </c>
      <c r="F1007" s="222" t="s">
        <v>1241</v>
      </c>
      <c r="G1007" s="223" t="s">
        <v>309</v>
      </c>
      <c r="H1007" s="224">
        <v>590.72500000000002</v>
      </c>
      <c r="I1007" s="225"/>
      <c r="J1007" s="226">
        <f>ROUND(I1007*H1007,2)</f>
        <v>0</v>
      </c>
      <c r="K1007" s="227"/>
      <c r="L1007" s="45"/>
      <c r="M1007" s="228" t="s">
        <v>1</v>
      </c>
      <c r="N1007" s="229" t="s">
        <v>42</v>
      </c>
      <c r="O1007" s="92"/>
      <c r="P1007" s="230">
        <f>O1007*H1007</f>
        <v>0</v>
      </c>
      <c r="Q1007" s="230">
        <v>0.00029999999999999997</v>
      </c>
      <c r="R1007" s="230">
        <f>Q1007*H1007</f>
        <v>0.1772175</v>
      </c>
      <c r="S1007" s="230">
        <v>0</v>
      </c>
      <c r="T1007" s="231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32" t="s">
        <v>228</v>
      </c>
      <c r="AT1007" s="232" t="s">
        <v>151</v>
      </c>
      <c r="AU1007" s="232" t="s">
        <v>156</v>
      </c>
      <c r="AY1007" s="18" t="s">
        <v>149</v>
      </c>
      <c r="BE1007" s="233">
        <f>IF(N1007="základní",J1007,0)</f>
        <v>0</v>
      </c>
      <c r="BF1007" s="233">
        <f>IF(N1007="snížená",J1007,0)</f>
        <v>0</v>
      </c>
      <c r="BG1007" s="233">
        <f>IF(N1007="zákl. přenesená",J1007,0)</f>
        <v>0</v>
      </c>
      <c r="BH1007" s="233">
        <f>IF(N1007="sníž. přenesená",J1007,0)</f>
        <v>0</v>
      </c>
      <c r="BI1007" s="233">
        <f>IF(N1007="nulová",J1007,0)</f>
        <v>0</v>
      </c>
      <c r="BJ1007" s="18" t="s">
        <v>156</v>
      </c>
      <c r="BK1007" s="233">
        <f>ROUND(I1007*H1007,2)</f>
        <v>0</v>
      </c>
      <c r="BL1007" s="18" t="s">
        <v>228</v>
      </c>
      <c r="BM1007" s="232" t="s">
        <v>1242</v>
      </c>
    </row>
    <row r="1008" s="2" customFormat="1" ht="24.15" customHeight="1">
      <c r="A1008" s="39"/>
      <c r="B1008" s="40"/>
      <c r="C1008" s="220" t="s">
        <v>1243</v>
      </c>
      <c r="D1008" s="220" t="s">
        <v>151</v>
      </c>
      <c r="E1008" s="221" t="s">
        <v>1244</v>
      </c>
      <c r="F1008" s="222" t="s">
        <v>1245</v>
      </c>
      <c r="G1008" s="223" t="s">
        <v>309</v>
      </c>
      <c r="H1008" s="224">
        <v>590.72500000000002</v>
      </c>
      <c r="I1008" s="225"/>
      <c r="J1008" s="226">
        <f>ROUND(I1008*H1008,2)</f>
        <v>0</v>
      </c>
      <c r="K1008" s="227"/>
      <c r="L1008" s="45"/>
      <c r="M1008" s="228" t="s">
        <v>1</v>
      </c>
      <c r="N1008" s="229" t="s">
        <v>42</v>
      </c>
      <c r="O1008" s="92"/>
      <c r="P1008" s="230">
        <f>O1008*H1008</f>
        <v>0</v>
      </c>
      <c r="Q1008" s="230">
        <v>0.0015</v>
      </c>
      <c r="R1008" s="230">
        <f>Q1008*H1008</f>
        <v>0.88608750000000003</v>
      </c>
      <c r="S1008" s="230">
        <v>0</v>
      </c>
      <c r="T1008" s="231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32" t="s">
        <v>228</v>
      </c>
      <c r="AT1008" s="232" t="s">
        <v>151</v>
      </c>
      <c r="AU1008" s="232" t="s">
        <v>156</v>
      </c>
      <c r="AY1008" s="18" t="s">
        <v>149</v>
      </c>
      <c r="BE1008" s="233">
        <f>IF(N1008="základní",J1008,0)</f>
        <v>0</v>
      </c>
      <c r="BF1008" s="233">
        <f>IF(N1008="snížená",J1008,0)</f>
        <v>0</v>
      </c>
      <c r="BG1008" s="233">
        <f>IF(N1008="zákl. přenesená",J1008,0)</f>
        <v>0</v>
      </c>
      <c r="BH1008" s="233">
        <f>IF(N1008="sníž. přenesená",J1008,0)</f>
        <v>0</v>
      </c>
      <c r="BI1008" s="233">
        <f>IF(N1008="nulová",J1008,0)</f>
        <v>0</v>
      </c>
      <c r="BJ1008" s="18" t="s">
        <v>156</v>
      </c>
      <c r="BK1008" s="233">
        <f>ROUND(I1008*H1008,2)</f>
        <v>0</v>
      </c>
      <c r="BL1008" s="18" t="s">
        <v>228</v>
      </c>
      <c r="BM1008" s="232" t="s">
        <v>1246</v>
      </c>
    </row>
    <row r="1009" s="2" customFormat="1" ht="33" customHeight="1">
      <c r="A1009" s="39"/>
      <c r="B1009" s="40"/>
      <c r="C1009" s="220" t="s">
        <v>1247</v>
      </c>
      <c r="D1009" s="220" t="s">
        <v>151</v>
      </c>
      <c r="E1009" s="221" t="s">
        <v>1248</v>
      </c>
      <c r="F1009" s="222" t="s">
        <v>1249</v>
      </c>
      <c r="G1009" s="223" t="s">
        <v>309</v>
      </c>
      <c r="H1009" s="224">
        <v>590.72500000000002</v>
      </c>
      <c r="I1009" s="225"/>
      <c r="J1009" s="226">
        <f>ROUND(I1009*H1009,2)</f>
        <v>0</v>
      </c>
      <c r="K1009" s="227"/>
      <c r="L1009" s="45"/>
      <c r="M1009" s="228" t="s">
        <v>1</v>
      </c>
      <c r="N1009" s="229" t="s">
        <v>42</v>
      </c>
      <c r="O1009" s="92"/>
      <c r="P1009" s="230">
        <f>O1009*H1009</f>
        <v>0</v>
      </c>
      <c r="Q1009" s="230">
        <v>0.0090880000000000006</v>
      </c>
      <c r="R1009" s="230">
        <f>Q1009*H1009</f>
        <v>5.3685088000000007</v>
      </c>
      <c r="S1009" s="230">
        <v>0</v>
      </c>
      <c r="T1009" s="231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32" t="s">
        <v>228</v>
      </c>
      <c r="AT1009" s="232" t="s">
        <v>151</v>
      </c>
      <c r="AU1009" s="232" t="s">
        <v>156</v>
      </c>
      <c r="AY1009" s="18" t="s">
        <v>149</v>
      </c>
      <c r="BE1009" s="233">
        <f>IF(N1009="základní",J1009,0)</f>
        <v>0</v>
      </c>
      <c r="BF1009" s="233">
        <f>IF(N1009="snížená",J1009,0)</f>
        <v>0</v>
      </c>
      <c r="BG1009" s="233">
        <f>IF(N1009="zákl. přenesená",J1009,0)</f>
        <v>0</v>
      </c>
      <c r="BH1009" s="233">
        <f>IF(N1009="sníž. přenesená",J1009,0)</f>
        <v>0</v>
      </c>
      <c r="BI1009" s="233">
        <f>IF(N1009="nulová",J1009,0)</f>
        <v>0</v>
      </c>
      <c r="BJ1009" s="18" t="s">
        <v>156</v>
      </c>
      <c r="BK1009" s="233">
        <f>ROUND(I1009*H1009,2)</f>
        <v>0</v>
      </c>
      <c r="BL1009" s="18" t="s">
        <v>228</v>
      </c>
      <c r="BM1009" s="232" t="s">
        <v>1250</v>
      </c>
    </row>
    <row r="1010" s="2" customFormat="1" ht="24.15" customHeight="1">
      <c r="A1010" s="39"/>
      <c r="B1010" s="40"/>
      <c r="C1010" s="246" t="s">
        <v>1251</v>
      </c>
      <c r="D1010" s="246" t="s">
        <v>178</v>
      </c>
      <c r="E1010" s="247" t="s">
        <v>1252</v>
      </c>
      <c r="F1010" s="248" t="s">
        <v>1253</v>
      </c>
      <c r="G1010" s="249" t="s">
        <v>309</v>
      </c>
      <c r="H1010" s="250">
        <v>679.33399999999995</v>
      </c>
      <c r="I1010" s="251"/>
      <c r="J1010" s="252">
        <f>ROUND(I1010*H1010,2)</f>
        <v>0</v>
      </c>
      <c r="K1010" s="253"/>
      <c r="L1010" s="254"/>
      <c r="M1010" s="255" t="s">
        <v>1</v>
      </c>
      <c r="N1010" s="256" t="s">
        <v>42</v>
      </c>
      <c r="O1010" s="92"/>
      <c r="P1010" s="230">
        <f>O1010*H1010</f>
        <v>0</v>
      </c>
      <c r="Q1010" s="230">
        <v>0.019</v>
      </c>
      <c r="R1010" s="230">
        <f>Q1010*H1010</f>
        <v>12.907345999999999</v>
      </c>
      <c r="S1010" s="230">
        <v>0</v>
      </c>
      <c r="T1010" s="231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2" t="s">
        <v>468</v>
      </c>
      <c r="AT1010" s="232" t="s">
        <v>178</v>
      </c>
      <c r="AU1010" s="232" t="s">
        <v>156</v>
      </c>
      <c r="AY1010" s="18" t="s">
        <v>149</v>
      </c>
      <c r="BE1010" s="233">
        <f>IF(N1010="základní",J1010,0)</f>
        <v>0</v>
      </c>
      <c r="BF1010" s="233">
        <f>IF(N1010="snížená",J1010,0)</f>
        <v>0</v>
      </c>
      <c r="BG1010" s="233">
        <f>IF(N1010="zákl. přenesená",J1010,0)</f>
        <v>0</v>
      </c>
      <c r="BH1010" s="233">
        <f>IF(N1010="sníž. přenesená",J1010,0)</f>
        <v>0</v>
      </c>
      <c r="BI1010" s="233">
        <f>IF(N1010="nulová",J1010,0)</f>
        <v>0</v>
      </c>
      <c r="BJ1010" s="18" t="s">
        <v>156</v>
      </c>
      <c r="BK1010" s="233">
        <f>ROUND(I1010*H1010,2)</f>
        <v>0</v>
      </c>
      <c r="BL1010" s="18" t="s">
        <v>228</v>
      </c>
      <c r="BM1010" s="232" t="s">
        <v>1254</v>
      </c>
    </row>
    <row r="1011" s="13" customFormat="1">
      <c r="A1011" s="13"/>
      <c r="B1011" s="234"/>
      <c r="C1011" s="235"/>
      <c r="D1011" s="236" t="s">
        <v>158</v>
      </c>
      <c r="E1011" s="235"/>
      <c r="F1011" s="238" t="s">
        <v>1255</v>
      </c>
      <c r="G1011" s="235"/>
      <c r="H1011" s="239">
        <v>679.33399999999995</v>
      </c>
      <c r="I1011" s="240"/>
      <c r="J1011" s="235"/>
      <c r="K1011" s="235"/>
      <c r="L1011" s="241"/>
      <c r="M1011" s="242"/>
      <c r="N1011" s="243"/>
      <c r="O1011" s="243"/>
      <c r="P1011" s="243"/>
      <c r="Q1011" s="243"/>
      <c r="R1011" s="243"/>
      <c r="S1011" s="243"/>
      <c r="T1011" s="244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5" t="s">
        <v>158</v>
      </c>
      <c r="AU1011" s="245" t="s">
        <v>156</v>
      </c>
      <c r="AV1011" s="13" t="s">
        <v>156</v>
      </c>
      <c r="AW1011" s="13" t="s">
        <v>4</v>
      </c>
      <c r="AX1011" s="13" t="s">
        <v>84</v>
      </c>
      <c r="AY1011" s="245" t="s">
        <v>149</v>
      </c>
    </row>
    <row r="1012" s="2" customFormat="1" ht="16.5" customHeight="1">
      <c r="A1012" s="39"/>
      <c r="B1012" s="40"/>
      <c r="C1012" s="220" t="s">
        <v>1256</v>
      </c>
      <c r="D1012" s="220" t="s">
        <v>151</v>
      </c>
      <c r="E1012" s="221" t="s">
        <v>1257</v>
      </c>
      <c r="F1012" s="222" t="s">
        <v>1258</v>
      </c>
      <c r="G1012" s="223" t="s">
        <v>208</v>
      </c>
      <c r="H1012" s="224">
        <v>210</v>
      </c>
      <c r="I1012" s="225"/>
      <c r="J1012" s="226">
        <f>ROUND(I1012*H1012,2)</f>
        <v>0</v>
      </c>
      <c r="K1012" s="227"/>
      <c r="L1012" s="45"/>
      <c r="M1012" s="228" t="s">
        <v>1</v>
      </c>
      <c r="N1012" s="229" t="s">
        <v>42</v>
      </c>
      <c r="O1012" s="92"/>
      <c r="P1012" s="230">
        <f>O1012*H1012</f>
        <v>0</v>
      </c>
      <c r="Q1012" s="230">
        <v>0</v>
      </c>
      <c r="R1012" s="230">
        <f>Q1012*H1012</f>
        <v>0</v>
      </c>
      <c r="S1012" s="230">
        <v>0</v>
      </c>
      <c r="T1012" s="231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2" t="s">
        <v>228</v>
      </c>
      <c r="AT1012" s="232" t="s">
        <v>151</v>
      </c>
      <c r="AU1012" s="232" t="s">
        <v>156</v>
      </c>
      <c r="AY1012" s="18" t="s">
        <v>149</v>
      </c>
      <c r="BE1012" s="233">
        <f>IF(N1012="základní",J1012,0)</f>
        <v>0</v>
      </c>
      <c r="BF1012" s="233">
        <f>IF(N1012="snížená",J1012,0)</f>
        <v>0</v>
      </c>
      <c r="BG1012" s="233">
        <f>IF(N1012="zákl. přenesená",J1012,0)</f>
        <v>0</v>
      </c>
      <c r="BH1012" s="233">
        <f>IF(N1012="sníž. přenesená",J1012,0)</f>
        <v>0</v>
      </c>
      <c r="BI1012" s="233">
        <f>IF(N1012="nulová",J1012,0)</f>
        <v>0</v>
      </c>
      <c r="BJ1012" s="18" t="s">
        <v>156</v>
      </c>
      <c r="BK1012" s="233">
        <f>ROUND(I1012*H1012,2)</f>
        <v>0</v>
      </c>
      <c r="BL1012" s="18" t="s">
        <v>228</v>
      </c>
      <c r="BM1012" s="232" t="s">
        <v>1259</v>
      </c>
    </row>
    <row r="1013" s="13" customFormat="1">
      <c r="A1013" s="13"/>
      <c r="B1013" s="234"/>
      <c r="C1013" s="235"/>
      <c r="D1013" s="236" t="s">
        <v>158</v>
      </c>
      <c r="E1013" s="237" t="s">
        <v>1</v>
      </c>
      <c r="F1013" s="238" t="s">
        <v>1260</v>
      </c>
      <c r="G1013" s="235"/>
      <c r="H1013" s="239">
        <v>210</v>
      </c>
      <c r="I1013" s="240"/>
      <c r="J1013" s="235"/>
      <c r="K1013" s="235"/>
      <c r="L1013" s="241"/>
      <c r="M1013" s="242"/>
      <c r="N1013" s="243"/>
      <c r="O1013" s="243"/>
      <c r="P1013" s="243"/>
      <c r="Q1013" s="243"/>
      <c r="R1013" s="243"/>
      <c r="S1013" s="243"/>
      <c r="T1013" s="24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5" t="s">
        <v>158</v>
      </c>
      <c r="AU1013" s="245" t="s">
        <v>156</v>
      </c>
      <c r="AV1013" s="13" t="s">
        <v>156</v>
      </c>
      <c r="AW1013" s="13" t="s">
        <v>31</v>
      </c>
      <c r="AX1013" s="13" t="s">
        <v>84</v>
      </c>
      <c r="AY1013" s="245" t="s">
        <v>149</v>
      </c>
    </row>
    <row r="1014" s="2" customFormat="1" ht="21.75" customHeight="1">
      <c r="A1014" s="39"/>
      <c r="B1014" s="40"/>
      <c r="C1014" s="220" t="s">
        <v>1261</v>
      </c>
      <c r="D1014" s="220" t="s">
        <v>151</v>
      </c>
      <c r="E1014" s="221" t="s">
        <v>1262</v>
      </c>
      <c r="F1014" s="222" t="s">
        <v>1263</v>
      </c>
      <c r="G1014" s="223" t="s">
        <v>208</v>
      </c>
      <c r="H1014" s="224">
        <v>60</v>
      </c>
      <c r="I1014" s="225"/>
      <c r="J1014" s="226">
        <f>ROUND(I1014*H1014,2)</f>
        <v>0</v>
      </c>
      <c r="K1014" s="227"/>
      <c r="L1014" s="45"/>
      <c r="M1014" s="228" t="s">
        <v>1</v>
      </c>
      <c r="N1014" s="229" t="s">
        <v>42</v>
      </c>
      <c r="O1014" s="92"/>
      <c r="P1014" s="230">
        <f>O1014*H1014</f>
        <v>0</v>
      </c>
      <c r="Q1014" s="230">
        <v>0</v>
      </c>
      <c r="R1014" s="230">
        <f>Q1014*H1014</f>
        <v>0</v>
      </c>
      <c r="S1014" s="230">
        <v>0</v>
      </c>
      <c r="T1014" s="231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32" t="s">
        <v>228</v>
      </c>
      <c r="AT1014" s="232" t="s">
        <v>151</v>
      </c>
      <c r="AU1014" s="232" t="s">
        <v>156</v>
      </c>
      <c r="AY1014" s="18" t="s">
        <v>149</v>
      </c>
      <c r="BE1014" s="233">
        <f>IF(N1014="základní",J1014,0)</f>
        <v>0</v>
      </c>
      <c r="BF1014" s="233">
        <f>IF(N1014="snížená",J1014,0)</f>
        <v>0</v>
      </c>
      <c r="BG1014" s="233">
        <f>IF(N1014="zákl. přenesená",J1014,0)</f>
        <v>0</v>
      </c>
      <c r="BH1014" s="233">
        <f>IF(N1014="sníž. přenesená",J1014,0)</f>
        <v>0</v>
      </c>
      <c r="BI1014" s="233">
        <f>IF(N1014="nulová",J1014,0)</f>
        <v>0</v>
      </c>
      <c r="BJ1014" s="18" t="s">
        <v>156</v>
      </c>
      <c r="BK1014" s="233">
        <f>ROUND(I1014*H1014,2)</f>
        <v>0</v>
      </c>
      <c r="BL1014" s="18" t="s">
        <v>228</v>
      </c>
      <c r="BM1014" s="232" t="s">
        <v>1264</v>
      </c>
    </row>
    <row r="1015" s="13" customFormat="1">
      <c r="A1015" s="13"/>
      <c r="B1015" s="234"/>
      <c r="C1015" s="235"/>
      <c r="D1015" s="236" t="s">
        <v>158</v>
      </c>
      <c r="E1015" s="237" t="s">
        <v>1</v>
      </c>
      <c r="F1015" s="238" t="s">
        <v>1265</v>
      </c>
      <c r="G1015" s="235"/>
      <c r="H1015" s="239">
        <v>60</v>
      </c>
      <c r="I1015" s="240"/>
      <c r="J1015" s="235"/>
      <c r="K1015" s="235"/>
      <c r="L1015" s="241"/>
      <c r="M1015" s="242"/>
      <c r="N1015" s="243"/>
      <c r="O1015" s="243"/>
      <c r="P1015" s="243"/>
      <c r="Q1015" s="243"/>
      <c r="R1015" s="243"/>
      <c r="S1015" s="243"/>
      <c r="T1015" s="244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5" t="s">
        <v>158</v>
      </c>
      <c r="AU1015" s="245" t="s">
        <v>156</v>
      </c>
      <c r="AV1015" s="13" t="s">
        <v>156</v>
      </c>
      <c r="AW1015" s="13" t="s">
        <v>31</v>
      </c>
      <c r="AX1015" s="13" t="s">
        <v>84</v>
      </c>
      <c r="AY1015" s="245" t="s">
        <v>149</v>
      </c>
    </row>
    <row r="1016" s="2" customFormat="1" ht="16.5" customHeight="1">
      <c r="A1016" s="39"/>
      <c r="B1016" s="40"/>
      <c r="C1016" s="220" t="s">
        <v>1266</v>
      </c>
      <c r="D1016" s="220" t="s">
        <v>151</v>
      </c>
      <c r="E1016" s="221" t="s">
        <v>1267</v>
      </c>
      <c r="F1016" s="222" t="s">
        <v>1268</v>
      </c>
      <c r="G1016" s="223" t="s">
        <v>208</v>
      </c>
      <c r="H1016" s="224">
        <v>30</v>
      </c>
      <c r="I1016" s="225"/>
      <c r="J1016" s="226">
        <f>ROUND(I1016*H1016,2)</f>
        <v>0</v>
      </c>
      <c r="K1016" s="227"/>
      <c r="L1016" s="45"/>
      <c r="M1016" s="228" t="s">
        <v>1</v>
      </c>
      <c r="N1016" s="229" t="s">
        <v>42</v>
      </c>
      <c r="O1016" s="92"/>
      <c r="P1016" s="230">
        <f>O1016*H1016</f>
        <v>0</v>
      </c>
      <c r="Q1016" s="230">
        <v>0</v>
      </c>
      <c r="R1016" s="230">
        <f>Q1016*H1016</f>
        <v>0</v>
      </c>
      <c r="S1016" s="230">
        <v>0</v>
      </c>
      <c r="T1016" s="231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2" t="s">
        <v>228</v>
      </c>
      <c r="AT1016" s="232" t="s">
        <v>151</v>
      </c>
      <c r="AU1016" s="232" t="s">
        <v>156</v>
      </c>
      <c r="AY1016" s="18" t="s">
        <v>149</v>
      </c>
      <c r="BE1016" s="233">
        <f>IF(N1016="základní",J1016,0)</f>
        <v>0</v>
      </c>
      <c r="BF1016" s="233">
        <f>IF(N1016="snížená",J1016,0)</f>
        <v>0</v>
      </c>
      <c r="BG1016" s="233">
        <f>IF(N1016="zákl. přenesená",J1016,0)</f>
        <v>0</v>
      </c>
      <c r="BH1016" s="233">
        <f>IF(N1016="sníž. přenesená",J1016,0)</f>
        <v>0</v>
      </c>
      <c r="BI1016" s="233">
        <f>IF(N1016="nulová",J1016,0)</f>
        <v>0</v>
      </c>
      <c r="BJ1016" s="18" t="s">
        <v>156</v>
      </c>
      <c r="BK1016" s="233">
        <f>ROUND(I1016*H1016,2)</f>
        <v>0</v>
      </c>
      <c r="BL1016" s="18" t="s">
        <v>228</v>
      </c>
      <c r="BM1016" s="232" t="s">
        <v>1269</v>
      </c>
    </row>
    <row r="1017" s="13" customFormat="1">
      <c r="A1017" s="13"/>
      <c r="B1017" s="234"/>
      <c r="C1017" s="235"/>
      <c r="D1017" s="236" t="s">
        <v>158</v>
      </c>
      <c r="E1017" s="237" t="s">
        <v>1</v>
      </c>
      <c r="F1017" s="238" t="s">
        <v>1270</v>
      </c>
      <c r="G1017" s="235"/>
      <c r="H1017" s="239">
        <v>30</v>
      </c>
      <c r="I1017" s="240"/>
      <c r="J1017" s="235"/>
      <c r="K1017" s="235"/>
      <c r="L1017" s="241"/>
      <c r="M1017" s="242"/>
      <c r="N1017" s="243"/>
      <c r="O1017" s="243"/>
      <c r="P1017" s="243"/>
      <c r="Q1017" s="243"/>
      <c r="R1017" s="243"/>
      <c r="S1017" s="243"/>
      <c r="T1017" s="244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5" t="s">
        <v>158</v>
      </c>
      <c r="AU1017" s="245" t="s">
        <v>156</v>
      </c>
      <c r="AV1017" s="13" t="s">
        <v>156</v>
      </c>
      <c r="AW1017" s="13" t="s">
        <v>31</v>
      </c>
      <c r="AX1017" s="13" t="s">
        <v>84</v>
      </c>
      <c r="AY1017" s="245" t="s">
        <v>149</v>
      </c>
    </row>
    <row r="1018" s="2" customFormat="1" ht="24.15" customHeight="1">
      <c r="A1018" s="39"/>
      <c r="B1018" s="40"/>
      <c r="C1018" s="220" t="s">
        <v>1271</v>
      </c>
      <c r="D1018" s="220" t="s">
        <v>151</v>
      </c>
      <c r="E1018" s="221" t="s">
        <v>1272</v>
      </c>
      <c r="F1018" s="222" t="s">
        <v>1273</v>
      </c>
      <c r="G1018" s="223" t="s">
        <v>166</v>
      </c>
      <c r="H1018" s="224">
        <v>19.338999999999999</v>
      </c>
      <c r="I1018" s="225"/>
      <c r="J1018" s="226">
        <f>ROUND(I1018*H1018,2)</f>
        <v>0</v>
      </c>
      <c r="K1018" s="227"/>
      <c r="L1018" s="45"/>
      <c r="M1018" s="228" t="s">
        <v>1</v>
      </c>
      <c r="N1018" s="229" t="s">
        <v>42</v>
      </c>
      <c r="O1018" s="92"/>
      <c r="P1018" s="230">
        <f>O1018*H1018</f>
        <v>0</v>
      </c>
      <c r="Q1018" s="230">
        <v>0</v>
      </c>
      <c r="R1018" s="230">
        <f>Q1018*H1018</f>
        <v>0</v>
      </c>
      <c r="S1018" s="230">
        <v>0</v>
      </c>
      <c r="T1018" s="231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32" t="s">
        <v>228</v>
      </c>
      <c r="AT1018" s="232" t="s">
        <v>151</v>
      </c>
      <c r="AU1018" s="232" t="s">
        <v>156</v>
      </c>
      <c r="AY1018" s="18" t="s">
        <v>149</v>
      </c>
      <c r="BE1018" s="233">
        <f>IF(N1018="základní",J1018,0)</f>
        <v>0</v>
      </c>
      <c r="BF1018" s="233">
        <f>IF(N1018="snížená",J1018,0)</f>
        <v>0</v>
      </c>
      <c r="BG1018" s="233">
        <f>IF(N1018="zákl. přenesená",J1018,0)</f>
        <v>0</v>
      </c>
      <c r="BH1018" s="233">
        <f>IF(N1018="sníž. přenesená",J1018,0)</f>
        <v>0</v>
      </c>
      <c r="BI1018" s="233">
        <f>IF(N1018="nulová",J1018,0)</f>
        <v>0</v>
      </c>
      <c r="BJ1018" s="18" t="s">
        <v>156</v>
      </c>
      <c r="BK1018" s="233">
        <f>ROUND(I1018*H1018,2)</f>
        <v>0</v>
      </c>
      <c r="BL1018" s="18" t="s">
        <v>228</v>
      </c>
      <c r="BM1018" s="232" t="s">
        <v>1274</v>
      </c>
    </row>
    <row r="1019" s="12" customFormat="1" ht="22.8" customHeight="1">
      <c r="A1019" s="12"/>
      <c r="B1019" s="204"/>
      <c r="C1019" s="205"/>
      <c r="D1019" s="206" t="s">
        <v>75</v>
      </c>
      <c r="E1019" s="218" t="s">
        <v>1275</v>
      </c>
      <c r="F1019" s="218" t="s">
        <v>1276</v>
      </c>
      <c r="G1019" s="205"/>
      <c r="H1019" s="205"/>
      <c r="I1019" s="208"/>
      <c r="J1019" s="219">
        <f>BK1019</f>
        <v>0</v>
      </c>
      <c r="K1019" s="205"/>
      <c r="L1019" s="210"/>
      <c r="M1019" s="211"/>
      <c r="N1019" s="212"/>
      <c r="O1019" s="212"/>
      <c r="P1019" s="213">
        <f>SUM(P1020:P1028)</f>
        <v>0</v>
      </c>
      <c r="Q1019" s="212"/>
      <c r="R1019" s="213">
        <f>SUM(R1020:R1028)</f>
        <v>0.021098700000000001</v>
      </c>
      <c r="S1019" s="212"/>
      <c r="T1019" s="214">
        <f>SUM(T1020:T1028)</f>
        <v>0</v>
      </c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R1019" s="215" t="s">
        <v>156</v>
      </c>
      <c r="AT1019" s="216" t="s">
        <v>75</v>
      </c>
      <c r="AU1019" s="216" t="s">
        <v>84</v>
      </c>
      <c r="AY1019" s="215" t="s">
        <v>149</v>
      </c>
      <c r="BK1019" s="217">
        <f>SUM(BK1020:BK1028)</f>
        <v>0</v>
      </c>
    </row>
    <row r="1020" s="2" customFormat="1" ht="16.5" customHeight="1">
      <c r="A1020" s="39"/>
      <c r="B1020" s="40"/>
      <c r="C1020" s="220" t="s">
        <v>1277</v>
      </c>
      <c r="D1020" s="220" t="s">
        <v>151</v>
      </c>
      <c r="E1020" s="221" t="s">
        <v>1278</v>
      </c>
      <c r="F1020" s="222" t="s">
        <v>1279</v>
      </c>
      <c r="G1020" s="223" t="s">
        <v>309</v>
      </c>
      <c r="H1020" s="224">
        <v>210.987</v>
      </c>
      <c r="I1020" s="225"/>
      <c r="J1020" s="226">
        <f>ROUND(I1020*H1020,2)</f>
        <v>0</v>
      </c>
      <c r="K1020" s="227"/>
      <c r="L1020" s="45"/>
      <c r="M1020" s="228" t="s">
        <v>1</v>
      </c>
      <c r="N1020" s="229" t="s">
        <v>42</v>
      </c>
      <c r="O1020" s="92"/>
      <c r="P1020" s="230">
        <f>O1020*H1020</f>
        <v>0</v>
      </c>
      <c r="Q1020" s="230">
        <v>0</v>
      </c>
      <c r="R1020" s="230">
        <f>Q1020*H1020</f>
        <v>0</v>
      </c>
      <c r="S1020" s="230">
        <v>0</v>
      </c>
      <c r="T1020" s="231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2" t="s">
        <v>228</v>
      </c>
      <c r="AT1020" s="232" t="s">
        <v>151</v>
      </c>
      <c r="AU1020" s="232" t="s">
        <v>156</v>
      </c>
      <c r="AY1020" s="18" t="s">
        <v>149</v>
      </c>
      <c r="BE1020" s="233">
        <f>IF(N1020="základní",J1020,0)</f>
        <v>0</v>
      </c>
      <c r="BF1020" s="233">
        <f>IF(N1020="snížená",J1020,0)</f>
        <v>0</v>
      </c>
      <c r="BG1020" s="233">
        <f>IF(N1020="zákl. přenesená",J1020,0)</f>
        <v>0</v>
      </c>
      <c r="BH1020" s="233">
        <f>IF(N1020="sníž. přenesená",J1020,0)</f>
        <v>0</v>
      </c>
      <c r="BI1020" s="233">
        <f>IF(N1020="nulová",J1020,0)</f>
        <v>0</v>
      </c>
      <c r="BJ1020" s="18" t="s">
        <v>156</v>
      </c>
      <c r="BK1020" s="233">
        <f>ROUND(I1020*H1020,2)</f>
        <v>0</v>
      </c>
      <c r="BL1020" s="18" t="s">
        <v>228</v>
      </c>
      <c r="BM1020" s="232" t="s">
        <v>1280</v>
      </c>
    </row>
    <row r="1021" s="13" customFormat="1">
      <c r="A1021" s="13"/>
      <c r="B1021" s="234"/>
      <c r="C1021" s="235"/>
      <c r="D1021" s="236" t="s">
        <v>158</v>
      </c>
      <c r="E1021" s="237" t="s">
        <v>1</v>
      </c>
      <c r="F1021" s="238" t="s">
        <v>1281</v>
      </c>
      <c r="G1021" s="235"/>
      <c r="H1021" s="239">
        <v>18.84</v>
      </c>
      <c r="I1021" s="240"/>
      <c r="J1021" s="235"/>
      <c r="K1021" s="235"/>
      <c r="L1021" s="241"/>
      <c r="M1021" s="242"/>
      <c r="N1021" s="243"/>
      <c r="O1021" s="243"/>
      <c r="P1021" s="243"/>
      <c r="Q1021" s="243"/>
      <c r="R1021" s="243"/>
      <c r="S1021" s="243"/>
      <c r="T1021" s="244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5" t="s">
        <v>158</v>
      </c>
      <c r="AU1021" s="245" t="s">
        <v>156</v>
      </c>
      <c r="AV1021" s="13" t="s">
        <v>156</v>
      </c>
      <c r="AW1021" s="13" t="s">
        <v>31</v>
      </c>
      <c r="AX1021" s="13" t="s">
        <v>76</v>
      </c>
      <c r="AY1021" s="245" t="s">
        <v>149</v>
      </c>
    </row>
    <row r="1022" s="13" customFormat="1">
      <c r="A1022" s="13"/>
      <c r="B1022" s="234"/>
      <c r="C1022" s="235"/>
      <c r="D1022" s="236" t="s">
        <v>158</v>
      </c>
      <c r="E1022" s="237" t="s">
        <v>1</v>
      </c>
      <c r="F1022" s="238" t="s">
        <v>1282</v>
      </c>
      <c r="G1022" s="235"/>
      <c r="H1022" s="239">
        <v>63.600000000000001</v>
      </c>
      <c r="I1022" s="240"/>
      <c r="J1022" s="235"/>
      <c r="K1022" s="235"/>
      <c r="L1022" s="241"/>
      <c r="M1022" s="242"/>
      <c r="N1022" s="243"/>
      <c r="O1022" s="243"/>
      <c r="P1022" s="243"/>
      <c r="Q1022" s="243"/>
      <c r="R1022" s="243"/>
      <c r="S1022" s="243"/>
      <c r="T1022" s="24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5" t="s">
        <v>158</v>
      </c>
      <c r="AU1022" s="245" t="s">
        <v>156</v>
      </c>
      <c r="AV1022" s="13" t="s">
        <v>156</v>
      </c>
      <c r="AW1022" s="13" t="s">
        <v>31</v>
      </c>
      <c r="AX1022" s="13" t="s">
        <v>76</v>
      </c>
      <c r="AY1022" s="245" t="s">
        <v>149</v>
      </c>
    </row>
    <row r="1023" s="13" customFormat="1">
      <c r="A1023" s="13"/>
      <c r="B1023" s="234"/>
      <c r="C1023" s="235"/>
      <c r="D1023" s="236" t="s">
        <v>158</v>
      </c>
      <c r="E1023" s="237" t="s">
        <v>1</v>
      </c>
      <c r="F1023" s="238" t="s">
        <v>1283</v>
      </c>
      <c r="G1023" s="235"/>
      <c r="H1023" s="239">
        <v>87.75</v>
      </c>
      <c r="I1023" s="240"/>
      <c r="J1023" s="235"/>
      <c r="K1023" s="235"/>
      <c r="L1023" s="241"/>
      <c r="M1023" s="242"/>
      <c r="N1023" s="243"/>
      <c r="O1023" s="243"/>
      <c r="P1023" s="243"/>
      <c r="Q1023" s="243"/>
      <c r="R1023" s="243"/>
      <c r="S1023" s="243"/>
      <c r="T1023" s="244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5" t="s">
        <v>158</v>
      </c>
      <c r="AU1023" s="245" t="s">
        <v>156</v>
      </c>
      <c r="AV1023" s="13" t="s">
        <v>156</v>
      </c>
      <c r="AW1023" s="13" t="s">
        <v>31</v>
      </c>
      <c r="AX1023" s="13" t="s">
        <v>76</v>
      </c>
      <c r="AY1023" s="245" t="s">
        <v>149</v>
      </c>
    </row>
    <row r="1024" s="13" customFormat="1">
      <c r="A1024" s="13"/>
      <c r="B1024" s="234"/>
      <c r="C1024" s="235"/>
      <c r="D1024" s="236" t="s">
        <v>158</v>
      </c>
      <c r="E1024" s="237" t="s">
        <v>1</v>
      </c>
      <c r="F1024" s="238" t="s">
        <v>1284</v>
      </c>
      <c r="G1024" s="235"/>
      <c r="H1024" s="239">
        <v>6.4800000000000004</v>
      </c>
      <c r="I1024" s="240"/>
      <c r="J1024" s="235"/>
      <c r="K1024" s="235"/>
      <c r="L1024" s="241"/>
      <c r="M1024" s="242"/>
      <c r="N1024" s="243"/>
      <c r="O1024" s="243"/>
      <c r="P1024" s="243"/>
      <c r="Q1024" s="243"/>
      <c r="R1024" s="243"/>
      <c r="S1024" s="243"/>
      <c r="T1024" s="24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5" t="s">
        <v>158</v>
      </c>
      <c r="AU1024" s="245" t="s">
        <v>156</v>
      </c>
      <c r="AV1024" s="13" t="s">
        <v>156</v>
      </c>
      <c r="AW1024" s="13" t="s">
        <v>31</v>
      </c>
      <c r="AX1024" s="13" t="s">
        <v>76</v>
      </c>
      <c r="AY1024" s="245" t="s">
        <v>149</v>
      </c>
    </row>
    <row r="1025" s="13" customFormat="1">
      <c r="A1025" s="13"/>
      <c r="B1025" s="234"/>
      <c r="C1025" s="235"/>
      <c r="D1025" s="236" t="s">
        <v>158</v>
      </c>
      <c r="E1025" s="237" t="s">
        <v>1</v>
      </c>
      <c r="F1025" s="238" t="s">
        <v>1285</v>
      </c>
      <c r="G1025" s="235"/>
      <c r="H1025" s="239">
        <v>18.359999999999999</v>
      </c>
      <c r="I1025" s="240"/>
      <c r="J1025" s="235"/>
      <c r="K1025" s="235"/>
      <c r="L1025" s="241"/>
      <c r="M1025" s="242"/>
      <c r="N1025" s="243"/>
      <c r="O1025" s="243"/>
      <c r="P1025" s="243"/>
      <c r="Q1025" s="243"/>
      <c r="R1025" s="243"/>
      <c r="S1025" s="243"/>
      <c r="T1025" s="244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5" t="s">
        <v>158</v>
      </c>
      <c r="AU1025" s="245" t="s">
        <v>156</v>
      </c>
      <c r="AV1025" s="13" t="s">
        <v>156</v>
      </c>
      <c r="AW1025" s="13" t="s">
        <v>31</v>
      </c>
      <c r="AX1025" s="13" t="s">
        <v>76</v>
      </c>
      <c r="AY1025" s="245" t="s">
        <v>149</v>
      </c>
    </row>
    <row r="1026" s="13" customFormat="1">
      <c r="A1026" s="13"/>
      <c r="B1026" s="234"/>
      <c r="C1026" s="235"/>
      <c r="D1026" s="236" t="s">
        <v>158</v>
      </c>
      <c r="E1026" s="237" t="s">
        <v>1</v>
      </c>
      <c r="F1026" s="238" t="s">
        <v>1286</v>
      </c>
      <c r="G1026" s="235"/>
      <c r="H1026" s="239">
        <v>15.957000000000001</v>
      </c>
      <c r="I1026" s="240"/>
      <c r="J1026" s="235"/>
      <c r="K1026" s="235"/>
      <c r="L1026" s="241"/>
      <c r="M1026" s="242"/>
      <c r="N1026" s="243"/>
      <c r="O1026" s="243"/>
      <c r="P1026" s="243"/>
      <c r="Q1026" s="243"/>
      <c r="R1026" s="243"/>
      <c r="S1026" s="243"/>
      <c r="T1026" s="244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5" t="s">
        <v>158</v>
      </c>
      <c r="AU1026" s="245" t="s">
        <v>156</v>
      </c>
      <c r="AV1026" s="13" t="s">
        <v>156</v>
      </c>
      <c r="AW1026" s="13" t="s">
        <v>31</v>
      </c>
      <c r="AX1026" s="13" t="s">
        <v>76</v>
      </c>
      <c r="AY1026" s="245" t="s">
        <v>149</v>
      </c>
    </row>
    <row r="1027" s="14" customFormat="1">
      <c r="A1027" s="14"/>
      <c r="B1027" s="262"/>
      <c r="C1027" s="263"/>
      <c r="D1027" s="236" t="s">
        <v>158</v>
      </c>
      <c r="E1027" s="264" t="s">
        <v>1</v>
      </c>
      <c r="F1027" s="265" t="s">
        <v>298</v>
      </c>
      <c r="G1027" s="263"/>
      <c r="H1027" s="266">
        <v>210.987</v>
      </c>
      <c r="I1027" s="267"/>
      <c r="J1027" s="263"/>
      <c r="K1027" s="263"/>
      <c r="L1027" s="268"/>
      <c r="M1027" s="269"/>
      <c r="N1027" s="270"/>
      <c r="O1027" s="270"/>
      <c r="P1027" s="270"/>
      <c r="Q1027" s="270"/>
      <c r="R1027" s="270"/>
      <c r="S1027" s="270"/>
      <c r="T1027" s="271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72" t="s">
        <v>158</v>
      </c>
      <c r="AU1027" s="272" t="s">
        <v>156</v>
      </c>
      <c r="AV1027" s="14" t="s">
        <v>155</v>
      </c>
      <c r="AW1027" s="14" t="s">
        <v>31</v>
      </c>
      <c r="AX1027" s="14" t="s">
        <v>84</v>
      </c>
      <c r="AY1027" s="272" t="s">
        <v>149</v>
      </c>
    </row>
    <row r="1028" s="2" customFormat="1" ht="24.15" customHeight="1">
      <c r="A1028" s="39"/>
      <c r="B1028" s="40"/>
      <c r="C1028" s="220" t="s">
        <v>1287</v>
      </c>
      <c r="D1028" s="220" t="s">
        <v>151</v>
      </c>
      <c r="E1028" s="221" t="s">
        <v>1288</v>
      </c>
      <c r="F1028" s="222" t="s">
        <v>1289</v>
      </c>
      <c r="G1028" s="223" t="s">
        <v>309</v>
      </c>
      <c r="H1028" s="224">
        <v>210.987</v>
      </c>
      <c r="I1028" s="225"/>
      <c r="J1028" s="226">
        <f>ROUND(I1028*H1028,2)</f>
        <v>0</v>
      </c>
      <c r="K1028" s="227"/>
      <c r="L1028" s="45"/>
      <c r="M1028" s="228" t="s">
        <v>1</v>
      </c>
      <c r="N1028" s="229" t="s">
        <v>42</v>
      </c>
      <c r="O1028" s="92"/>
      <c r="P1028" s="230">
        <f>O1028*H1028</f>
        <v>0</v>
      </c>
      <c r="Q1028" s="230">
        <v>0.00010000000000000001</v>
      </c>
      <c r="R1028" s="230">
        <f>Q1028*H1028</f>
        <v>0.021098700000000001</v>
      </c>
      <c r="S1028" s="230">
        <v>0</v>
      </c>
      <c r="T1028" s="231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2" t="s">
        <v>228</v>
      </c>
      <c r="AT1028" s="232" t="s">
        <v>151</v>
      </c>
      <c r="AU1028" s="232" t="s">
        <v>156</v>
      </c>
      <c r="AY1028" s="18" t="s">
        <v>149</v>
      </c>
      <c r="BE1028" s="233">
        <f>IF(N1028="základní",J1028,0)</f>
        <v>0</v>
      </c>
      <c r="BF1028" s="233">
        <f>IF(N1028="snížená",J1028,0)</f>
        <v>0</v>
      </c>
      <c r="BG1028" s="233">
        <f>IF(N1028="zákl. přenesená",J1028,0)</f>
        <v>0</v>
      </c>
      <c r="BH1028" s="233">
        <f>IF(N1028="sníž. přenesená",J1028,0)</f>
        <v>0</v>
      </c>
      <c r="BI1028" s="233">
        <f>IF(N1028="nulová",J1028,0)</f>
        <v>0</v>
      </c>
      <c r="BJ1028" s="18" t="s">
        <v>156</v>
      </c>
      <c r="BK1028" s="233">
        <f>ROUND(I1028*H1028,2)</f>
        <v>0</v>
      </c>
      <c r="BL1028" s="18" t="s">
        <v>228</v>
      </c>
      <c r="BM1028" s="232" t="s">
        <v>1290</v>
      </c>
    </row>
    <row r="1029" s="12" customFormat="1" ht="22.8" customHeight="1">
      <c r="A1029" s="12"/>
      <c r="B1029" s="204"/>
      <c r="C1029" s="205"/>
      <c r="D1029" s="206" t="s">
        <v>75</v>
      </c>
      <c r="E1029" s="218" t="s">
        <v>1291</v>
      </c>
      <c r="F1029" s="218" t="s">
        <v>1292</v>
      </c>
      <c r="G1029" s="205"/>
      <c r="H1029" s="205"/>
      <c r="I1029" s="208"/>
      <c r="J1029" s="219">
        <f>BK1029</f>
        <v>0</v>
      </c>
      <c r="K1029" s="205"/>
      <c r="L1029" s="210"/>
      <c r="M1029" s="211"/>
      <c r="N1029" s="212"/>
      <c r="O1029" s="212"/>
      <c r="P1029" s="213">
        <f>SUM(P1030:P1047)</f>
        <v>0</v>
      </c>
      <c r="Q1029" s="212"/>
      <c r="R1029" s="213">
        <f>SUM(R1030:R1047)</f>
        <v>1.84695801</v>
      </c>
      <c r="S1029" s="212"/>
      <c r="T1029" s="214">
        <f>SUM(T1030:T1047)</f>
        <v>0</v>
      </c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R1029" s="215" t="s">
        <v>156</v>
      </c>
      <c r="AT1029" s="216" t="s">
        <v>75</v>
      </c>
      <c r="AU1029" s="216" t="s">
        <v>84</v>
      </c>
      <c r="AY1029" s="215" t="s">
        <v>149</v>
      </c>
      <c r="BK1029" s="217">
        <f>SUM(BK1030:BK1047)</f>
        <v>0</v>
      </c>
    </row>
    <row r="1030" s="2" customFormat="1" ht="24.15" customHeight="1">
      <c r="A1030" s="39"/>
      <c r="B1030" s="40"/>
      <c r="C1030" s="220" t="s">
        <v>1293</v>
      </c>
      <c r="D1030" s="220" t="s">
        <v>151</v>
      </c>
      <c r="E1030" s="221" t="s">
        <v>1294</v>
      </c>
      <c r="F1030" s="222" t="s">
        <v>1295</v>
      </c>
      <c r="G1030" s="223" t="s">
        <v>309</v>
      </c>
      <c r="H1030" s="224">
        <v>6458.4849999999997</v>
      </c>
      <c r="I1030" s="225"/>
      <c r="J1030" s="226">
        <f>ROUND(I1030*H1030,2)</f>
        <v>0</v>
      </c>
      <c r="K1030" s="227"/>
      <c r="L1030" s="45"/>
      <c r="M1030" s="228" t="s">
        <v>1</v>
      </c>
      <c r="N1030" s="229" t="s">
        <v>42</v>
      </c>
      <c r="O1030" s="92"/>
      <c r="P1030" s="230">
        <f>O1030*H1030</f>
        <v>0</v>
      </c>
      <c r="Q1030" s="230">
        <v>0</v>
      </c>
      <c r="R1030" s="230">
        <f>Q1030*H1030</f>
        <v>0</v>
      </c>
      <c r="S1030" s="230">
        <v>0</v>
      </c>
      <c r="T1030" s="231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32" t="s">
        <v>228</v>
      </c>
      <c r="AT1030" s="232" t="s">
        <v>151</v>
      </c>
      <c r="AU1030" s="232" t="s">
        <v>156</v>
      </c>
      <c r="AY1030" s="18" t="s">
        <v>149</v>
      </c>
      <c r="BE1030" s="233">
        <f>IF(N1030="základní",J1030,0)</f>
        <v>0</v>
      </c>
      <c r="BF1030" s="233">
        <f>IF(N1030="snížená",J1030,0)</f>
        <v>0</v>
      </c>
      <c r="BG1030" s="233">
        <f>IF(N1030="zákl. přenesená",J1030,0)</f>
        <v>0</v>
      </c>
      <c r="BH1030" s="233">
        <f>IF(N1030="sníž. přenesená",J1030,0)</f>
        <v>0</v>
      </c>
      <c r="BI1030" s="233">
        <f>IF(N1030="nulová",J1030,0)</f>
        <v>0</v>
      </c>
      <c r="BJ1030" s="18" t="s">
        <v>156</v>
      </c>
      <c r="BK1030" s="233">
        <f>ROUND(I1030*H1030,2)</f>
        <v>0</v>
      </c>
      <c r="BL1030" s="18" t="s">
        <v>228</v>
      </c>
      <c r="BM1030" s="232" t="s">
        <v>1296</v>
      </c>
    </row>
    <row r="1031" s="13" customFormat="1">
      <c r="A1031" s="13"/>
      <c r="B1031" s="234"/>
      <c r="C1031" s="235"/>
      <c r="D1031" s="236" t="s">
        <v>158</v>
      </c>
      <c r="E1031" s="237" t="s">
        <v>1</v>
      </c>
      <c r="F1031" s="238" t="s">
        <v>1071</v>
      </c>
      <c r="G1031" s="235"/>
      <c r="H1031" s="239">
        <v>138.69999999999999</v>
      </c>
      <c r="I1031" s="240"/>
      <c r="J1031" s="235"/>
      <c r="K1031" s="235"/>
      <c r="L1031" s="241"/>
      <c r="M1031" s="242"/>
      <c r="N1031" s="243"/>
      <c r="O1031" s="243"/>
      <c r="P1031" s="243"/>
      <c r="Q1031" s="243"/>
      <c r="R1031" s="243"/>
      <c r="S1031" s="243"/>
      <c r="T1031" s="244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5" t="s">
        <v>158</v>
      </c>
      <c r="AU1031" s="245" t="s">
        <v>156</v>
      </c>
      <c r="AV1031" s="13" t="s">
        <v>156</v>
      </c>
      <c r="AW1031" s="13" t="s">
        <v>31</v>
      </c>
      <c r="AX1031" s="13" t="s">
        <v>76</v>
      </c>
      <c r="AY1031" s="245" t="s">
        <v>149</v>
      </c>
    </row>
    <row r="1032" s="13" customFormat="1">
      <c r="A1032" s="13"/>
      <c r="B1032" s="234"/>
      <c r="C1032" s="235"/>
      <c r="D1032" s="236" t="s">
        <v>158</v>
      </c>
      <c r="E1032" s="237" t="s">
        <v>1</v>
      </c>
      <c r="F1032" s="238" t="s">
        <v>459</v>
      </c>
      <c r="G1032" s="235"/>
      <c r="H1032" s="239">
        <v>30</v>
      </c>
      <c r="I1032" s="240"/>
      <c r="J1032" s="235"/>
      <c r="K1032" s="235"/>
      <c r="L1032" s="241"/>
      <c r="M1032" s="242"/>
      <c r="N1032" s="243"/>
      <c r="O1032" s="243"/>
      <c r="P1032" s="243"/>
      <c r="Q1032" s="243"/>
      <c r="R1032" s="243"/>
      <c r="S1032" s="243"/>
      <c r="T1032" s="244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5" t="s">
        <v>158</v>
      </c>
      <c r="AU1032" s="245" t="s">
        <v>156</v>
      </c>
      <c r="AV1032" s="13" t="s">
        <v>156</v>
      </c>
      <c r="AW1032" s="13" t="s">
        <v>31</v>
      </c>
      <c r="AX1032" s="13" t="s">
        <v>76</v>
      </c>
      <c r="AY1032" s="245" t="s">
        <v>149</v>
      </c>
    </row>
    <row r="1033" s="13" customFormat="1">
      <c r="A1033" s="13"/>
      <c r="B1033" s="234"/>
      <c r="C1033" s="235"/>
      <c r="D1033" s="236" t="s">
        <v>158</v>
      </c>
      <c r="E1033" s="237" t="s">
        <v>1</v>
      </c>
      <c r="F1033" s="238" t="s">
        <v>1072</v>
      </c>
      <c r="G1033" s="235"/>
      <c r="H1033" s="239">
        <v>1381.96</v>
      </c>
      <c r="I1033" s="240"/>
      <c r="J1033" s="235"/>
      <c r="K1033" s="235"/>
      <c r="L1033" s="241"/>
      <c r="M1033" s="242"/>
      <c r="N1033" s="243"/>
      <c r="O1033" s="243"/>
      <c r="P1033" s="243"/>
      <c r="Q1033" s="243"/>
      <c r="R1033" s="243"/>
      <c r="S1033" s="243"/>
      <c r="T1033" s="244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5" t="s">
        <v>158</v>
      </c>
      <c r="AU1033" s="245" t="s">
        <v>156</v>
      </c>
      <c r="AV1033" s="13" t="s">
        <v>156</v>
      </c>
      <c r="AW1033" s="13" t="s">
        <v>31</v>
      </c>
      <c r="AX1033" s="13" t="s">
        <v>76</v>
      </c>
      <c r="AY1033" s="245" t="s">
        <v>149</v>
      </c>
    </row>
    <row r="1034" s="13" customFormat="1">
      <c r="A1034" s="13"/>
      <c r="B1034" s="234"/>
      <c r="C1034" s="235"/>
      <c r="D1034" s="236" t="s">
        <v>158</v>
      </c>
      <c r="E1034" s="237" t="s">
        <v>1</v>
      </c>
      <c r="F1034" s="238" t="s">
        <v>1297</v>
      </c>
      <c r="G1034" s="235"/>
      <c r="H1034" s="239">
        <v>216.44999999999999</v>
      </c>
      <c r="I1034" s="240"/>
      <c r="J1034" s="235"/>
      <c r="K1034" s="235"/>
      <c r="L1034" s="241"/>
      <c r="M1034" s="242"/>
      <c r="N1034" s="243"/>
      <c r="O1034" s="243"/>
      <c r="P1034" s="243"/>
      <c r="Q1034" s="243"/>
      <c r="R1034" s="243"/>
      <c r="S1034" s="243"/>
      <c r="T1034" s="24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5" t="s">
        <v>158</v>
      </c>
      <c r="AU1034" s="245" t="s">
        <v>156</v>
      </c>
      <c r="AV1034" s="13" t="s">
        <v>156</v>
      </c>
      <c r="AW1034" s="13" t="s">
        <v>31</v>
      </c>
      <c r="AX1034" s="13" t="s">
        <v>76</v>
      </c>
      <c r="AY1034" s="245" t="s">
        <v>149</v>
      </c>
    </row>
    <row r="1035" s="13" customFormat="1">
      <c r="A1035" s="13"/>
      <c r="B1035" s="234"/>
      <c r="C1035" s="235"/>
      <c r="D1035" s="236" t="s">
        <v>158</v>
      </c>
      <c r="E1035" s="237" t="s">
        <v>1</v>
      </c>
      <c r="F1035" s="238" t="s">
        <v>1298</v>
      </c>
      <c r="G1035" s="235"/>
      <c r="H1035" s="239">
        <v>4986.7380000000003</v>
      </c>
      <c r="I1035" s="240"/>
      <c r="J1035" s="235"/>
      <c r="K1035" s="235"/>
      <c r="L1035" s="241"/>
      <c r="M1035" s="242"/>
      <c r="N1035" s="243"/>
      <c r="O1035" s="243"/>
      <c r="P1035" s="243"/>
      <c r="Q1035" s="243"/>
      <c r="R1035" s="243"/>
      <c r="S1035" s="243"/>
      <c r="T1035" s="244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5" t="s">
        <v>158</v>
      </c>
      <c r="AU1035" s="245" t="s">
        <v>156</v>
      </c>
      <c r="AV1035" s="13" t="s">
        <v>156</v>
      </c>
      <c r="AW1035" s="13" t="s">
        <v>31</v>
      </c>
      <c r="AX1035" s="13" t="s">
        <v>76</v>
      </c>
      <c r="AY1035" s="245" t="s">
        <v>149</v>
      </c>
    </row>
    <row r="1036" s="13" customFormat="1">
      <c r="A1036" s="13"/>
      <c r="B1036" s="234"/>
      <c r="C1036" s="235"/>
      <c r="D1036" s="236" t="s">
        <v>158</v>
      </c>
      <c r="E1036" s="237" t="s">
        <v>1</v>
      </c>
      <c r="F1036" s="238" t="s">
        <v>1299</v>
      </c>
      <c r="G1036" s="235"/>
      <c r="H1036" s="239">
        <v>-295.363</v>
      </c>
      <c r="I1036" s="240"/>
      <c r="J1036" s="235"/>
      <c r="K1036" s="235"/>
      <c r="L1036" s="241"/>
      <c r="M1036" s="242"/>
      <c r="N1036" s="243"/>
      <c r="O1036" s="243"/>
      <c r="P1036" s="243"/>
      <c r="Q1036" s="243"/>
      <c r="R1036" s="243"/>
      <c r="S1036" s="243"/>
      <c r="T1036" s="244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5" t="s">
        <v>158</v>
      </c>
      <c r="AU1036" s="245" t="s">
        <v>156</v>
      </c>
      <c r="AV1036" s="13" t="s">
        <v>156</v>
      </c>
      <c r="AW1036" s="13" t="s">
        <v>31</v>
      </c>
      <c r="AX1036" s="13" t="s">
        <v>76</v>
      </c>
      <c r="AY1036" s="245" t="s">
        <v>149</v>
      </c>
    </row>
    <row r="1037" s="14" customFormat="1">
      <c r="A1037" s="14"/>
      <c r="B1037" s="262"/>
      <c r="C1037" s="263"/>
      <c r="D1037" s="236" t="s">
        <v>158</v>
      </c>
      <c r="E1037" s="264" t="s">
        <v>1</v>
      </c>
      <c r="F1037" s="265" t="s">
        <v>298</v>
      </c>
      <c r="G1037" s="263"/>
      <c r="H1037" s="266">
        <v>6458.4849999999997</v>
      </c>
      <c r="I1037" s="267"/>
      <c r="J1037" s="263"/>
      <c r="K1037" s="263"/>
      <c r="L1037" s="268"/>
      <c r="M1037" s="269"/>
      <c r="N1037" s="270"/>
      <c r="O1037" s="270"/>
      <c r="P1037" s="270"/>
      <c r="Q1037" s="270"/>
      <c r="R1037" s="270"/>
      <c r="S1037" s="270"/>
      <c r="T1037" s="271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72" t="s">
        <v>158</v>
      </c>
      <c r="AU1037" s="272" t="s">
        <v>156</v>
      </c>
      <c r="AV1037" s="14" t="s">
        <v>155</v>
      </c>
      <c r="AW1037" s="14" t="s">
        <v>31</v>
      </c>
      <c r="AX1037" s="14" t="s">
        <v>84</v>
      </c>
      <c r="AY1037" s="272" t="s">
        <v>149</v>
      </c>
    </row>
    <row r="1038" s="2" customFormat="1" ht="33" customHeight="1">
      <c r="A1038" s="39"/>
      <c r="B1038" s="40"/>
      <c r="C1038" s="220" t="s">
        <v>1300</v>
      </c>
      <c r="D1038" s="220" t="s">
        <v>151</v>
      </c>
      <c r="E1038" s="221" t="s">
        <v>1301</v>
      </c>
      <c r="F1038" s="222" t="s">
        <v>1302</v>
      </c>
      <c r="G1038" s="223" t="s">
        <v>309</v>
      </c>
      <c r="H1038" s="224">
        <v>168.69999999999999</v>
      </c>
      <c r="I1038" s="225"/>
      <c r="J1038" s="226">
        <f>ROUND(I1038*H1038,2)</f>
        <v>0</v>
      </c>
      <c r="K1038" s="227"/>
      <c r="L1038" s="45"/>
      <c r="M1038" s="228" t="s">
        <v>1</v>
      </c>
      <c r="N1038" s="229" t="s">
        <v>42</v>
      </c>
      <c r="O1038" s="92"/>
      <c r="P1038" s="230">
        <f>O1038*H1038</f>
        <v>0</v>
      </c>
      <c r="Q1038" s="230">
        <v>0.00028499999999999999</v>
      </c>
      <c r="R1038" s="230">
        <f>Q1038*H1038</f>
        <v>0.048079499999999997</v>
      </c>
      <c r="S1038" s="230">
        <v>0</v>
      </c>
      <c r="T1038" s="231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2" t="s">
        <v>228</v>
      </c>
      <c r="AT1038" s="232" t="s">
        <v>151</v>
      </c>
      <c r="AU1038" s="232" t="s">
        <v>156</v>
      </c>
      <c r="AY1038" s="18" t="s">
        <v>149</v>
      </c>
      <c r="BE1038" s="233">
        <f>IF(N1038="základní",J1038,0)</f>
        <v>0</v>
      </c>
      <c r="BF1038" s="233">
        <f>IF(N1038="snížená",J1038,0)</f>
        <v>0</v>
      </c>
      <c r="BG1038" s="233">
        <f>IF(N1038="zákl. přenesená",J1038,0)</f>
        <v>0</v>
      </c>
      <c r="BH1038" s="233">
        <f>IF(N1038="sníž. přenesená",J1038,0)</f>
        <v>0</v>
      </c>
      <c r="BI1038" s="233">
        <f>IF(N1038="nulová",J1038,0)</f>
        <v>0</v>
      </c>
      <c r="BJ1038" s="18" t="s">
        <v>156</v>
      </c>
      <c r="BK1038" s="233">
        <f>ROUND(I1038*H1038,2)</f>
        <v>0</v>
      </c>
      <c r="BL1038" s="18" t="s">
        <v>228</v>
      </c>
      <c r="BM1038" s="232" t="s">
        <v>1303</v>
      </c>
    </row>
    <row r="1039" s="13" customFormat="1">
      <c r="A1039" s="13"/>
      <c r="B1039" s="234"/>
      <c r="C1039" s="235"/>
      <c r="D1039" s="236" t="s">
        <v>158</v>
      </c>
      <c r="E1039" s="237" t="s">
        <v>1</v>
      </c>
      <c r="F1039" s="238" t="s">
        <v>1071</v>
      </c>
      <c r="G1039" s="235"/>
      <c r="H1039" s="239">
        <v>138.69999999999999</v>
      </c>
      <c r="I1039" s="240"/>
      <c r="J1039" s="235"/>
      <c r="K1039" s="235"/>
      <c r="L1039" s="241"/>
      <c r="M1039" s="242"/>
      <c r="N1039" s="243"/>
      <c r="O1039" s="243"/>
      <c r="P1039" s="243"/>
      <c r="Q1039" s="243"/>
      <c r="R1039" s="243"/>
      <c r="S1039" s="243"/>
      <c r="T1039" s="244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5" t="s">
        <v>158</v>
      </c>
      <c r="AU1039" s="245" t="s">
        <v>156</v>
      </c>
      <c r="AV1039" s="13" t="s">
        <v>156</v>
      </c>
      <c r="AW1039" s="13" t="s">
        <v>31</v>
      </c>
      <c r="AX1039" s="13" t="s">
        <v>76</v>
      </c>
      <c r="AY1039" s="245" t="s">
        <v>149</v>
      </c>
    </row>
    <row r="1040" s="13" customFormat="1">
      <c r="A1040" s="13"/>
      <c r="B1040" s="234"/>
      <c r="C1040" s="235"/>
      <c r="D1040" s="236" t="s">
        <v>158</v>
      </c>
      <c r="E1040" s="237" t="s">
        <v>1</v>
      </c>
      <c r="F1040" s="238" t="s">
        <v>459</v>
      </c>
      <c r="G1040" s="235"/>
      <c r="H1040" s="239">
        <v>30</v>
      </c>
      <c r="I1040" s="240"/>
      <c r="J1040" s="235"/>
      <c r="K1040" s="235"/>
      <c r="L1040" s="241"/>
      <c r="M1040" s="242"/>
      <c r="N1040" s="243"/>
      <c r="O1040" s="243"/>
      <c r="P1040" s="243"/>
      <c r="Q1040" s="243"/>
      <c r="R1040" s="243"/>
      <c r="S1040" s="243"/>
      <c r="T1040" s="244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5" t="s">
        <v>158</v>
      </c>
      <c r="AU1040" s="245" t="s">
        <v>156</v>
      </c>
      <c r="AV1040" s="13" t="s">
        <v>156</v>
      </c>
      <c r="AW1040" s="13" t="s">
        <v>31</v>
      </c>
      <c r="AX1040" s="13" t="s">
        <v>76</v>
      </c>
      <c r="AY1040" s="245" t="s">
        <v>149</v>
      </c>
    </row>
    <row r="1041" s="14" customFormat="1">
      <c r="A1041" s="14"/>
      <c r="B1041" s="262"/>
      <c r="C1041" s="263"/>
      <c r="D1041" s="236" t="s">
        <v>158</v>
      </c>
      <c r="E1041" s="264" t="s">
        <v>1</v>
      </c>
      <c r="F1041" s="265" t="s">
        <v>298</v>
      </c>
      <c r="G1041" s="263"/>
      <c r="H1041" s="266">
        <v>168.69999999999999</v>
      </c>
      <c r="I1041" s="267"/>
      <c r="J1041" s="263"/>
      <c r="K1041" s="263"/>
      <c r="L1041" s="268"/>
      <c r="M1041" s="269"/>
      <c r="N1041" s="270"/>
      <c r="O1041" s="270"/>
      <c r="P1041" s="270"/>
      <c r="Q1041" s="270"/>
      <c r="R1041" s="270"/>
      <c r="S1041" s="270"/>
      <c r="T1041" s="271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72" t="s">
        <v>158</v>
      </c>
      <c r="AU1041" s="272" t="s">
        <v>156</v>
      </c>
      <c r="AV1041" s="14" t="s">
        <v>155</v>
      </c>
      <c r="AW1041" s="14" t="s">
        <v>31</v>
      </c>
      <c r="AX1041" s="14" t="s">
        <v>84</v>
      </c>
      <c r="AY1041" s="272" t="s">
        <v>149</v>
      </c>
    </row>
    <row r="1042" s="2" customFormat="1" ht="24.15" customHeight="1">
      <c r="A1042" s="39"/>
      <c r="B1042" s="40"/>
      <c r="C1042" s="220" t="s">
        <v>1304</v>
      </c>
      <c r="D1042" s="220" t="s">
        <v>151</v>
      </c>
      <c r="E1042" s="221" t="s">
        <v>1305</v>
      </c>
      <c r="F1042" s="222" t="s">
        <v>1306</v>
      </c>
      <c r="G1042" s="223" t="s">
        <v>309</v>
      </c>
      <c r="H1042" s="224">
        <v>6289.7849999999999</v>
      </c>
      <c r="I1042" s="225"/>
      <c r="J1042" s="226">
        <f>ROUND(I1042*H1042,2)</f>
        <v>0</v>
      </c>
      <c r="K1042" s="227"/>
      <c r="L1042" s="45"/>
      <c r="M1042" s="228" t="s">
        <v>1</v>
      </c>
      <c r="N1042" s="229" t="s">
        <v>42</v>
      </c>
      <c r="O1042" s="92"/>
      <c r="P1042" s="230">
        <f>O1042*H1042</f>
        <v>0</v>
      </c>
      <c r="Q1042" s="230">
        <v>0.00028600000000000001</v>
      </c>
      <c r="R1042" s="230">
        <f>Q1042*H1042</f>
        <v>1.79887851</v>
      </c>
      <c r="S1042" s="230">
        <v>0</v>
      </c>
      <c r="T1042" s="231">
        <f>S1042*H1042</f>
        <v>0</v>
      </c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R1042" s="232" t="s">
        <v>228</v>
      </c>
      <c r="AT1042" s="232" t="s">
        <v>151</v>
      </c>
      <c r="AU1042" s="232" t="s">
        <v>156</v>
      </c>
      <c r="AY1042" s="18" t="s">
        <v>149</v>
      </c>
      <c r="BE1042" s="233">
        <f>IF(N1042="základní",J1042,0)</f>
        <v>0</v>
      </c>
      <c r="BF1042" s="233">
        <f>IF(N1042="snížená",J1042,0)</f>
        <v>0</v>
      </c>
      <c r="BG1042" s="233">
        <f>IF(N1042="zákl. přenesená",J1042,0)</f>
        <v>0</v>
      </c>
      <c r="BH1042" s="233">
        <f>IF(N1042="sníž. přenesená",J1042,0)</f>
        <v>0</v>
      </c>
      <c r="BI1042" s="233">
        <f>IF(N1042="nulová",J1042,0)</f>
        <v>0</v>
      </c>
      <c r="BJ1042" s="18" t="s">
        <v>156</v>
      </c>
      <c r="BK1042" s="233">
        <f>ROUND(I1042*H1042,2)</f>
        <v>0</v>
      </c>
      <c r="BL1042" s="18" t="s">
        <v>228</v>
      </c>
      <c r="BM1042" s="232" t="s">
        <v>1307</v>
      </c>
    </row>
    <row r="1043" s="13" customFormat="1">
      <c r="A1043" s="13"/>
      <c r="B1043" s="234"/>
      <c r="C1043" s="235"/>
      <c r="D1043" s="236" t="s">
        <v>158</v>
      </c>
      <c r="E1043" s="237" t="s">
        <v>1</v>
      </c>
      <c r="F1043" s="238" t="s">
        <v>1072</v>
      </c>
      <c r="G1043" s="235"/>
      <c r="H1043" s="239">
        <v>1381.96</v>
      </c>
      <c r="I1043" s="240"/>
      <c r="J1043" s="235"/>
      <c r="K1043" s="235"/>
      <c r="L1043" s="241"/>
      <c r="M1043" s="242"/>
      <c r="N1043" s="243"/>
      <c r="O1043" s="243"/>
      <c r="P1043" s="243"/>
      <c r="Q1043" s="243"/>
      <c r="R1043" s="243"/>
      <c r="S1043" s="243"/>
      <c r="T1043" s="244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5" t="s">
        <v>158</v>
      </c>
      <c r="AU1043" s="245" t="s">
        <v>156</v>
      </c>
      <c r="AV1043" s="13" t="s">
        <v>156</v>
      </c>
      <c r="AW1043" s="13" t="s">
        <v>31</v>
      </c>
      <c r="AX1043" s="13" t="s">
        <v>76</v>
      </c>
      <c r="AY1043" s="245" t="s">
        <v>149</v>
      </c>
    </row>
    <row r="1044" s="13" customFormat="1">
      <c r="A1044" s="13"/>
      <c r="B1044" s="234"/>
      <c r="C1044" s="235"/>
      <c r="D1044" s="236" t="s">
        <v>158</v>
      </c>
      <c r="E1044" s="237" t="s">
        <v>1</v>
      </c>
      <c r="F1044" s="238" t="s">
        <v>1297</v>
      </c>
      <c r="G1044" s="235"/>
      <c r="H1044" s="239">
        <v>216.44999999999999</v>
      </c>
      <c r="I1044" s="240"/>
      <c r="J1044" s="235"/>
      <c r="K1044" s="235"/>
      <c r="L1044" s="241"/>
      <c r="M1044" s="242"/>
      <c r="N1044" s="243"/>
      <c r="O1044" s="243"/>
      <c r="P1044" s="243"/>
      <c r="Q1044" s="243"/>
      <c r="R1044" s="243"/>
      <c r="S1044" s="243"/>
      <c r="T1044" s="244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5" t="s">
        <v>158</v>
      </c>
      <c r="AU1044" s="245" t="s">
        <v>156</v>
      </c>
      <c r="AV1044" s="13" t="s">
        <v>156</v>
      </c>
      <c r="AW1044" s="13" t="s">
        <v>31</v>
      </c>
      <c r="AX1044" s="13" t="s">
        <v>76</v>
      </c>
      <c r="AY1044" s="245" t="s">
        <v>149</v>
      </c>
    </row>
    <row r="1045" s="13" customFormat="1">
      <c r="A1045" s="13"/>
      <c r="B1045" s="234"/>
      <c r="C1045" s="235"/>
      <c r="D1045" s="236" t="s">
        <v>158</v>
      </c>
      <c r="E1045" s="237" t="s">
        <v>1</v>
      </c>
      <c r="F1045" s="238" t="s">
        <v>1298</v>
      </c>
      <c r="G1045" s="235"/>
      <c r="H1045" s="239">
        <v>4986.7380000000003</v>
      </c>
      <c r="I1045" s="240"/>
      <c r="J1045" s="235"/>
      <c r="K1045" s="235"/>
      <c r="L1045" s="241"/>
      <c r="M1045" s="242"/>
      <c r="N1045" s="243"/>
      <c r="O1045" s="243"/>
      <c r="P1045" s="243"/>
      <c r="Q1045" s="243"/>
      <c r="R1045" s="243"/>
      <c r="S1045" s="243"/>
      <c r="T1045" s="244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5" t="s">
        <v>158</v>
      </c>
      <c r="AU1045" s="245" t="s">
        <v>156</v>
      </c>
      <c r="AV1045" s="13" t="s">
        <v>156</v>
      </c>
      <c r="AW1045" s="13" t="s">
        <v>31</v>
      </c>
      <c r="AX1045" s="13" t="s">
        <v>76</v>
      </c>
      <c r="AY1045" s="245" t="s">
        <v>149</v>
      </c>
    </row>
    <row r="1046" s="13" customFormat="1">
      <c r="A1046" s="13"/>
      <c r="B1046" s="234"/>
      <c r="C1046" s="235"/>
      <c r="D1046" s="236" t="s">
        <v>158</v>
      </c>
      <c r="E1046" s="237" t="s">
        <v>1</v>
      </c>
      <c r="F1046" s="238" t="s">
        <v>1299</v>
      </c>
      <c r="G1046" s="235"/>
      <c r="H1046" s="239">
        <v>-295.363</v>
      </c>
      <c r="I1046" s="240"/>
      <c r="J1046" s="235"/>
      <c r="K1046" s="235"/>
      <c r="L1046" s="241"/>
      <c r="M1046" s="242"/>
      <c r="N1046" s="243"/>
      <c r="O1046" s="243"/>
      <c r="P1046" s="243"/>
      <c r="Q1046" s="243"/>
      <c r="R1046" s="243"/>
      <c r="S1046" s="243"/>
      <c r="T1046" s="24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5" t="s">
        <v>158</v>
      </c>
      <c r="AU1046" s="245" t="s">
        <v>156</v>
      </c>
      <c r="AV1046" s="13" t="s">
        <v>156</v>
      </c>
      <c r="AW1046" s="13" t="s">
        <v>31</v>
      </c>
      <c r="AX1046" s="13" t="s">
        <v>76</v>
      </c>
      <c r="AY1046" s="245" t="s">
        <v>149</v>
      </c>
    </row>
    <row r="1047" s="14" customFormat="1">
      <c r="A1047" s="14"/>
      <c r="B1047" s="262"/>
      <c r="C1047" s="263"/>
      <c r="D1047" s="236" t="s">
        <v>158</v>
      </c>
      <c r="E1047" s="264" t="s">
        <v>1</v>
      </c>
      <c r="F1047" s="265" t="s">
        <v>298</v>
      </c>
      <c r="G1047" s="263"/>
      <c r="H1047" s="266">
        <v>6289.7849999999999</v>
      </c>
      <c r="I1047" s="267"/>
      <c r="J1047" s="263"/>
      <c r="K1047" s="263"/>
      <c r="L1047" s="268"/>
      <c r="M1047" s="269"/>
      <c r="N1047" s="270"/>
      <c r="O1047" s="270"/>
      <c r="P1047" s="270"/>
      <c r="Q1047" s="270"/>
      <c r="R1047" s="270"/>
      <c r="S1047" s="270"/>
      <c r="T1047" s="271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72" t="s">
        <v>158</v>
      </c>
      <c r="AU1047" s="272" t="s">
        <v>156</v>
      </c>
      <c r="AV1047" s="14" t="s">
        <v>155</v>
      </c>
      <c r="AW1047" s="14" t="s">
        <v>31</v>
      </c>
      <c r="AX1047" s="14" t="s">
        <v>84</v>
      </c>
      <c r="AY1047" s="272" t="s">
        <v>149</v>
      </c>
    </row>
    <row r="1048" s="12" customFormat="1" ht="25.92" customHeight="1">
      <c r="A1048" s="12"/>
      <c r="B1048" s="204"/>
      <c r="C1048" s="205"/>
      <c r="D1048" s="206" t="s">
        <v>75</v>
      </c>
      <c r="E1048" s="207" t="s">
        <v>178</v>
      </c>
      <c r="F1048" s="207" t="s">
        <v>1308</v>
      </c>
      <c r="G1048" s="205"/>
      <c r="H1048" s="205"/>
      <c r="I1048" s="208"/>
      <c r="J1048" s="209">
        <f>BK1048</f>
        <v>0</v>
      </c>
      <c r="K1048" s="205"/>
      <c r="L1048" s="210"/>
      <c r="M1048" s="211"/>
      <c r="N1048" s="212"/>
      <c r="O1048" s="212"/>
      <c r="P1048" s="213">
        <f>P1049</f>
        <v>0</v>
      </c>
      <c r="Q1048" s="212"/>
      <c r="R1048" s="213">
        <f>R1049</f>
        <v>0</v>
      </c>
      <c r="S1048" s="212"/>
      <c r="T1048" s="214">
        <f>T1049</f>
        <v>0</v>
      </c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R1048" s="215" t="s">
        <v>163</v>
      </c>
      <c r="AT1048" s="216" t="s">
        <v>75</v>
      </c>
      <c r="AU1048" s="216" t="s">
        <v>76</v>
      </c>
      <c r="AY1048" s="215" t="s">
        <v>149</v>
      </c>
      <c r="BK1048" s="217">
        <f>BK1049</f>
        <v>0</v>
      </c>
    </row>
    <row r="1049" s="12" customFormat="1" ht="22.8" customHeight="1">
      <c r="A1049" s="12"/>
      <c r="B1049" s="204"/>
      <c r="C1049" s="205"/>
      <c r="D1049" s="206" t="s">
        <v>75</v>
      </c>
      <c r="E1049" s="218" t="s">
        <v>1309</v>
      </c>
      <c r="F1049" s="218" t="s">
        <v>1310</v>
      </c>
      <c r="G1049" s="205"/>
      <c r="H1049" s="205"/>
      <c r="I1049" s="208"/>
      <c r="J1049" s="219">
        <f>BK1049</f>
        <v>0</v>
      </c>
      <c r="K1049" s="205"/>
      <c r="L1049" s="210"/>
      <c r="M1049" s="211"/>
      <c r="N1049" s="212"/>
      <c r="O1049" s="212"/>
      <c r="P1049" s="213">
        <f>SUM(P1050:P1051)</f>
        <v>0</v>
      </c>
      <c r="Q1049" s="212"/>
      <c r="R1049" s="213">
        <f>SUM(R1050:R1051)</f>
        <v>0</v>
      </c>
      <c r="S1049" s="212"/>
      <c r="T1049" s="214">
        <f>SUM(T1050:T1051)</f>
        <v>0</v>
      </c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R1049" s="215" t="s">
        <v>163</v>
      </c>
      <c r="AT1049" s="216" t="s">
        <v>75</v>
      </c>
      <c r="AU1049" s="216" t="s">
        <v>84</v>
      </c>
      <c r="AY1049" s="215" t="s">
        <v>149</v>
      </c>
      <c r="BK1049" s="217">
        <f>SUM(BK1050:BK1051)</f>
        <v>0</v>
      </c>
    </row>
    <row r="1050" s="2" customFormat="1" ht="33" customHeight="1">
      <c r="A1050" s="39"/>
      <c r="B1050" s="40"/>
      <c r="C1050" s="220" t="s">
        <v>1311</v>
      </c>
      <c r="D1050" s="220" t="s">
        <v>151</v>
      </c>
      <c r="E1050" s="221" t="s">
        <v>1312</v>
      </c>
      <c r="F1050" s="222" t="s">
        <v>1313</v>
      </c>
      <c r="G1050" s="223" t="s">
        <v>1314</v>
      </c>
      <c r="H1050" s="224">
        <v>1</v>
      </c>
      <c r="I1050" s="225"/>
      <c r="J1050" s="226">
        <f>ROUND(I1050*H1050,2)</f>
        <v>0</v>
      </c>
      <c r="K1050" s="227"/>
      <c r="L1050" s="45"/>
      <c r="M1050" s="228" t="s">
        <v>1</v>
      </c>
      <c r="N1050" s="229" t="s">
        <v>42</v>
      </c>
      <c r="O1050" s="92"/>
      <c r="P1050" s="230">
        <f>O1050*H1050</f>
        <v>0</v>
      </c>
      <c r="Q1050" s="230">
        <v>0</v>
      </c>
      <c r="R1050" s="230">
        <f>Q1050*H1050</f>
        <v>0</v>
      </c>
      <c r="S1050" s="230">
        <v>0</v>
      </c>
      <c r="T1050" s="231">
        <f>S1050*H1050</f>
        <v>0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32" t="s">
        <v>695</v>
      </c>
      <c r="AT1050" s="232" t="s">
        <v>151</v>
      </c>
      <c r="AU1050" s="232" t="s">
        <v>156</v>
      </c>
      <c r="AY1050" s="18" t="s">
        <v>149</v>
      </c>
      <c r="BE1050" s="233">
        <f>IF(N1050="základní",J1050,0)</f>
        <v>0</v>
      </c>
      <c r="BF1050" s="233">
        <f>IF(N1050="snížená",J1050,0)</f>
        <v>0</v>
      </c>
      <c r="BG1050" s="233">
        <f>IF(N1050="zákl. přenesená",J1050,0)</f>
        <v>0</v>
      </c>
      <c r="BH1050" s="233">
        <f>IF(N1050="sníž. přenesená",J1050,0)</f>
        <v>0</v>
      </c>
      <c r="BI1050" s="233">
        <f>IF(N1050="nulová",J1050,0)</f>
        <v>0</v>
      </c>
      <c r="BJ1050" s="18" t="s">
        <v>156</v>
      </c>
      <c r="BK1050" s="233">
        <f>ROUND(I1050*H1050,2)</f>
        <v>0</v>
      </c>
      <c r="BL1050" s="18" t="s">
        <v>695</v>
      </c>
      <c r="BM1050" s="232" t="s">
        <v>1315</v>
      </c>
    </row>
    <row r="1051" s="2" customFormat="1">
      <c r="A1051" s="39"/>
      <c r="B1051" s="40"/>
      <c r="C1051" s="41"/>
      <c r="D1051" s="236" t="s">
        <v>409</v>
      </c>
      <c r="E1051" s="41"/>
      <c r="F1051" s="294" t="s">
        <v>1316</v>
      </c>
      <c r="G1051" s="41"/>
      <c r="H1051" s="41"/>
      <c r="I1051" s="295"/>
      <c r="J1051" s="41"/>
      <c r="K1051" s="41"/>
      <c r="L1051" s="45"/>
      <c r="M1051" s="298"/>
      <c r="N1051" s="299"/>
      <c r="O1051" s="259"/>
      <c r="P1051" s="259"/>
      <c r="Q1051" s="259"/>
      <c r="R1051" s="259"/>
      <c r="S1051" s="259"/>
      <c r="T1051" s="300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T1051" s="18" t="s">
        <v>409</v>
      </c>
      <c r="AU1051" s="18" t="s">
        <v>156</v>
      </c>
    </row>
    <row r="1052" s="2" customFormat="1" ht="6.96" customHeight="1">
      <c r="A1052" s="39"/>
      <c r="B1052" s="67"/>
      <c r="C1052" s="68"/>
      <c r="D1052" s="68"/>
      <c r="E1052" s="68"/>
      <c r="F1052" s="68"/>
      <c r="G1052" s="68"/>
      <c r="H1052" s="68"/>
      <c r="I1052" s="68"/>
      <c r="J1052" s="68"/>
      <c r="K1052" s="68"/>
      <c r="L1052" s="45"/>
      <c r="M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</row>
  </sheetData>
  <sheetProtection sheet="1" autoFilter="0" formatColumns="0" formatRows="0" objects="1" scenarios="1" spinCount="100000" saltValue="cpLTVZTcY94RETboqB1oMK/vZI+admJKbhvBdT5K5rirbq57KOCYmfQBYgd0QSCjoinY9FwJ6yJ6tMrrVtkkIg==" hashValue="2VPZlqnLnYwyWmsY6/2CV209PXVDHXwCrAbjK8fd/ZLJeeg1Yy4+2Rc/ZOCNb/3WlxGC+DSVyz0P4iAXIZAnNA==" algorithmName="SHA-512" password="CC35"/>
  <autoFilter ref="C136:K1051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1317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ROUND((SUM(BE122:BE159)),  2)</f>
        <v>0</v>
      </c>
      <c r="G33" s="39"/>
      <c r="H33" s="39"/>
      <c r="I33" s="156">
        <v>0.20999999999999999</v>
      </c>
      <c r="J33" s="155">
        <f>ROUND(((SUM(BE122:BE159))*I33),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ROUND((SUM(BF122:BF159)),  2)</f>
        <v>0</v>
      </c>
      <c r="G34" s="39"/>
      <c r="H34" s="39"/>
      <c r="I34" s="156">
        <v>0.12</v>
      </c>
      <c r="J34" s="155">
        <f>ROUND(((SUM(BF122:BF159))*I34),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ROUND((SUM(BG122:BG159)),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ROUND((SUM(BH122:BH159)),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ROUND((SUM(BI122:BI159)),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D.1.1.A - Venkovní architektura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130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251</v>
      </c>
      <c r="E101" s="189"/>
      <c r="F101" s="189"/>
      <c r="G101" s="189"/>
      <c r="H101" s="189"/>
      <c r="I101" s="189"/>
      <c r="J101" s="190">
        <f>J154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252</v>
      </c>
      <c r="E102" s="189"/>
      <c r="F102" s="189"/>
      <c r="G102" s="189"/>
      <c r="H102" s="189"/>
      <c r="I102" s="189"/>
      <c r="J102" s="190">
        <f>J158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134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BD Modřanská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D.1.1.A - Venkovní architektura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Praha</v>
      </c>
      <c r="G116" s="41"/>
      <c r="H116" s="41"/>
      <c r="I116" s="33" t="s">
        <v>22</v>
      </c>
      <c r="J116" s="80" t="str">
        <f>IF(J12="","",J12)</f>
        <v>28. 9. 2025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QSB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135</v>
      </c>
      <c r="D121" s="195" t="s">
        <v>61</v>
      </c>
      <c r="E121" s="195" t="s">
        <v>57</v>
      </c>
      <c r="F121" s="195" t="s">
        <v>58</v>
      </c>
      <c r="G121" s="195" t="s">
        <v>136</v>
      </c>
      <c r="H121" s="195" t="s">
        <v>137</v>
      </c>
      <c r="I121" s="195" t="s">
        <v>138</v>
      </c>
      <c r="J121" s="196" t="s">
        <v>127</v>
      </c>
      <c r="K121" s="197" t="s">
        <v>139</v>
      </c>
      <c r="L121" s="198"/>
      <c r="M121" s="101" t="s">
        <v>1</v>
      </c>
      <c r="N121" s="102" t="s">
        <v>40</v>
      </c>
      <c r="O121" s="102" t="s">
        <v>140</v>
      </c>
      <c r="P121" s="102" t="s">
        <v>141</v>
      </c>
      <c r="Q121" s="102" t="s">
        <v>142</v>
      </c>
      <c r="R121" s="102" t="s">
        <v>143</v>
      </c>
      <c r="S121" s="102" t="s">
        <v>144</v>
      </c>
      <c r="T121" s="103" t="s">
        <v>145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146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234.39333856000002</v>
      </c>
      <c r="S122" s="105"/>
      <c r="T122" s="20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129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147</v>
      </c>
      <c r="F123" s="207" t="s">
        <v>148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P124+P140+P151+P154+P158</f>
        <v>0</v>
      </c>
      <c r="Q123" s="212"/>
      <c r="R123" s="213">
        <f>R124+R140+R151+R154+R158</f>
        <v>234.39333856000002</v>
      </c>
      <c r="S123" s="212"/>
      <c r="T123" s="214">
        <f>T124+T140+T151+T154+T158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76</v>
      </c>
      <c r="AY123" s="215" t="s">
        <v>149</v>
      </c>
      <c r="BK123" s="217">
        <f>BK124+BK140+BK151+BK154+BK158</f>
        <v>0</v>
      </c>
    </row>
    <row r="124" s="12" customFormat="1" ht="22.8" customHeight="1">
      <c r="A124" s="12"/>
      <c r="B124" s="204"/>
      <c r="C124" s="205"/>
      <c r="D124" s="206" t="s">
        <v>75</v>
      </c>
      <c r="E124" s="218" t="s">
        <v>84</v>
      </c>
      <c r="F124" s="218" t="s">
        <v>150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SUM(P125:P139)</f>
        <v>0</v>
      </c>
      <c r="Q124" s="212"/>
      <c r="R124" s="213">
        <f>SUM(R125:R139)</f>
        <v>67.671000000000006</v>
      </c>
      <c r="S124" s="212"/>
      <c r="T124" s="214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84</v>
      </c>
      <c r="AY124" s="215" t="s">
        <v>149</v>
      </c>
      <c r="BK124" s="217">
        <f>SUM(BK125:BK139)</f>
        <v>0</v>
      </c>
    </row>
    <row r="125" s="2" customFormat="1" ht="33" customHeight="1">
      <c r="A125" s="39"/>
      <c r="B125" s="40"/>
      <c r="C125" s="220" t="s">
        <v>84</v>
      </c>
      <c r="D125" s="220" t="s">
        <v>151</v>
      </c>
      <c r="E125" s="221" t="s">
        <v>1318</v>
      </c>
      <c r="F125" s="222" t="s">
        <v>1319</v>
      </c>
      <c r="G125" s="223" t="s">
        <v>154</v>
      </c>
      <c r="H125" s="224">
        <v>58.640000000000001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42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155</v>
      </c>
      <c r="AT125" s="232" t="s">
        <v>151</v>
      </c>
      <c r="AU125" s="232" t="s">
        <v>156</v>
      </c>
      <c r="AY125" s="18" t="s">
        <v>149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156</v>
      </c>
      <c r="BK125" s="233">
        <f>ROUND(I125*H125,2)</f>
        <v>0</v>
      </c>
      <c r="BL125" s="18" t="s">
        <v>155</v>
      </c>
      <c r="BM125" s="232" t="s">
        <v>1320</v>
      </c>
    </row>
    <row r="126" s="13" customFormat="1">
      <c r="A126" s="13"/>
      <c r="B126" s="234"/>
      <c r="C126" s="235"/>
      <c r="D126" s="236" t="s">
        <v>158</v>
      </c>
      <c r="E126" s="237" t="s">
        <v>1</v>
      </c>
      <c r="F126" s="238" t="s">
        <v>1321</v>
      </c>
      <c r="G126" s="235"/>
      <c r="H126" s="239">
        <v>58.640000000000001</v>
      </c>
      <c r="I126" s="240"/>
      <c r="J126" s="235"/>
      <c r="K126" s="235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158</v>
      </c>
      <c r="AU126" s="245" t="s">
        <v>156</v>
      </c>
      <c r="AV126" s="13" t="s">
        <v>156</v>
      </c>
      <c r="AW126" s="13" t="s">
        <v>31</v>
      </c>
      <c r="AX126" s="13" t="s">
        <v>84</v>
      </c>
      <c r="AY126" s="245" t="s">
        <v>149</v>
      </c>
    </row>
    <row r="127" s="2" customFormat="1" ht="33" customHeight="1">
      <c r="A127" s="39"/>
      <c r="B127" s="40"/>
      <c r="C127" s="220" t="s">
        <v>156</v>
      </c>
      <c r="D127" s="220" t="s">
        <v>151</v>
      </c>
      <c r="E127" s="221" t="s">
        <v>1322</v>
      </c>
      <c r="F127" s="222" t="s">
        <v>1323</v>
      </c>
      <c r="G127" s="223" t="s">
        <v>154</v>
      </c>
      <c r="H127" s="224">
        <v>2.3999999999999999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156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1324</v>
      </c>
    </row>
    <row r="128" s="13" customFormat="1">
      <c r="A128" s="13"/>
      <c r="B128" s="234"/>
      <c r="C128" s="235"/>
      <c r="D128" s="236" t="s">
        <v>158</v>
      </c>
      <c r="E128" s="237" t="s">
        <v>1</v>
      </c>
      <c r="F128" s="238" t="s">
        <v>1325</v>
      </c>
      <c r="G128" s="235"/>
      <c r="H128" s="239">
        <v>2.3999999999999999</v>
      </c>
      <c r="I128" s="240"/>
      <c r="J128" s="235"/>
      <c r="K128" s="235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158</v>
      </c>
      <c r="AU128" s="245" t="s">
        <v>156</v>
      </c>
      <c r="AV128" s="13" t="s">
        <v>156</v>
      </c>
      <c r="AW128" s="13" t="s">
        <v>31</v>
      </c>
      <c r="AX128" s="13" t="s">
        <v>84</v>
      </c>
      <c r="AY128" s="245" t="s">
        <v>149</v>
      </c>
    </row>
    <row r="129" s="2" customFormat="1" ht="37.8" customHeight="1">
      <c r="A129" s="39"/>
      <c r="B129" s="40"/>
      <c r="C129" s="220" t="s">
        <v>163</v>
      </c>
      <c r="D129" s="220" t="s">
        <v>151</v>
      </c>
      <c r="E129" s="221" t="s">
        <v>160</v>
      </c>
      <c r="F129" s="222" t="s">
        <v>161</v>
      </c>
      <c r="G129" s="223" t="s">
        <v>154</v>
      </c>
      <c r="H129" s="224">
        <v>61.039999999999999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156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1326</v>
      </c>
    </row>
    <row r="130" s="2" customFormat="1" ht="33" customHeight="1">
      <c r="A130" s="39"/>
      <c r="B130" s="40"/>
      <c r="C130" s="220" t="s">
        <v>155</v>
      </c>
      <c r="D130" s="220" t="s">
        <v>151</v>
      </c>
      <c r="E130" s="221" t="s">
        <v>164</v>
      </c>
      <c r="F130" s="222" t="s">
        <v>165</v>
      </c>
      <c r="G130" s="223" t="s">
        <v>166</v>
      </c>
      <c r="H130" s="224">
        <v>103.768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42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155</v>
      </c>
      <c r="AT130" s="232" t="s">
        <v>151</v>
      </c>
      <c r="AU130" s="232" t="s">
        <v>156</v>
      </c>
      <c r="AY130" s="18" t="s">
        <v>149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156</v>
      </c>
      <c r="BK130" s="233">
        <f>ROUND(I130*H130,2)</f>
        <v>0</v>
      </c>
      <c r="BL130" s="18" t="s">
        <v>155</v>
      </c>
      <c r="BM130" s="232" t="s">
        <v>1327</v>
      </c>
    </row>
    <row r="131" s="13" customFormat="1">
      <c r="A131" s="13"/>
      <c r="B131" s="234"/>
      <c r="C131" s="235"/>
      <c r="D131" s="236" t="s">
        <v>158</v>
      </c>
      <c r="E131" s="235"/>
      <c r="F131" s="238" t="s">
        <v>1328</v>
      </c>
      <c r="G131" s="235"/>
      <c r="H131" s="239">
        <v>103.768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158</v>
      </c>
      <c r="AU131" s="245" t="s">
        <v>156</v>
      </c>
      <c r="AV131" s="13" t="s">
        <v>156</v>
      </c>
      <c r="AW131" s="13" t="s">
        <v>4</v>
      </c>
      <c r="AX131" s="13" t="s">
        <v>84</v>
      </c>
      <c r="AY131" s="245" t="s">
        <v>149</v>
      </c>
    </row>
    <row r="132" s="2" customFormat="1" ht="16.5" customHeight="1">
      <c r="A132" s="39"/>
      <c r="B132" s="40"/>
      <c r="C132" s="220" t="s">
        <v>172</v>
      </c>
      <c r="D132" s="220" t="s">
        <v>151</v>
      </c>
      <c r="E132" s="221" t="s">
        <v>169</v>
      </c>
      <c r="F132" s="222" t="s">
        <v>170</v>
      </c>
      <c r="G132" s="223" t="s">
        <v>154</v>
      </c>
      <c r="H132" s="224">
        <v>61.039999999999999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42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155</v>
      </c>
      <c r="AT132" s="232" t="s">
        <v>151</v>
      </c>
      <c r="AU132" s="232" t="s">
        <v>156</v>
      </c>
      <c r="AY132" s="18" t="s">
        <v>149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156</v>
      </c>
      <c r="BK132" s="233">
        <f>ROUND(I132*H132,2)</f>
        <v>0</v>
      </c>
      <c r="BL132" s="18" t="s">
        <v>155</v>
      </c>
      <c r="BM132" s="232" t="s">
        <v>1329</v>
      </c>
    </row>
    <row r="133" s="2" customFormat="1" ht="24.15" customHeight="1">
      <c r="A133" s="39"/>
      <c r="B133" s="40"/>
      <c r="C133" s="220" t="s">
        <v>177</v>
      </c>
      <c r="D133" s="220" t="s">
        <v>151</v>
      </c>
      <c r="E133" s="221" t="s">
        <v>1330</v>
      </c>
      <c r="F133" s="222" t="s">
        <v>1331</v>
      </c>
      <c r="G133" s="223" t="s">
        <v>154</v>
      </c>
      <c r="H133" s="224">
        <v>37.594999999999999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42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155</v>
      </c>
      <c r="AT133" s="232" t="s">
        <v>151</v>
      </c>
      <c r="AU133" s="232" t="s">
        <v>156</v>
      </c>
      <c r="AY133" s="18" t="s">
        <v>149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156</v>
      </c>
      <c r="BK133" s="233">
        <f>ROUND(I133*H133,2)</f>
        <v>0</v>
      </c>
      <c r="BL133" s="18" t="s">
        <v>155</v>
      </c>
      <c r="BM133" s="232" t="s">
        <v>1332</v>
      </c>
    </row>
    <row r="134" s="13" customFormat="1">
      <c r="A134" s="13"/>
      <c r="B134" s="234"/>
      <c r="C134" s="235"/>
      <c r="D134" s="236" t="s">
        <v>158</v>
      </c>
      <c r="E134" s="237" t="s">
        <v>1</v>
      </c>
      <c r="F134" s="238" t="s">
        <v>1321</v>
      </c>
      <c r="G134" s="235"/>
      <c r="H134" s="239">
        <v>58.640000000000001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158</v>
      </c>
      <c r="AU134" s="245" t="s">
        <v>156</v>
      </c>
      <c r="AV134" s="13" t="s">
        <v>156</v>
      </c>
      <c r="AW134" s="13" t="s">
        <v>31</v>
      </c>
      <c r="AX134" s="13" t="s">
        <v>76</v>
      </c>
      <c r="AY134" s="245" t="s">
        <v>149</v>
      </c>
    </row>
    <row r="135" s="13" customFormat="1">
      <c r="A135" s="13"/>
      <c r="B135" s="234"/>
      <c r="C135" s="235"/>
      <c r="D135" s="236" t="s">
        <v>158</v>
      </c>
      <c r="E135" s="237" t="s">
        <v>1</v>
      </c>
      <c r="F135" s="238" t="s">
        <v>1333</v>
      </c>
      <c r="G135" s="235"/>
      <c r="H135" s="239">
        <v>-4.5750000000000002</v>
      </c>
      <c r="I135" s="240"/>
      <c r="J135" s="235"/>
      <c r="K135" s="235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158</v>
      </c>
      <c r="AU135" s="245" t="s">
        <v>156</v>
      </c>
      <c r="AV135" s="13" t="s">
        <v>156</v>
      </c>
      <c r="AW135" s="13" t="s">
        <v>31</v>
      </c>
      <c r="AX135" s="13" t="s">
        <v>76</v>
      </c>
      <c r="AY135" s="245" t="s">
        <v>149</v>
      </c>
    </row>
    <row r="136" s="13" customFormat="1">
      <c r="A136" s="13"/>
      <c r="B136" s="234"/>
      <c r="C136" s="235"/>
      <c r="D136" s="236" t="s">
        <v>158</v>
      </c>
      <c r="E136" s="237" t="s">
        <v>1</v>
      </c>
      <c r="F136" s="238" t="s">
        <v>1334</v>
      </c>
      <c r="G136" s="235"/>
      <c r="H136" s="239">
        <v>-16.469999999999999</v>
      </c>
      <c r="I136" s="240"/>
      <c r="J136" s="235"/>
      <c r="K136" s="235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158</v>
      </c>
      <c r="AU136" s="245" t="s">
        <v>156</v>
      </c>
      <c r="AV136" s="13" t="s">
        <v>156</v>
      </c>
      <c r="AW136" s="13" t="s">
        <v>31</v>
      </c>
      <c r="AX136" s="13" t="s">
        <v>76</v>
      </c>
      <c r="AY136" s="245" t="s">
        <v>149</v>
      </c>
    </row>
    <row r="137" s="14" customFormat="1">
      <c r="A137" s="14"/>
      <c r="B137" s="262"/>
      <c r="C137" s="263"/>
      <c r="D137" s="236" t="s">
        <v>158</v>
      </c>
      <c r="E137" s="264" t="s">
        <v>1</v>
      </c>
      <c r="F137" s="265" t="s">
        <v>298</v>
      </c>
      <c r="G137" s="263"/>
      <c r="H137" s="266">
        <v>37.594999999999999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2" t="s">
        <v>158</v>
      </c>
      <c r="AU137" s="272" t="s">
        <v>156</v>
      </c>
      <c r="AV137" s="14" t="s">
        <v>155</v>
      </c>
      <c r="AW137" s="14" t="s">
        <v>31</v>
      </c>
      <c r="AX137" s="14" t="s">
        <v>84</v>
      </c>
      <c r="AY137" s="272" t="s">
        <v>149</v>
      </c>
    </row>
    <row r="138" s="2" customFormat="1" ht="16.5" customHeight="1">
      <c r="A138" s="39"/>
      <c r="B138" s="40"/>
      <c r="C138" s="246" t="s">
        <v>186</v>
      </c>
      <c r="D138" s="246" t="s">
        <v>178</v>
      </c>
      <c r="E138" s="247" t="s">
        <v>277</v>
      </c>
      <c r="F138" s="248" t="s">
        <v>278</v>
      </c>
      <c r="G138" s="249" t="s">
        <v>166</v>
      </c>
      <c r="H138" s="250">
        <v>67.671000000000006</v>
      </c>
      <c r="I138" s="251"/>
      <c r="J138" s="252">
        <f>ROUND(I138*H138,2)</f>
        <v>0</v>
      </c>
      <c r="K138" s="253"/>
      <c r="L138" s="254"/>
      <c r="M138" s="255" t="s">
        <v>1</v>
      </c>
      <c r="N138" s="256" t="s">
        <v>42</v>
      </c>
      <c r="O138" s="92"/>
      <c r="P138" s="230">
        <f>O138*H138</f>
        <v>0</v>
      </c>
      <c r="Q138" s="230">
        <v>1</v>
      </c>
      <c r="R138" s="230">
        <f>Q138*H138</f>
        <v>67.671000000000006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181</v>
      </c>
      <c r="AT138" s="232" t="s">
        <v>178</v>
      </c>
      <c r="AU138" s="232" t="s">
        <v>156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1335</v>
      </c>
    </row>
    <row r="139" s="13" customFormat="1">
      <c r="A139" s="13"/>
      <c r="B139" s="234"/>
      <c r="C139" s="235"/>
      <c r="D139" s="236" t="s">
        <v>158</v>
      </c>
      <c r="E139" s="235"/>
      <c r="F139" s="238" t="s">
        <v>1336</v>
      </c>
      <c r="G139" s="235"/>
      <c r="H139" s="239">
        <v>67.671000000000006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158</v>
      </c>
      <c r="AU139" s="245" t="s">
        <v>156</v>
      </c>
      <c r="AV139" s="13" t="s">
        <v>156</v>
      </c>
      <c r="AW139" s="13" t="s">
        <v>4</v>
      </c>
      <c r="AX139" s="13" t="s">
        <v>84</v>
      </c>
      <c r="AY139" s="245" t="s">
        <v>149</v>
      </c>
    </row>
    <row r="140" s="12" customFormat="1" ht="22.8" customHeight="1">
      <c r="A140" s="12"/>
      <c r="B140" s="204"/>
      <c r="C140" s="205"/>
      <c r="D140" s="206" t="s">
        <v>75</v>
      </c>
      <c r="E140" s="218" t="s">
        <v>156</v>
      </c>
      <c r="F140" s="218" t="s">
        <v>281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SUM(P141:P150)</f>
        <v>0</v>
      </c>
      <c r="Q140" s="212"/>
      <c r="R140" s="213">
        <f>SUM(R141:R150)</f>
        <v>163.02339856</v>
      </c>
      <c r="S140" s="212"/>
      <c r="T140" s="214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84</v>
      </c>
      <c r="AY140" s="215" t="s">
        <v>149</v>
      </c>
      <c r="BK140" s="217">
        <f>SUM(BK141:BK150)</f>
        <v>0</v>
      </c>
    </row>
    <row r="141" s="2" customFormat="1" ht="37.8" customHeight="1">
      <c r="A141" s="39"/>
      <c r="B141" s="40"/>
      <c r="C141" s="220" t="s">
        <v>181</v>
      </c>
      <c r="D141" s="220" t="s">
        <v>151</v>
      </c>
      <c r="E141" s="221" t="s">
        <v>1337</v>
      </c>
      <c r="F141" s="222" t="s">
        <v>1338</v>
      </c>
      <c r="G141" s="223" t="s">
        <v>154</v>
      </c>
      <c r="H141" s="224">
        <v>5.1980000000000004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42</v>
      </c>
      <c r="O141" s="92"/>
      <c r="P141" s="230">
        <f>O141*H141</f>
        <v>0</v>
      </c>
      <c r="Q141" s="230">
        <v>2.50352</v>
      </c>
      <c r="R141" s="230">
        <f>Q141*H141</f>
        <v>13.013296960000002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155</v>
      </c>
      <c r="AT141" s="232" t="s">
        <v>151</v>
      </c>
      <c r="AU141" s="232" t="s">
        <v>156</v>
      </c>
      <c r="AY141" s="18" t="s">
        <v>149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156</v>
      </c>
      <c r="BK141" s="233">
        <f>ROUND(I141*H141,2)</f>
        <v>0</v>
      </c>
      <c r="BL141" s="18" t="s">
        <v>155</v>
      </c>
      <c r="BM141" s="232" t="s">
        <v>1339</v>
      </c>
    </row>
    <row r="142" s="13" customFormat="1">
      <c r="A142" s="13"/>
      <c r="B142" s="234"/>
      <c r="C142" s="235"/>
      <c r="D142" s="236" t="s">
        <v>158</v>
      </c>
      <c r="E142" s="237" t="s">
        <v>1</v>
      </c>
      <c r="F142" s="238" t="s">
        <v>1340</v>
      </c>
      <c r="G142" s="235"/>
      <c r="H142" s="239">
        <v>5.1980000000000004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158</v>
      </c>
      <c r="AU142" s="245" t="s">
        <v>156</v>
      </c>
      <c r="AV142" s="13" t="s">
        <v>156</v>
      </c>
      <c r="AW142" s="13" t="s">
        <v>31</v>
      </c>
      <c r="AX142" s="13" t="s">
        <v>84</v>
      </c>
      <c r="AY142" s="245" t="s">
        <v>149</v>
      </c>
    </row>
    <row r="143" s="2" customFormat="1" ht="16.5" customHeight="1">
      <c r="A143" s="39"/>
      <c r="B143" s="40"/>
      <c r="C143" s="220" t="s">
        <v>184</v>
      </c>
      <c r="D143" s="220" t="s">
        <v>151</v>
      </c>
      <c r="E143" s="221" t="s">
        <v>1341</v>
      </c>
      <c r="F143" s="222" t="s">
        <v>1342</v>
      </c>
      <c r="G143" s="223" t="s">
        <v>154</v>
      </c>
      <c r="H143" s="224">
        <v>2.3999999999999999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2.5018699999999998</v>
      </c>
      <c r="R143" s="230">
        <f>Q143*H143</f>
        <v>6.0044879999999994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156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1343</v>
      </c>
    </row>
    <row r="144" s="13" customFormat="1">
      <c r="A144" s="13"/>
      <c r="B144" s="234"/>
      <c r="C144" s="235"/>
      <c r="D144" s="236" t="s">
        <v>158</v>
      </c>
      <c r="E144" s="237" t="s">
        <v>1</v>
      </c>
      <c r="F144" s="238" t="s">
        <v>1325</v>
      </c>
      <c r="G144" s="235"/>
      <c r="H144" s="239">
        <v>2.3999999999999999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158</v>
      </c>
      <c r="AU144" s="245" t="s">
        <v>156</v>
      </c>
      <c r="AV144" s="13" t="s">
        <v>156</v>
      </c>
      <c r="AW144" s="13" t="s">
        <v>31</v>
      </c>
      <c r="AX144" s="13" t="s">
        <v>84</v>
      </c>
      <c r="AY144" s="245" t="s">
        <v>149</v>
      </c>
    </row>
    <row r="145" s="2" customFormat="1" ht="33" customHeight="1">
      <c r="A145" s="39"/>
      <c r="B145" s="40"/>
      <c r="C145" s="220" t="s">
        <v>200</v>
      </c>
      <c r="D145" s="220" t="s">
        <v>151</v>
      </c>
      <c r="E145" s="221" t="s">
        <v>1344</v>
      </c>
      <c r="F145" s="222" t="s">
        <v>1345</v>
      </c>
      <c r="G145" s="223" t="s">
        <v>309</v>
      </c>
      <c r="H145" s="224">
        <v>6.5999999999999996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0.23132</v>
      </c>
      <c r="R145" s="230">
        <f>Q145*H145</f>
        <v>1.5267119999999999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156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1346</v>
      </c>
    </row>
    <row r="146" s="13" customFormat="1">
      <c r="A146" s="13"/>
      <c r="B146" s="234"/>
      <c r="C146" s="235"/>
      <c r="D146" s="236" t="s">
        <v>158</v>
      </c>
      <c r="E146" s="237" t="s">
        <v>1</v>
      </c>
      <c r="F146" s="238" t="s">
        <v>1347</v>
      </c>
      <c r="G146" s="235"/>
      <c r="H146" s="239">
        <v>6.5999999999999996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158</v>
      </c>
      <c r="AU146" s="245" t="s">
        <v>156</v>
      </c>
      <c r="AV146" s="13" t="s">
        <v>156</v>
      </c>
      <c r="AW146" s="13" t="s">
        <v>31</v>
      </c>
      <c r="AX146" s="13" t="s">
        <v>84</v>
      </c>
      <c r="AY146" s="245" t="s">
        <v>149</v>
      </c>
    </row>
    <row r="147" s="2" customFormat="1" ht="33" customHeight="1">
      <c r="A147" s="39"/>
      <c r="B147" s="40"/>
      <c r="C147" s="220" t="s">
        <v>205</v>
      </c>
      <c r="D147" s="220" t="s">
        <v>151</v>
      </c>
      <c r="E147" s="221" t="s">
        <v>1348</v>
      </c>
      <c r="F147" s="222" t="s">
        <v>1349</v>
      </c>
      <c r="G147" s="223" t="s">
        <v>309</v>
      </c>
      <c r="H147" s="224">
        <v>189.59999999999999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0.73558000000000001</v>
      </c>
      <c r="R147" s="230">
        <f>Q147*H147</f>
        <v>139.465968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156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1350</v>
      </c>
    </row>
    <row r="148" s="13" customFormat="1">
      <c r="A148" s="13"/>
      <c r="B148" s="234"/>
      <c r="C148" s="235"/>
      <c r="D148" s="236" t="s">
        <v>158</v>
      </c>
      <c r="E148" s="237" t="s">
        <v>1</v>
      </c>
      <c r="F148" s="238" t="s">
        <v>1351</v>
      </c>
      <c r="G148" s="235"/>
      <c r="H148" s="239">
        <v>189.59999999999999</v>
      </c>
      <c r="I148" s="240"/>
      <c r="J148" s="235"/>
      <c r="K148" s="235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158</v>
      </c>
      <c r="AU148" s="245" t="s">
        <v>156</v>
      </c>
      <c r="AV148" s="13" t="s">
        <v>156</v>
      </c>
      <c r="AW148" s="13" t="s">
        <v>31</v>
      </c>
      <c r="AX148" s="13" t="s">
        <v>84</v>
      </c>
      <c r="AY148" s="245" t="s">
        <v>149</v>
      </c>
    </row>
    <row r="149" s="2" customFormat="1" ht="24.15" customHeight="1">
      <c r="A149" s="39"/>
      <c r="B149" s="40"/>
      <c r="C149" s="220" t="s">
        <v>8</v>
      </c>
      <c r="D149" s="220" t="s">
        <v>151</v>
      </c>
      <c r="E149" s="221" t="s">
        <v>1352</v>
      </c>
      <c r="F149" s="222" t="s">
        <v>1353</v>
      </c>
      <c r="G149" s="223" t="s">
        <v>166</v>
      </c>
      <c r="H149" s="224">
        <v>2.8439999999999999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1.0593999999999999</v>
      </c>
      <c r="R149" s="230">
        <f>Q149*H149</f>
        <v>3.0129335999999998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156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1354</v>
      </c>
    </row>
    <row r="150" s="13" customFormat="1">
      <c r="A150" s="13"/>
      <c r="B150" s="234"/>
      <c r="C150" s="235"/>
      <c r="D150" s="236" t="s">
        <v>158</v>
      </c>
      <c r="E150" s="237" t="s">
        <v>1</v>
      </c>
      <c r="F150" s="238" t="s">
        <v>1355</v>
      </c>
      <c r="G150" s="235"/>
      <c r="H150" s="239">
        <v>2.8439999999999999</v>
      </c>
      <c r="I150" s="240"/>
      <c r="J150" s="235"/>
      <c r="K150" s="235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158</v>
      </c>
      <c r="AU150" s="245" t="s">
        <v>156</v>
      </c>
      <c r="AV150" s="13" t="s">
        <v>156</v>
      </c>
      <c r="AW150" s="13" t="s">
        <v>31</v>
      </c>
      <c r="AX150" s="13" t="s">
        <v>84</v>
      </c>
      <c r="AY150" s="245" t="s">
        <v>149</v>
      </c>
    </row>
    <row r="151" s="12" customFormat="1" ht="22.8" customHeight="1">
      <c r="A151" s="12"/>
      <c r="B151" s="204"/>
      <c r="C151" s="205"/>
      <c r="D151" s="206" t="s">
        <v>75</v>
      </c>
      <c r="E151" s="218" t="s">
        <v>163</v>
      </c>
      <c r="F151" s="218" t="s">
        <v>293</v>
      </c>
      <c r="G151" s="205"/>
      <c r="H151" s="205"/>
      <c r="I151" s="208"/>
      <c r="J151" s="219">
        <f>BK151</f>
        <v>0</v>
      </c>
      <c r="K151" s="205"/>
      <c r="L151" s="210"/>
      <c r="M151" s="211"/>
      <c r="N151" s="212"/>
      <c r="O151" s="212"/>
      <c r="P151" s="213">
        <f>SUM(P152:P153)</f>
        <v>0</v>
      </c>
      <c r="Q151" s="212"/>
      <c r="R151" s="213">
        <f>SUM(R152:R153)</f>
        <v>3.3795000000000002</v>
      </c>
      <c r="S151" s="212"/>
      <c r="T151" s="214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5" t="s">
        <v>84</v>
      </c>
      <c r="AT151" s="216" t="s">
        <v>75</v>
      </c>
      <c r="AU151" s="216" t="s">
        <v>84</v>
      </c>
      <c r="AY151" s="215" t="s">
        <v>149</v>
      </c>
      <c r="BK151" s="217">
        <f>SUM(BK152:BK153)</f>
        <v>0</v>
      </c>
    </row>
    <row r="152" s="2" customFormat="1" ht="24.15" customHeight="1">
      <c r="A152" s="39"/>
      <c r="B152" s="40"/>
      <c r="C152" s="220" t="s">
        <v>213</v>
      </c>
      <c r="D152" s="220" t="s">
        <v>151</v>
      </c>
      <c r="E152" s="221" t="s">
        <v>1356</v>
      </c>
      <c r="F152" s="222" t="s">
        <v>1357</v>
      </c>
      <c r="G152" s="223" t="s">
        <v>154</v>
      </c>
      <c r="H152" s="224">
        <v>1.8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1.8775</v>
      </c>
      <c r="R152" s="230">
        <f>Q152*H152</f>
        <v>3.3795000000000002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156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1358</v>
      </c>
    </row>
    <row r="153" s="13" customFormat="1">
      <c r="A153" s="13"/>
      <c r="B153" s="234"/>
      <c r="C153" s="235"/>
      <c r="D153" s="236" t="s">
        <v>158</v>
      </c>
      <c r="E153" s="237" t="s">
        <v>1</v>
      </c>
      <c r="F153" s="238" t="s">
        <v>1359</v>
      </c>
      <c r="G153" s="235"/>
      <c r="H153" s="239">
        <v>1.8</v>
      </c>
      <c r="I153" s="240"/>
      <c r="J153" s="235"/>
      <c r="K153" s="235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158</v>
      </c>
      <c r="AU153" s="245" t="s">
        <v>156</v>
      </c>
      <c r="AV153" s="13" t="s">
        <v>156</v>
      </c>
      <c r="AW153" s="13" t="s">
        <v>31</v>
      </c>
      <c r="AX153" s="13" t="s">
        <v>84</v>
      </c>
      <c r="AY153" s="245" t="s">
        <v>149</v>
      </c>
    </row>
    <row r="154" s="12" customFormat="1" ht="22.8" customHeight="1">
      <c r="A154" s="12"/>
      <c r="B154" s="204"/>
      <c r="C154" s="205"/>
      <c r="D154" s="206" t="s">
        <v>75</v>
      </c>
      <c r="E154" s="218" t="s">
        <v>177</v>
      </c>
      <c r="F154" s="218" t="s">
        <v>373</v>
      </c>
      <c r="G154" s="205"/>
      <c r="H154" s="205"/>
      <c r="I154" s="208"/>
      <c r="J154" s="219">
        <f>BK154</f>
        <v>0</v>
      </c>
      <c r="K154" s="205"/>
      <c r="L154" s="210"/>
      <c r="M154" s="211"/>
      <c r="N154" s="212"/>
      <c r="O154" s="212"/>
      <c r="P154" s="213">
        <f>SUM(P155:P157)</f>
        <v>0</v>
      </c>
      <c r="Q154" s="212"/>
      <c r="R154" s="213">
        <f>SUM(R155:R157)</f>
        <v>0.31944000000000006</v>
      </c>
      <c r="S154" s="212"/>
      <c r="T154" s="214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84</v>
      </c>
      <c r="AT154" s="216" t="s">
        <v>75</v>
      </c>
      <c r="AU154" s="216" t="s">
        <v>84</v>
      </c>
      <c r="AY154" s="215" t="s">
        <v>149</v>
      </c>
      <c r="BK154" s="217">
        <f>SUM(BK155:BK157)</f>
        <v>0</v>
      </c>
    </row>
    <row r="155" s="2" customFormat="1" ht="16.5" customHeight="1">
      <c r="A155" s="39"/>
      <c r="B155" s="40"/>
      <c r="C155" s="220" t="s">
        <v>218</v>
      </c>
      <c r="D155" s="220" t="s">
        <v>151</v>
      </c>
      <c r="E155" s="221" t="s">
        <v>1360</v>
      </c>
      <c r="F155" s="222" t="s">
        <v>1361</v>
      </c>
      <c r="G155" s="223" t="s">
        <v>309</v>
      </c>
      <c r="H155" s="224">
        <v>12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42</v>
      </c>
      <c r="O155" s="92"/>
      <c r="P155" s="230">
        <f>O155*H155</f>
        <v>0</v>
      </c>
      <c r="Q155" s="230">
        <v>0.00025999999999999998</v>
      </c>
      <c r="R155" s="230">
        <f>Q155*H155</f>
        <v>0.0031199999999999995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155</v>
      </c>
      <c r="AT155" s="232" t="s">
        <v>151</v>
      </c>
      <c r="AU155" s="232" t="s">
        <v>156</v>
      </c>
      <c r="AY155" s="18" t="s">
        <v>149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156</v>
      </c>
      <c r="BK155" s="233">
        <f>ROUND(I155*H155,2)</f>
        <v>0</v>
      </c>
      <c r="BL155" s="18" t="s">
        <v>155</v>
      </c>
      <c r="BM155" s="232" t="s">
        <v>1362</v>
      </c>
    </row>
    <row r="156" s="13" customFormat="1">
      <c r="A156" s="13"/>
      <c r="B156" s="234"/>
      <c r="C156" s="235"/>
      <c r="D156" s="236" t="s">
        <v>158</v>
      </c>
      <c r="E156" s="237" t="s">
        <v>1</v>
      </c>
      <c r="F156" s="238" t="s">
        <v>1363</v>
      </c>
      <c r="G156" s="235"/>
      <c r="H156" s="239">
        <v>12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158</v>
      </c>
      <c r="AU156" s="245" t="s">
        <v>156</v>
      </c>
      <c r="AV156" s="13" t="s">
        <v>156</v>
      </c>
      <c r="AW156" s="13" t="s">
        <v>31</v>
      </c>
      <c r="AX156" s="13" t="s">
        <v>84</v>
      </c>
      <c r="AY156" s="245" t="s">
        <v>149</v>
      </c>
    </row>
    <row r="157" s="2" customFormat="1" ht="24.15" customHeight="1">
      <c r="A157" s="39"/>
      <c r="B157" s="40"/>
      <c r="C157" s="220" t="s">
        <v>223</v>
      </c>
      <c r="D157" s="220" t="s">
        <v>151</v>
      </c>
      <c r="E157" s="221" t="s">
        <v>1364</v>
      </c>
      <c r="F157" s="222" t="s">
        <v>1365</v>
      </c>
      <c r="G157" s="223" t="s">
        <v>309</v>
      </c>
      <c r="H157" s="224">
        <v>12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0.026360000000000001</v>
      </c>
      <c r="R157" s="230">
        <f>Q157*H157</f>
        <v>0.31632000000000005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156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1366</v>
      </c>
    </row>
    <row r="158" s="12" customFormat="1" ht="22.8" customHeight="1">
      <c r="A158" s="12"/>
      <c r="B158" s="204"/>
      <c r="C158" s="205"/>
      <c r="D158" s="206" t="s">
        <v>75</v>
      </c>
      <c r="E158" s="218" t="s">
        <v>757</v>
      </c>
      <c r="F158" s="218" t="s">
        <v>758</v>
      </c>
      <c r="G158" s="205"/>
      <c r="H158" s="205"/>
      <c r="I158" s="208"/>
      <c r="J158" s="219">
        <f>BK158</f>
        <v>0</v>
      </c>
      <c r="K158" s="205"/>
      <c r="L158" s="210"/>
      <c r="M158" s="211"/>
      <c r="N158" s="212"/>
      <c r="O158" s="212"/>
      <c r="P158" s="213">
        <f>P159</f>
        <v>0</v>
      </c>
      <c r="Q158" s="212"/>
      <c r="R158" s="213">
        <f>R159</f>
        <v>0</v>
      </c>
      <c r="S158" s="212"/>
      <c r="T158" s="21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84</v>
      </c>
      <c r="AT158" s="216" t="s">
        <v>75</v>
      </c>
      <c r="AU158" s="216" t="s">
        <v>84</v>
      </c>
      <c r="AY158" s="215" t="s">
        <v>149</v>
      </c>
      <c r="BK158" s="217">
        <f>BK159</f>
        <v>0</v>
      </c>
    </row>
    <row r="159" s="2" customFormat="1" ht="24.15" customHeight="1">
      <c r="A159" s="39"/>
      <c r="B159" s="40"/>
      <c r="C159" s="220" t="s">
        <v>228</v>
      </c>
      <c r="D159" s="220" t="s">
        <v>151</v>
      </c>
      <c r="E159" s="221" t="s">
        <v>1367</v>
      </c>
      <c r="F159" s="222" t="s">
        <v>1368</v>
      </c>
      <c r="G159" s="223" t="s">
        <v>166</v>
      </c>
      <c r="H159" s="224">
        <v>234.393</v>
      </c>
      <c r="I159" s="225"/>
      <c r="J159" s="226">
        <f>ROUND(I159*H159,2)</f>
        <v>0</v>
      </c>
      <c r="K159" s="227"/>
      <c r="L159" s="45"/>
      <c r="M159" s="257" t="s">
        <v>1</v>
      </c>
      <c r="N159" s="258" t="s">
        <v>42</v>
      </c>
      <c r="O159" s="259"/>
      <c r="P159" s="260">
        <f>O159*H159</f>
        <v>0</v>
      </c>
      <c r="Q159" s="260">
        <v>0</v>
      </c>
      <c r="R159" s="260">
        <f>Q159*H159</f>
        <v>0</v>
      </c>
      <c r="S159" s="260">
        <v>0</v>
      </c>
      <c r="T159" s="26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156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1369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fBWCSBcq61mIaxkh3xI4PLflRsqHM9TbW4X9i4Dy6lRD7yAfSrUcCQPnwEUe7gOa4+O/7vPsqenbXCqC3TV5BA==" hashValue="5okqWBGM2higRR95wD8UPHJQwu1IDWHtYW8egfaP1jeLeHYZ9BZSLapdiIVb87JBmM9oyzNnhgeeamd5QP6E3Q==" algorithmName="SHA-512" password="CC35"/>
  <autoFilter ref="C121:K15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ROUND((SUM(BE123:BE296)),  2)</f>
        <v>0</v>
      </c>
      <c r="G33" s="39"/>
      <c r="H33" s="39"/>
      <c r="I33" s="156">
        <v>0.20999999999999999</v>
      </c>
      <c r="J33" s="155">
        <f>ROUND(((SUM(BE123:BE296))*I33),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ROUND((SUM(BF123:BF296)),  2)</f>
        <v>0</v>
      </c>
      <c r="G34" s="39"/>
      <c r="H34" s="39"/>
      <c r="I34" s="156">
        <v>0.12</v>
      </c>
      <c r="J34" s="155">
        <f>ROUND(((SUM(BF123:BF296))*I34),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ROUND((SUM(BG123:BG296)),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ROUND((SUM(BH123:BH296)),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ROUND((SUM(BI123:BI296)),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D.1.1.B - Výrobky a výplně otvorů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1371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1372</v>
      </c>
      <c r="E98" s="183"/>
      <c r="F98" s="183"/>
      <c r="G98" s="183"/>
      <c r="H98" s="183"/>
      <c r="I98" s="183"/>
      <c r="J98" s="184">
        <f>J125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1373</v>
      </c>
      <c r="E99" s="183"/>
      <c r="F99" s="183"/>
      <c r="G99" s="183"/>
      <c r="H99" s="183"/>
      <c r="I99" s="183"/>
      <c r="J99" s="184">
        <f>J132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1374</v>
      </c>
      <c r="E100" s="183"/>
      <c r="F100" s="183"/>
      <c r="G100" s="183"/>
      <c r="H100" s="183"/>
      <c r="I100" s="183"/>
      <c r="J100" s="184">
        <f>J151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1375</v>
      </c>
      <c r="E101" s="183"/>
      <c r="F101" s="183"/>
      <c r="G101" s="183"/>
      <c r="H101" s="183"/>
      <c r="I101" s="183"/>
      <c r="J101" s="184">
        <f>J210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1376</v>
      </c>
      <c r="E102" s="183"/>
      <c r="F102" s="183"/>
      <c r="G102" s="183"/>
      <c r="H102" s="183"/>
      <c r="I102" s="183"/>
      <c r="J102" s="184">
        <f>J255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1377</v>
      </c>
      <c r="E103" s="183"/>
      <c r="F103" s="183"/>
      <c r="G103" s="183"/>
      <c r="H103" s="183"/>
      <c r="I103" s="183"/>
      <c r="J103" s="184">
        <f>J292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BD Modřanská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D.1.1.B - Výrobky a výplně otvorů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28. 9. 2025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30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QSB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135</v>
      </c>
      <c r="D122" s="195" t="s">
        <v>61</v>
      </c>
      <c r="E122" s="195" t="s">
        <v>57</v>
      </c>
      <c r="F122" s="195" t="s">
        <v>58</v>
      </c>
      <c r="G122" s="195" t="s">
        <v>136</v>
      </c>
      <c r="H122" s="195" t="s">
        <v>137</v>
      </c>
      <c r="I122" s="195" t="s">
        <v>138</v>
      </c>
      <c r="J122" s="196" t="s">
        <v>127</v>
      </c>
      <c r="K122" s="197" t="s">
        <v>139</v>
      </c>
      <c r="L122" s="198"/>
      <c r="M122" s="101" t="s">
        <v>1</v>
      </c>
      <c r="N122" s="102" t="s">
        <v>40</v>
      </c>
      <c r="O122" s="102" t="s">
        <v>140</v>
      </c>
      <c r="P122" s="102" t="s">
        <v>141</v>
      </c>
      <c r="Q122" s="102" t="s">
        <v>142</v>
      </c>
      <c r="R122" s="102" t="s">
        <v>143</v>
      </c>
      <c r="S122" s="102" t="s">
        <v>144</v>
      </c>
      <c r="T122" s="103" t="s">
        <v>145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146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P124+P125+P132+P151+P210+P255+P292</f>
        <v>0</v>
      </c>
      <c r="Q123" s="105"/>
      <c r="R123" s="201">
        <f>R124+R125+R132+R151+R210+R255+R292</f>
        <v>0</v>
      </c>
      <c r="S123" s="105"/>
      <c r="T123" s="202">
        <f>T124+T125+T132+T151+T210+T255+T292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129</v>
      </c>
      <c r="BK123" s="203">
        <f>BK124+BK125+BK132+BK151+BK210+BK255+BK292</f>
        <v>0</v>
      </c>
    </row>
    <row r="124" s="12" customFormat="1" ht="25.92" customHeight="1">
      <c r="A124" s="12"/>
      <c r="B124" s="204"/>
      <c r="C124" s="205"/>
      <c r="D124" s="206" t="s">
        <v>75</v>
      </c>
      <c r="E124" s="207" t="s">
        <v>147</v>
      </c>
      <c r="F124" s="207" t="s">
        <v>147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v>0</v>
      </c>
      <c r="Q124" s="212"/>
      <c r="R124" s="213">
        <v>0</v>
      </c>
      <c r="S124" s="212"/>
      <c r="T124" s="214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76</v>
      </c>
      <c r="AY124" s="215" t="s">
        <v>149</v>
      </c>
      <c r="BK124" s="217">
        <v>0</v>
      </c>
    </row>
    <row r="125" s="12" customFormat="1" ht="25.92" customHeight="1">
      <c r="A125" s="12"/>
      <c r="B125" s="204"/>
      <c r="C125" s="205"/>
      <c r="D125" s="206" t="s">
        <v>75</v>
      </c>
      <c r="E125" s="207" t="s">
        <v>1378</v>
      </c>
      <c r="F125" s="207" t="s">
        <v>1379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SUM(P126:P131)</f>
        <v>0</v>
      </c>
      <c r="Q125" s="212"/>
      <c r="R125" s="213">
        <f>SUM(R126:R131)</f>
        <v>0</v>
      </c>
      <c r="S125" s="212"/>
      <c r="T125" s="214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76</v>
      </c>
      <c r="AY125" s="215" t="s">
        <v>149</v>
      </c>
      <c r="BK125" s="217">
        <f>SUM(BK126:BK131)</f>
        <v>0</v>
      </c>
    </row>
    <row r="126" s="2" customFormat="1" ht="16.5" customHeight="1">
      <c r="A126" s="39"/>
      <c r="B126" s="40"/>
      <c r="C126" s="220" t="s">
        <v>84</v>
      </c>
      <c r="D126" s="220" t="s">
        <v>151</v>
      </c>
      <c r="E126" s="221" t="s">
        <v>1380</v>
      </c>
      <c r="F126" s="222" t="s">
        <v>1381</v>
      </c>
      <c r="G126" s="223" t="s">
        <v>197</v>
      </c>
      <c r="H126" s="224">
        <v>145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42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155</v>
      </c>
      <c r="AT126" s="232" t="s">
        <v>151</v>
      </c>
      <c r="AU126" s="232" t="s">
        <v>84</v>
      </c>
      <c r="AY126" s="18" t="s">
        <v>149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156</v>
      </c>
      <c r="BK126" s="233">
        <f>ROUND(I126*H126,2)</f>
        <v>0</v>
      </c>
      <c r="BL126" s="18" t="s">
        <v>155</v>
      </c>
      <c r="BM126" s="232" t="s">
        <v>156</v>
      </c>
    </row>
    <row r="127" s="2" customFormat="1">
      <c r="A127" s="39"/>
      <c r="B127" s="40"/>
      <c r="C127" s="41"/>
      <c r="D127" s="236" t="s">
        <v>409</v>
      </c>
      <c r="E127" s="41"/>
      <c r="F127" s="294" t="s">
        <v>1382</v>
      </c>
      <c r="G127" s="41"/>
      <c r="H127" s="41"/>
      <c r="I127" s="295"/>
      <c r="J127" s="41"/>
      <c r="K127" s="41"/>
      <c r="L127" s="45"/>
      <c r="M127" s="296"/>
      <c r="N127" s="297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409</v>
      </c>
      <c r="AU127" s="18" t="s">
        <v>84</v>
      </c>
    </row>
    <row r="128" s="2" customFormat="1" ht="24.15" customHeight="1">
      <c r="A128" s="39"/>
      <c r="B128" s="40"/>
      <c r="C128" s="220" t="s">
        <v>156</v>
      </c>
      <c r="D128" s="220" t="s">
        <v>151</v>
      </c>
      <c r="E128" s="221" t="s">
        <v>1383</v>
      </c>
      <c r="F128" s="222" t="s">
        <v>1384</v>
      </c>
      <c r="G128" s="223" t="s">
        <v>1314</v>
      </c>
      <c r="H128" s="224">
        <v>12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84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155</v>
      </c>
    </row>
    <row r="129" s="2" customFormat="1">
      <c r="A129" s="39"/>
      <c r="B129" s="40"/>
      <c r="C129" s="41"/>
      <c r="D129" s="236" t="s">
        <v>409</v>
      </c>
      <c r="E129" s="41"/>
      <c r="F129" s="294" t="s">
        <v>1382</v>
      </c>
      <c r="G129" s="41"/>
      <c r="H129" s="41"/>
      <c r="I129" s="295"/>
      <c r="J129" s="41"/>
      <c r="K129" s="41"/>
      <c r="L129" s="45"/>
      <c r="M129" s="296"/>
      <c r="N129" s="297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409</v>
      </c>
      <c r="AU129" s="18" t="s">
        <v>84</v>
      </c>
    </row>
    <row r="130" s="2" customFormat="1" ht="16.5" customHeight="1">
      <c r="A130" s="39"/>
      <c r="B130" s="40"/>
      <c r="C130" s="220" t="s">
        <v>163</v>
      </c>
      <c r="D130" s="220" t="s">
        <v>151</v>
      </c>
      <c r="E130" s="221" t="s">
        <v>1385</v>
      </c>
      <c r="F130" s="222" t="s">
        <v>1386</v>
      </c>
      <c r="G130" s="223" t="s">
        <v>197</v>
      </c>
      <c r="H130" s="224">
        <v>25.600000000000001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42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155</v>
      </c>
      <c r="AT130" s="232" t="s">
        <v>151</v>
      </c>
      <c r="AU130" s="232" t="s">
        <v>84</v>
      </c>
      <c r="AY130" s="18" t="s">
        <v>149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156</v>
      </c>
      <c r="BK130" s="233">
        <f>ROUND(I130*H130,2)</f>
        <v>0</v>
      </c>
      <c r="BL130" s="18" t="s">
        <v>155</v>
      </c>
      <c r="BM130" s="232" t="s">
        <v>177</v>
      </c>
    </row>
    <row r="131" s="2" customFormat="1">
      <c r="A131" s="39"/>
      <c r="B131" s="40"/>
      <c r="C131" s="41"/>
      <c r="D131" s="236" t="s">
        <v>409</v>
      </c>
      <c r="E131" s="41"/>
      <c r="F131" s="294" t="s">
        <v>1382</v>
      </c>
      <c r="G131" s="41"/>
      <c r="H131" s="41"/>
      <c r="I131" s="295"/>
      <c r="J131" s="41"/>
      <c r="K131" s="41"/>
      <c r="L131" s="45"/>
      <c r="M131" s="296"/>
      <c r="N131" s="29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409</v>
      </c>
      <c r="AU131" s="18" t="s">
        <v>84</v>
      </c>
    </row>
    <row r="132" s="12" customFormat="1" ht="25.92" customHeight="1">
      <c r="A132" s="12"/>
      <c r="B132" s="204"/>
      <c r="C132" s="205"/>
      <c r="D132" s="206" t="s">
        <v>75</v>
      </c>
      <c r="E132" s="207" t="s">
        <v>1387</v>
      </c>
      <c r="F132" s="207" t="s">
        <v>1388</v>
      </c>
      <c r="G132" s="205"/>
      <c r="H132" s="205"/>
      <c r="I132" s="208"/>
      <c r="J132" s="209">
        <f>BK132</f>
        <v>0</v>
      </c>
      <c r="K132" s="205"/>
      <c r="L132" s="210"/>
      <c r="M132" s="211"/>
      <c r="N132" s="212"/>
      <c r="O132" s="212"/>
      <c r="P132" s="213">
        <f>SUM(P133:P150)</f>
        <v>0</v>
      </c>
      <c r="Q132" s="212"/>
      <c r="R132" s="213">
        <f>SUM(R133:R150)</f>
        <v>0</v>
      </c>
      <c r="S132" s="212"/>
      <c r="T132" s="214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76</v>
      </c>
      <c r="AY132" s="215" t="s">
        <v>149</v>
      </c>
      <c r="BK132" s="217">
        <f>SUM(BK133:BK150)</f>
        <v>0</v>
      </c>
    </row>
    <row r="133" s="2" customFormat="1" ht="16.5" customHeight="1">
      <c r="A133" s="39"/>
      <c r="B133" s="40"/>
      <c r="C133" s="220" t="s">
        <v>155</v>
      </c>
      <c r="D133" s="220" t="s">
        <v>151</v>
      </c>
      <c r="E133" s="221" t="s">
        <v>1389</v>
      </c>
      <c r="F133" s="222" t="s">
        <v>1390</v>
      </c>
      <c r="G133" s="223" t="s">
        <v>1314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42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155</v>
      </c>
      <c r="AT133" s="232" t="s">
        <v>151</v>
      </c>
      <c r="AU133" s="232" t="s">
        <v>84</v>
      </c>
      <c r="AY133" s="18" t="s">
        <v>149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156</v>
      </c>
      <c r="BK133" s="233">
        <f>ROUND(I133*H133,2)</f>
        <v>0</v>
      </c>
      <c r="BL133" s="18" t="s">
        <v>155</v>
      </c>
      <c r="BM133" s="232" t="s">
        <v>181</v>
      </c>
    </row>
    <row r="134" s="2" customFormat="1">
      <c r="A134" s="39"/>
      <c r="B134" s="40"/>
      <c r="C134" s="41"/>
      <c r="D134" s="236" t="s">
        <v>409</v>
      </c>
      <c r="E134" s="41"/>
      <c r="F134" s="294" t="s">
        <v>1391</v>
      </c>
      <c r="G134" s="41"/>
      <c r="H134" s="41"/>
      <c r="I134" s="295"/>
      <c r="J134" s="41"/>
      <c r="K134" s="41"/>
      <c r="L134" s="45"/>
      <c r="M134" s="296"/>
      <c r="N134" s="297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409</v>
      </c>
      <c r="AU134" s="18" t="s">
        <v>84</v>
      </c>
    </row>
    <row r="135" s="2" customFormat="1" ht="16.5" customHeight="1">
      <c r="A135" s="39"/>
      <c r="B135" s="40"/>
      <c r="C135" s="220" t="s">
        <v>172</v>
      </c>
      <c r="D135" s="220" t="s">
        <v>151</v>
      </c>
      <c r="E135" s="221" t="s">
        <v>1392</v>
      </c>
      <c r="F135" s="222" t="s">
        <v>1393</v>
      </c>
      <c r="G135" s="223" t="s">
        <v>1314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42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155</v>
      </c>
      <c r="AT135" s="232" t="s">
        <v>151</v>
      </c>
      <c r="AU135" s="232" t="s">
        <v>84</v>
      </c>
      <c r="AY135" s="18" t="s">
        <v>149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156</v>
      </c>
      <c r="BK135" s="233">
        <f>ROUND(I135*H135,2)</f>
        <v>0</v>
      </c>
      <c r="BL135" s="18" t="s">
        <v>155</v>
      </c>
      <c r="BM135" s="232" t="s">
        <v>200</v>
      </c>
    </row>
    <row r="136" s="2" customFormat="1">
      <c r="A136" s="39"/>
      <c r="B136" s="40"/>
      <c r="C136" s="41"/>
      <c r="D136" s="236" t="s">
        <v>409</v>
      </c>
      <c r="E136" s="41"/>
      <c r="F136" s="294" t="s">
        <v>1391</v>
      </c>
      <c r="G136" s="41"/>
      <c r="H136" s="41"/>
      <c r="I136" s="295"/>
      <c r="J136" s="41"/>
      <c r="K136" s="41"/>
      <c r="L136" s="45"/>
      <c r="M136" s="296"/>
      <c r="N136" s="297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409</v>
      </c>
      <c r="AU136" s="18" t="s">
        <v>84</v>
      </c>
    </row>
    <row r="137" s="2" customFormat="1" ht="16.5" customHeight="1">
      <c r="A137" s="39"/>
      <c r="B137" s="40"/>
      <c r="C137" s="220" t="s">
        <v>177</v>
      </c>
      <c r="D137" s="220" t="s">
        <v>151</v>
      </c>
      <c r="E137" s="221" t="s">
        <v>1394</v>
      </c>
      <c r="F137" s="222" t="s">
        <v>1395</v>
      </c>
      <c r="G137" s="223" t="s">
        <v>1314</v>
      </c>
      <c r="H137" s="224">
        <v>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42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155</v>
      </c>
      <c r="AT137" s="232" t="s">
        <v>151</v>
      </c>
      <c r="AU137" s="232" t="s">
        <v>84</v>
      </c>
      <c r="AY137" s="18" t="s">
        <v>149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156</v>
      </c>
      <c r="BK137" s="233">
        <f>ROUND(I137*H137,2)</f>
        <v>0</v>
      </c>
      <c r="BL137" s="18" t="s">
        <v>155</v>
      </c>
      <c r="BM137" s="232" t="s">
        <v>8</v>
      </c>
    </row>
    <row r="138" s="2" customFormat="1">
      <c r="A138" s="39"/>
      <c r="B138" s="40"/>
      <c r="C138" s="41"/>
      <c r="D138" s="236" t="s">
        <v>409</v>
      </c>
      <c r="E138" s="41"/>
      <c r="F138" s="294" t="s">
        <v>1391</v>
      </c>
      <c r="G138" s="41"/>
      <c r="H138" s="41"/>
      <c r="I138" s="295"/>
      <c r="J138" s="41"/>
      <c r="K138" s="41"/>
      <c r="L138" s="45"/>
      <c r="M138" s="296"/>
      <c r="N138" s="29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409</v>
      </c>
      <c r="AU138" s="18" t="s">
        <v>84</v>
      </c>
    </row>
    <row r="139" s="2" customFormat="1" ht="16.5" customHeight="1">
      <c r="A139" s="39"/>
      <c r="B139" s="40"/>
      <c r="C139" s="220" t="s">
        <v>186</v>
      </c>
      <c r="D139" s="220" t="s">
        <v>151</v>
      </c>
      <c r="E139" s="221" t="s">
        <v>1396</v>
      </c>
      <c r="F139" s="222" t="s">
        <v>1397</v>
      </c>
      <c r="G139" s="223" t="s">
        <v>1314</v>
      </c>
      <c r="H139" s="224">
        <v>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42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155</v>
      </c>
      <c r="AT139" s="232" t="s">
        <v>151</v>
      </c>
      <c r="AU139" s="232" t="s">
        <v>84</v>
      </c>
      <c r="AY139" s="18" t="s">
        <v>149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156</v>
      </c>
      <c r="BK139" s="233">
        <f>ROUND(I139*H139,2)</f>
        <v>0</v>
      </c>
      <c r="BL139" s="18" t="s">
        <v>155</v>
      </c>
      <c r="BM139" s="232" t="s">
        <v>218</v>
      </c>
    </row>
    <row r="140" s="2" customFormat="1">
      <c r="A140" s="39"/>
      <c r="B140" s="40"/>
      <c r="C140" s="41"/>
      <c r="D140" s="236" t="s">
        <v>409</v>
      </c>
      <c r="E140" s="41"/>
      <c r="F140" s="294" t="s">
        <v>1391</v>
      </c>
      <c r="G140" s="41"/>
      <c r="H140" s="41"/>
      <c r="I140" s="295"/>
      <c r="J140" s="41"/>
      <c r="K140" s="41"/>
      <c r="L140" s="45"/>
      <c r="M140" s="296"/>
      <c r="N140" s="29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409</v>
      </c>
      <c r="AU140" s="18" t="s">
        <v>84</v>
      </c>
    </row>
    <row r="141" s="2" customFormat="1" ht="21.75" customHeight="1">
      <c r="A141" s="39"/>
      <c r="B141" s="40"/>
      <c r="C141" s="220" t="s">
        <v>181</v>
      </c>
      <c r="D141" s="220" t="s">
        <v>151</v>
      </c>
      <c r="E141" s="221" t="s">
        <v>1398</v>
      </c>
      <c r="F141" s="222" t="s">
        <v>1399</v>
      </c>
      <c r="G141" s="223" t="s">
        <v>1314</v>
      </c>
      <c r="H141" s="224">
        <v>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42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155</v>
      </c>
      <c r="AT141" s="232" t="s">
        <v>151</v>
      </c>
      <c r="AU141" s="232" t="s">
        <v>84</v>
      </c>
      <c r="AY141" s="18" t="s">
        <v>149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156</v>
      </c>
      <c r="BK141" s="233">
        <f>ROUND(I141*H141,2)</f>
        <v>0</v>
      </c>
      <c r="BL141" s="18" t="s">
        <v>155</v>
      </c>
      <c r="BM141" s="232" t="s">
        <v>228</v>
      </c>
    </row>
    <row r="142" s="2" customFormat="1">
      <c r="A142" s="39"/>
      <c r="B142" s="40"/>
      <c r="C142" s="41"/>
      <c r="D142" s="236" t="s">
        <v>409</v>
      </c>
      <c r="E142" s="41"/>
      <c r="F142" s="294" t="s">
        <v>1391</v>
      </c>
      <c r="G142" s="41"/>
      <c r="H142" s="41"/>
      <c r="I142" s="295"/>
      <c r="J142" s="41"/>
      <c r="K142" s="41"/>
      <c r="L142" s="45"/>
      <c r="M142" s="296"/>
      <c r="N142" s="297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409</v>
      </c>
      <c r="AU142" s="18" t="s">
        <v>84</v>
      </c>
    </row>
    <row r="143" s="2" customFormat="1" ht="16.5" customHeight="1">
      <c r="A143" s="39"/>
      <c r="B143" s="40"/>
      <c r="C143" s="220" t="s">
        <v>184</v>
      </c>
      <c r="D143" s="220" t="s">
        <v>151</v>
      </c>
      <c r="E143" s="221" t="s">
        <v>1400</v>
      </c>
      <c r="F143" s="222" t="s">
        <v>1401</v>
      </c>
      <c r="G143" s="223" t="s">
        <v>1314</v>
      </c>
      <c r="H143" s="224">
        <v>1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84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239</v>
      </c>
    </row>
    <row r="144" s="2" customFormat="1">
      <c r="A144" s="39"/>
      <c r="B144" s="40"/>
      <c r="C144" s="41"/>
      <c r="D144" s="236" t="s">
        <v>409</v>
      </c>
      <c r="E144" s="41"/>
      <c r="F144" s="294" t="s">
        <v>1391</v>
      </c>
      <c r="G144" s="41"/>
      <c r="H144" s="41"/>
      <c r="I144" s="295"/>
      <c r="J144" s="41"/>
      <c r="K144" s="41"/>
      <c r="L144" s="45"/>
      <c r="M144" s="296"/>
      <c r="N144" s="297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409</v>
      </c>
      <c r="AU144" s="18" t="s">
        <v>84</v>
      </c>
    </row>
    <row r="145" s="2" customFormat="1" ht="16.5" customHeight="1">
      <c r="A145" s="39"/>
      <c r="B145" s="40"/>
      <c r="C145" s="220" t="s">
        <v>200</v>
      </c>
      <c r="D145" s="220" t="s">
        <v>151</v>
      </c>
      <c r="E145" s="221" t="s">
        <v>1402</v>
      </c>
      <c r="F145" s="222" t="s">
        <v>1403</v>
      </c>
      <c r="G145" s="223" t="s">
        <v>1314</v>
      </c>
      <c r="H145" s="224">
        <v>4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84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402</v>
      </c>
    </row>
    <row r="146" s="2" customFormat="1">
      <c r="A146" s="39"/>
      <c r="B146" s="40"/>
      <c r="C146" s="41"/>
      <c r="D146" s="236" t="s">
        <v>409</v>
      </c>
      <c r="E146" s="41"/>
      <c r="F146" s="294" t="s">
        <v>1391</v>
      </c>
      <c r="G146" s="41"/>
      <c r="H146" s="41"/>
      <c r="I146" s="295"/>
      <c r="J146" s="41"/>
      <c r="K146" s="41"/>
      <c r="L146" s="45"/>
      <c r="M146" s="296"/>
      <c r="N146" s="29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409</v>
      </c>
      <c r="AU146" s="18" t="s">
        <v>84</v>
      </c>
    </row>
    <row r="147" s="2" customFormat="1" ht="16.5" customHeight="1">
      <c r="A147" s="39"/>
      <c r="B147" s="40"/>
      <c r="C147" s="220" t="s">
        <v>205</v>
      </c>
      <c r="D147" s="220" t="s">
        <v>151</v>
      </c>
      <c r="E147" s="221" t="s">
        <v>1404</v>
      </c>
      <c r="F147" s="222" t="s">
        <v>1405</v>
      </c>
      <c r="G147" s="223" t="s">
        <v>1314</v>
      </c>
      <c r="H147" s="224">
        <v>17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84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412</v>
      </c>
    </row>
    <row r="148" s="2" customFormat="1">
      <c r="A148" s="39"/>
      <c r="B148" s="40"/>
      <c r="C148" s="41"/>
      <c r="D148" s="236" t="s">
        <v>409</v>
      </c>
      <c r="E148" s="41"/>
      <c r="F148" s="294" t="s">
        <v>1391</v>
      </c>
      <c r="G148" s="41"/>
      <c r="H148" s="41"/>
      <c r="I148" s="295"/>
      <c r="J148" s="41"/>
      <c r="K148" s="41"/>
      <c r="L148" s="45"/>
      <c r="M148" s="296"/>
      <c r="N148" s="297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409</v>
      </c>
      <c r="AU148" s="18" t="s">
        <v>84</v>
      </c>
    </row>
    <row r="149" s="2" customFormat="1" ht="16.5" customHeight="1">
      <c r="A149" s="39"/>
      <c r="B149" s="40"/>
      <c r="C149" s="220" t="s">
        <v>8</v>
      </c>
      <c r="D149" s="220" t="s">
        <v>151</v>
      </c>
      <c r="E149" s="221" t="s">
        <v>1406</v>
      </c>
      <c r="F149" s="222" t="s">
        <v>1407</v>
      </c>
      <c r="G149" s="223" t="s">
        <v>1314</v>
      </c>
      <c r="H149" s="224">
        <v>1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84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420</v>
      </c>
    </row>
    <row r="150" s="2" customFormat="1">
      <c r="A150" s="39"/>
      <c r="B150" s="40"/>
      <c r="C150" s="41"/>
      <c r="D150" s="236" t="s">
        <v>409</v>
      </c>
      <c r="E150" s="41"/>
      <c r="F150" s="294" t="s">
        <v>1391</v>
      </c>
      <c r="G150" s="41"/>
      <c r="H150" s="41"/>
      <c r="I150" s="295"/>
      <c r="J150" s="41"/>
      <c r="K150" s="41"/>
      <c r="L150" s="45"/>
      <c r="M150" s="296"/>
      <c r="N150" s="29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409</v>
      </c>
      <c r="AU150" s="18" t="s">
        <v>84</v>
      </c>
    </row>
    <row r="151" s="12" customFormat="1" ht="25.92" customHeight="1">
      <c r="A151" s="12"/>
      <c r="B151" s="204"/>
      <c r="C151" s="205"/>
      <c r="D151" s="206" t="s">
        <v>75</v>
      </c>
      <c r="E151" s="207" t="s">
        <v>1408</v>
      </c>
      <c r="F151" s="207" t="s">
        <v>1409</v>
      </c>
      <c r="G151" s="205"/>
      <c r="H151" s="205"/>
      <c r="I151" s="208"/>
      <c r="J151" s="209">
        <f>BK151</f>
        <v>0</v>
      </c>
      <c r="K151" s="205"/>
      <c r="L151" s="210"/>
      <c r="M151" s="211"/>
      <c r="N151" s="212"/>
      <c r="O151" s="212"/>
      <c r="P151" s="213">
        <f>SUM(P152:P209)</f>
        <v>0</v>
      </c>
      <c r="Q151" s="212"/>
      <c r="R151" s="213">
        <f>SUM(R152:R209)</f>
        <v>0</v>
      </c>
      <c r="S151" s="212"/>
      <c r="T151" s="214">
        <f>SUM(T152:T209)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5" t="s">
        <v>84</v>
      </c>
      <c r="AT151" s="216" t="s">
        <v>75</v>
      </c>
      <c r="AU151" s="216" t="s">
        <v>76</v>
      </c>
      <c r="AY151" s="215" t="s">
        <v>149</v>
      </c>
      <c r="BK151" s="217">
        <f>SUM(BK152:BK209)</f>
        <v>0</v>
      </c>
    </row>
    <row r="152" s="2" customFormat="1" ht="24.15" customHeight="1">
      <c r="A152" s="39"/>
      <c r="B152" s="40"/>
      <c r="C152" s="220" t="s">
        <v>213</v>
      </c>
      <c r="D152" s="220" t="s">
        <v>151</v>
      </c>
      <c r="E152" s="221" t="s">
        <v>1410</v>
      </c>
      <c r="F152" s="222" t="s">
        <v>1411</v>
      </c>
      <c r="G152" s="223" t="s">
        <v>1314</v>
      </c>
      <c r="H152" s="224">
        <v>5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84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429</v>
      </c>
    </row>
    <row r="153" s="2" customFormat="1">
      <c r="A153" s="39"/>
      <c r="B153" s="40"/>
      <c r="C153" s="41"/>
      <c r="D153" s="236" t="s">
        <v>409</v>
      </c>
      <c r="E153" s="41"/>
      <c r="F153" s="294" t="s">
        <v>1412</v>
      </c>
      <c r="G153" s="41"/>
      <c r="H153" s="41"/>
      <c r="I153" s="295"/>
      <c r="J153" s="41"/>
      <c r="K153" s="41"/>
      <c r="L153" s="45"/>
      <c r="M153" s="296"/>
      <c r="N153" s="29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409</v>
      </c>
      <c r="AU153" s="18" t="s">
        <v>84</v>
      </c>
    </row>
    <row r="154" s="2" customFormat="1" ht="24.15" customHeight="1">
      <c r="A154" s="39"/>
      <c r="B154" s="40"/>
      <c r="C154" s="220" t="s">
        <v>218</v>
      </c>
      <c r="D154" s="220" t="s">
        <v>151</v>
      </c>
      <c r="E154" s="221" t="s">
        <v>1413</v>
      </c>
      <c r="F154" s="222" t="s">
        <v>1411</v>
      </c>
      <c r="G154" s="223" t="s">
        <v>1314</v>
      </c>
      <c r="H154" s="224">
        <v>3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84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451</v>
      </c>
    </row>
    <row r="155" s="2" customFormat="1">
      <c r="A155" s="39"/>
      <c r="B155" s="40"/>
      <c r="C155" s="41"/>
      <c r="D155" s="236" t="s">
        <v>409</v>
      </c>
      <c r="E155" s="41"/>
      <c r="F155" s="294" t="s">
        <v>1412</v>
      </c>
      <c r="G155" s="41"/>
      <c r="H155" s="41"/>
      <c r="I155" s="295"/>
      <c r="J155" s="41"/>
      <c r="K155" s="41"/>
      <c r="L155" s="45"/>
      <c r="M155" s="296"/>
      <c r="N155" s="297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409</v>
      </c>
      <c r="AU155" s="18" t="s">
        <v>84</v>
      </c>
    </row>
    <row r="156" s="2" customFormat="1" ht="24.15" customHeight="1">
      <c r="A156" s="39"/>
      <c r="B156" s="40"/>
      <c r="C156" s="220" t="s">
        <v>223</v>
      </c>
      <c r="D156" s="220" t="s">
        <v>151</v>
      </c>
      <c r="E156" s="221" t="s">
        <v>1414</v>
      </c>
      <c r="F156" s="222" t="s">
        <v>1415</v>
      </c>
      <c r="G156" s="223" t="s">
        <v>1314</v>
      </c>
      <c r="H156" s="224">
        <v>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84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459</v>
      </c>
    </row>
    <row r="157" s="2" customFormat="1">
      <c r="A157" s="39"/>
      <c r="B157" s="40"/>
      <c r="C157" s="41"/>
      <c r="D157" s="236" t="s">
        <v>409</v>
      </c>
      <c r="E157" s="41"/>
      <c r="F157" s="294" t="s">
        <v>1412</v>
      </c>
      <c r="G157" s="41"/>
      <c r="H157" s="41"/>
      <c r="I157" s="295"/>
      <c r="J157" s="41"/>
      <c r="K157" s="41"/>
      <c r="L157" s="45"/>
      <c r="M157" s="296"/>
      <c r="N157" s="297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409</v>
      </c>
      <c r="AU157" s="18" t="s">
        <v>84</v>
      </c>
    </row>
    <row r="158" s="2" customFormat="1" ht="33" customHeight="1">
      <c r="A158" s="39"/>
      <c r="B158" s="40"/>
      <c r="C158" s="220" t="s">
        <v>228</v>
      </c>
      <c r="D158" s="220" t="s">
        <v>151</v>
      </c>
      <c r="E158" s="221" t="s">
        <v>1416</v>
      </c>
      <c r="F158" s="222" t="s">
        <v>1417</v>
      </c>
      <c r="G158" s="223" t="s">
        <v>1314</v>
      </c>
      <c r="H158" s="224">
        <v>14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84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468</v>
      </c>
    </row>
    <row r="159" s="2" customFormat="1">
      <c r="A159" s="39"/>
      <c r="B159" s="40"/>
      <c r="C159" s="41"/>
      <c r="D159" s="236" t="s">
        <v>409</v>
      </c>
      <c r="E159" s="41"/>
      <c r="F159" s="294" t="s">
        <v>1412</v>
      </c>
      <c r="G159" s="41"/>
      <c r="H159" s="41"/>
      <c r="I159" s="295"/>
      <c r="J159" s="41"/>
      <c r="K159" s="41"/>
      <c r="L159" s="45"/>
      <c r="M159" s="296"/>
      <c r="N159" s="29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409</v>
      </c>
      <c r="AU159" s="18" t="s">
        <v>84</v>
      </c>
    </row>
    <row r="160" s="2" customFormat="1" ht="24.15" customHeight="1">
      <c r="A160" s="39"/>
      <c r="B160" s="40"/>
      <c r="C160" s="220" t="s">
        <v>235</v>
      </c>
      <c r="D160" s="220" t="s">
        <v>151</v>
      </c>
      <c r="E160" s="221" t="s">
        <v>1418</v>
      </c>
      <c r="F160" s="222" t="s">
        <v>1415</v>
      </c>
      <c r="G160" s="223" t="s">
        <v>1314</v>
      </c>
      <c r="H160" s="224">
        <v>14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84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476</v>
      </c>
    </row>
    <row r="161" s="2" customFormat="1">
      <c r="A161" s="39"/>
      <c r="B161" s="40"/>
      <c r="C161" s="41"/>
      <c r="D161" s="236" t="s">
        <v>409</v>
      </c>
      <c r="E161" s="41"/>
      <c r="F161" s="294" t="s">
        <v>1412</v>
      </c>
      <c r="G161" s="41"/>
      <c r="H161" s="41"/>
      <c r="I161" s="295"/>
      <c r="J161" s="41"/>
      <c r="K161" s="41"/>
      <c r="L161" s="45"/>
      <c r="M161" s="296"/>
      <c r="N161" s="297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409</v>
      </c>
      <c r="AU161" s="18" t="s">
        <v>84</v>
      </c>
    </row>
    <row r="162" s="2" customFormat="1" ht="24.15" customHeight="1">
      <c r="A162" s="39"/>
      <c r="B162" s="40"/>
      <c r="C162" s="220" t="s">
        <v>239</v>
      </c>
      <c r="D162" s="220" t="s">
        <v>151</v>
      </c>
      <c r="E162" s="221" t="s">
        <v>1419</v>
      </c>
      <c r="F162" s="222" t="s">
        <v>1420</v>
      </c>
      <c r="G162" s="223" t="s">
        <v>1314</v>
      </c>
      <c r="H162" s="224">
        <v>1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84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485</v>
      </c>
    </row>
    <row r="163" s="2" customFormat="1">
      <c r="A163" s="39"/>
      <c r="B163" s="40"/>
      <c r="C163" s="41"/>
      <c r="D163" s="236" t="s">
        <v>409</v>
      </c>
      <c r="E163" s="41"/>
      <c r="F163" s="294" t="s">
        <v>1412</v>
      </c>
      <c r="G163" s="41"/>
      <c r="H163" s="41"/>
      <c r="I163" s="295"/>
      <c r="J163" s="41"/>
      <c r="K163" s="41"/>
      <c r="L163" s="45"/>
      <c r="M163" s="296"/>
      <c r="N163" s="297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409</v>
      </c>
      <c r="AU163" s="18" t="s">
        <v>84</v>
      </c>
    </row>
    <row r="164" s="2" customFormat="1" ht="24.15" customHeight="1">
      <c r="A164" s="39"/>
      <c r="B164" s="40"/>
      <c r="C164" s="220" t="s">
        <v>244</v>
      </c>
      <c r="D164" s="220" t="s">
        <v>151</v>
      </c>
      <c r="E164" s="221" t="s">
        <v>1421</v>
      </c>
      <c r="F164" s="222" t="s">
        <v>1420</v>
      </c>
      <c r="G164" s="223" t="s">
        <v>1314</v>
      </c>
      <c r="H164" s="224">
        <v>3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84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494</v>
      </c>
    </row>
    <row r="165" s="2" customFormat="1">
      <c r="A165" s="39"/>
      <c r="B165" s="40"/>
      <c r="C165" s="41"/>
      <c r="D165" s="236" t="s">
        <v>409</v>
      </c>
      <c r="E165" s="41"/>
      <c r="F165" s="294" t="s">
        <v>1412</v>
      </c>
      <c r="G165" s="41"/>
      <c r="H165" s="41"/>
      <c r="I165" s="295"/>
      <c r="J165" s="41"/>
      <c r="K165" s="41"/>
      <c r="L165" s="45"/>
      <c r="M165" s="296"/>
      <c r="N165" s="29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409</v>
      </c>
      <c r="AU165" s="18" t="s">
        <v>84</v>
      </c>
    </row>
    <row r="166" s="2" customFormat="1" ht="33" customHeight="1">
      <c r="A166" s="39"/>
      <c r="B166" s="40"/>
      <c r="C166" s="220" t="s">
        <v>402</v>
      </c>
      <c r="D166" s="220" t="s">
        <v>151</v>
      </c>
      <c r="E166" s="221" t="s">
        <v>1422</v>
      </c>
      <c r="F166" s="222" t="s">
        <v>1423</v>
      </c>
      <c r="G166" s="223" t="s">
        <v>1314</v>
      </c>
      <c r="H166" s="224">
        <v>17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42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155</v>
      </c>
      <c r="AT166" s="232" t="s">
        <v>151</v>
      </c>
      <c r="AU166" s="232" t="s">
        <v>84</v>
      </c>
      <c r="AY166" s="18" t="s">
        <v>149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156</v>
      </c>
      <c r="BK166" s="233">
        <f>ROUND(I166*H166,2)</f>
        <v>0</v>
      </c>
      <c r="BL166" s="18" t="s">
        <v>155</v>
      </c>
      <c r="BM166" s="232" t="s">
        <v>503</v>
      </c>
    </row>
    <row r="167" s="2" customFormat="1">
      <c r="A167" s="39"/>
      <c r="B167" s="40"/>
      <c r="C167" s="41"/>
      <c r="D167" s="236" t="s">
        <v>409</v>
      </c>
      <c r="E167" s="41"/>
      <c r="F167" s="294" t="s">
        <v>1412</v>
      </c>
      <c r="G167" s="41"/>
      <c r="H167" s="41"/>
      <c r="I167" s="295"/>
      <c r="J167" s="41"/>
      <c r="K167" s="41"/>
      <c r="L167" s="45"/>
      <c r="M167" s="296"/>
      <c r="N167" s="297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409</v>
      </c>
      <c r="AU167" s="18" t="s">
        <v>84</v>
      </c>
    </row>
    <row r="168" s="2" customFormat="1" ht="24.15" customHeight="1">
      <c r="A168" s="39"/>
      <c r="B168" s="40"/>
      <c r="C168" s="220" t="s">
        <v>7</v>
      </c>
      <c r="D168" s="220" t="s">
        <v>151</v>
      </c>
      <c r="E168" s="221" t="s">
        <v>1424</v>
      </c>
      <c r="F168" s="222" t="s">
        <v>1425</v>
      </c>
      <c r="G168" s="223" t="s">
        <v>1314</v>
      </c>
      <c r="H168" s="224">
        <v>1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84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513</v>
      </c>
    </row>
    <row r="169" s="2" customFormat="1">
      <c r="A169" s="39"/>
      <c r="B169" s="40"/>
      <c r="C169" s="41"/>
      <c r="D169" s="236" t="s">
        <v>409</v>
      </c>
      <c r="E169" s="41"/>
      <c r="F169" s="294" t="s">
        <v>1412</v>
      </c>
      <c r="G169" s="41"/>
      <c r="H169" s="41"/>
      <c r="I169" s="295"/>
      <c r="J169" s="41"/>
      <c r="K169" s="41"/>
      <c r="L169" s="45"/>
      <c r="M169" s="296"/>
      <c r="N169" s="29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409</v>
      </c>
      <c r="AU169" s="18" t="s">
        <v>84</v>
      </c>
    </row>
    <row r="170" s="2" customFormat="1" ht="33" customHeight="1">
      <c r="A170" s="39"/>
      <c r="B170" s="40"/>
      <c r="C170" s="220" t="s">
        <v>412</v>
      </c>
      <c r="D170" s="220" t="s">
        <v>151</v>
      </c>
      <c r="E170" s="221" t="s">
        <v>1426</v>
      </c>
      <c r="F170" s="222" t="s">
        <v>1423</v>
      </c>
      <c r="G170" s="223" t="s">
        <v>1314</v>
      </c>
      <c r="H170" s="224">
        <v>9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42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155</v>
      </c>
      <c r="AT170" s="232" t="s">
        <v>151</v>
      </c>
      <c r="AU170" s="232" t="s">
        <v>84</v>
      </c>
      <c r="AY170" s="18" t="s">
        <v>149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156</v>
      </c>
      <c r="BK170" s="233">
        <f>ROUND(I170*H170,2)</f>
        <v>0</v>
      </c>
      <c r="BL170" s="18" t="s">
        <v>155</v>
      </c>
      <c r="BM170" s="232" t="s">
        <v>522</v>
      </c>
    </row>
    <row r="171" s="2" customFormat="1">
      <c r="A171" s="39"/>
      <c r="B171" s="40"/>
      <c r="C171" s="41"/>
      <c r="D171" s="236" t="s">
        <v>409</v>
      </c>
      <c r="E171" s="41"/>
      <c r="F171" s="294" t="s">
        <v>1412</v>
      </c>
      <c r="G171" s="41"/>
      <c r="H171" s="41"/>
      <c r="I171" s="295"/>
      <c r="J171" s="41"/>
      <c r="K171" s="41"/>
      <c r="L171" s="45"/>
      <c r="M171" s="296"/>
      <c r="N171" s="297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409</v>
      </c>
      <c r="AU171" s="18" t="s">
        <v>84</v>
      </c>
    </row>
    <row r="172" s="2" customFormat="1" ht="33" customHeight="1">
      <c r="A172" s="39"/>
      <c r="B172" s="40"/>
      <c r="C172" s="220" t="s">
        <v>416</v>
      </c>
      <c r="D172" s="220" t="s">
        <v>151</v>
      </c>
      <c r="E172" s="221" t="s">
        <v>1427</v>
      </c>
      <c r="F172" s="222" t="s">
        <v>1423</v>
      </c>
      <c r="G172" s="223" t="s">
        <v>1314</v>
      </c>
      <c r="H172" s="224">
        <v>4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84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531</v>
      </c>
    </row>
    <row r="173" s="2" customFormat="1">
      <c r="A173" s="39"/>
      <c r="B173" s="40"/>
      <c r="C173" s="41"/>
      <c r="D173" s="236" t="s">
        <v>409</v>
      </c>
      <c r="E173" s="41"/>
      <c r="F173" s="294" t="s">
        <v>1412</v>
      </c>
      <c r="G173" s="41"/>
      <c r="H173" s="41"/>
      <c r="I173" s="295"/>
      <c r="J173" s="41"/>
      <c r="K173" s="41"/>
      <c r="L173" s="45"/>
      <c r="M173" s="296"/>
      <c r="N173" s="29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409</v>
      </c>
      <c r="AU173" s="18" t="s">
        <v>84</v>
      </c>
    </row>
    <row r="174" s="2" customFormat="1" ht="24.15" customHeight="1">
      <c r="A174" s="39"/>
      <c r="B174" s="40"/>
      <c r="C174" s="220" t="s">
        <v>420</v>
      </c>
      <c r="D174" s="220" t="s">
        <v>151</v>
      </c>
      <c r="E174" s="221" t="s">
        <v>1428</v>
      </c>
      <c r="F174" s="222" t="s">
        <v>1425</v>
      </c>
      <c r="G174" s="223" t="s">
        <v>1314</v>
      </c>
      <c r="H174" s="224">
        <v>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84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543</v>
      </c>
    </row>
    <row r="175" s="2" customFormat="1">
      <c r="A175" s="39"/>
      <c r="B175" s="40"/>
      <c r="C175" s="41"/>
      <c r="D175" s="236" t="s">
        <v>409</v>
      </c>
      <c r="E175" s="41"/>
      <c r="F175" s="294" t="s">
        <v>1412</v>
      </c>
      <c r="G175" s="41"/>
      <c r="H175" s="41"/>
      <c r="I175" s="295"/>
      <c r="J175" s="41"/>
      <c r="K175" s="41"/>
      <c r="L175" s="45"/>
      <c r="M175" s="296"/>
      <c r="N175" s="297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409</v>
      </c>
      <c r="AU175" s="18" t="s">
        <v>84</v>
      </c>
    </row>
    <row r="176" s="2" customFormat="1" ht="24.15" customHeight="1">
      <c r="A176" s="39"/>
      <c r="B176" s="40"/>
      <c r="C176" s="220" t="s">
        <v>424</v>
      </c>
      <c r="D176" s="220" t="s">
        <v>151</v>
      </c>
      <c r="E176" s="221" t="s">
        <v>1429</v>
      </c>
      <c r="F176" s="222" t="s">
        <v>1425</v>
      </c>
      <c r="G176" s="223" t="s">
        <v>1314</v>
      </c>
      <c r="H176" s="224">
        <v>2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42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155</v>
      </c>
      <c r="AT176" s="232" t="s">
        <v>151</v>
      </c>
      <c r="AU176" s="232" t="s">
        <v>84</v>
      </c>
      <c r="AY176" s="18" t="s">
        <v>149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156</v>
      </c>
      <c r="BK176" s="233">
        <f>ROUND(I176*H176,2)</f>
        <v>0</v>
      </c>
      <c r="BL176" s="18" t="s">
        <v>155</v>
      </c>
      <c r="BM176" s="232" t="s">
        <v>578</v>
      </c>
    </row>
    <row r="177" s="2" customFormat="1">
      <c r="A177" s="39"/>
      <c r="B177" s="40"/>
      <c r="C177" s="41"/>
      <c r="D177" s="236" t="s">
        <v>409</v>
      </c>
      <c r="E177" s="41"/>
      <c r="F177" s="294" t="s">
        <v>1412</v>
      </c>
      <c r="G177" s="41"/>
      <c r="H177" s="41"/>
      <c r="I177" s="295"/>
      <c r="J177" s="41"/>
      <c r="K177" s="41"/>
      <c r="L177" s="45"/>
      <c r="M177" s="296"/>
      <c r="N177" s="297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409</v>
      </c>
      <c r="AU177" s="18" t="s">
        <v>84</v>
      </c>
    </row>
    <row r="178" s="2" customFormat="1" ht="33" customHeight="1">
      <c r="A178" s="39"/>
      <c r="B178" s="40"/>
      <c r="C178" s="220" t="s">
        <v>429</v>
      </c>
      <c r="D178" s="220" t="s">
        <v>151</v>
      </c>
      <c r="E178" s="221" t="s">
        <v>1430</v>
      </c>
      <c r="F178" s="222" t="s">
        <v>1423</v>
      </c>
      <c r="G178" s="223" t="s">
        <v>1314</v>
      </c>
      <c r="H178" s="224">
        <v>2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84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604</v>
      </c>
    </row>
    <row r="179" s="2" customFormat="1">
      <c r="A179" s="39"/>
      <c r="B179" s="40"/>
      <c r="C179" s="41"/>
      <c r="D179" s="236" t="s">
        <v>409</v>
      </c>
      <c r="E179" s="41"/>
      <c r="F179" s="294" t="s">
        <v>1412</v>
      </c>
      <c r="G179" s="41"/>
      <c r="H179" s="41"/>
      <c r="I179" s="295"/>
      <c r="J179" s="41"/>
      <c r="K179" s="41"/>
      <c r="L179" s="45"/>
      <c r="M179" s="296"/>
      <c r="N179" s="29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409</v>
      </c>
      <c r="AU179" s="18" t="s">
        <v>84</v>
      </c>
    </row>
    <row r="180" s="2" customFormat="1" ht="33" customHeight="1">
      <c r="A180" s="39"/>
      <c r="B180" s="40"/>
      <c r="C180" s="220" t="s">
        <v>447</v>
      </c>
      <c r="D180" s="220" t="s">
        <v>151</v>
      </c>
      <c r="E180" s="221" t="s">
        <v>1431</v>
      </c>
      <c r="F180" s="222" t="s">
        <v>1423</v>
      </c>
      <c r="G180" s="223" t="s">
        <v>1314</v>
      </c>
      <c r="H180" s="224">
        <v>1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84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627</v>
      </c>
    </row>
    <row r="181" s="2" customFormat="1">
      <c r="A181" s="39"/>
      <c r="B181" s="40"/>
      <c r="C181" s="41"/>
      <c r="D181" s="236" t="s">
        <v>409</v>
      </c>
      <c r="E181" s="41"/>
      <c r="F181" s="294" t="s">
        <v>1412</v>
      </c>
      <c r="G181" s="41"/>
      <c r="H181" s="41"/>
      <c r="I181" s="295"/>
      <c r="J181" s="41"/>
      <c r="K181" s="41"/>
      <c r="L181" s="45"/>
      <c r="M181" s="296"/>
      <c r="N181" s="297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409</v>
      </c>
      <c r="AU181" s="18" t="s">
        <v>84</v>
      </c>
    </row>
    <row r="182" s="2" customFormat="1" ht="33" customHeight="1">
      <c r="A182" s="39"/>
      <c r="B182" s="40"/>
      <c r="C182" s="220" t="s">
        <v>451</v>
      </c>
      <c r="D182" s="220" t="s">
        <v>151</v>
      </c>
      <c r="E182" s="221" t="s">
        <v>1432</v>
      </c>
      <c r="F182" s="222" t="s">
        <v>1433</v>
      </c>
      <c r="G182" s="223" t="s">
        <v>1314</v>
      </c>
      <c r="H182" s="224">
        <v>1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42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155</v>
      </c>
      <c r="AT182" s="232" t="s">
        <v>151</v>
      </c>
      <c r="AU182" s="232" t="s">
        <v>84</v>
      </c>
      <c r="AY182" s="18" t="s">
        <v>149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156</v>
      </c>
      <c r="BK182" s="233">
        <f>ROUND(I182*H182,2)</f>
        <v>0</v>
      </c>
      <c r="BL182" s="18" t="s">
        <v>155</v>
      </c>
      <c r="BM182" s="232" t="s">
        <v>652</v>
      </c>
    </row>
    <row r="183" s="2" customFormat="1">
      <c r="A183" s="39"/>
      <c r="B183" s="40"/>
      <c r="C183" s="41"/>
      <c r="D183" s="236" t="s">
        <v>409</v>
      </c>
      <c r="E183" s="41"/>
      <c r="F183" s="294" t="s">
        <v>1412</v>
      </c>
      <c r="G183" s="41"/>
      <c r="H183" s="41"/>
      <c r="I183" s="295"/>
      <c r="J183" s="41"/>
      <c r="K183" s="41"/>
      <c r="L183" s="45"/>
      <c r="M183" s="296"/>
      <c r="N183" s="297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409</v>
      </c>
      <c r="AU183" s="18" t="s">
        <v>84</v>
      </c>
    </row>
    <row r="184" s="2" customFormat="1" ht="33" customHeight="1">
      <c r="A184" s="39"/>
      <c r="B184" s="40"/>
      <c r="C184" s="220" t="s">
        <v>455</v>
      </c>
      <c r="D184" s="220" t="s">
        <v>151</v>
      </c>
      <c r="E184" s="221" t="s">
        <v>1434</v>
      </c>
      <c r="F184" s="222" t="s">
        <v>1433</v>
      </c>
      <c r="G184" s="223" t="s">
        <v>1314</v>
      </c>
      <c r="H184" s="224">
        <v>2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84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666</v>
      </c>
    </row>
    <row r="185" s="2" customFormat="1">
      <c r="A185" s="39"/>
      <c r="B185" s="40"/>
      <c r="C185" s="41"/>
      <c r="D185" s="236" t="s">
        <v>409</v>
      </c>
      <c r="E185" s="41"/>
      <c r="F185" s="294" t="s">
        <v>1412</v>
      </c>
      <c r="G185" s="41"/>
      <c r="H185" s="41"/>
      <c r="I185" s="295"/>
      <c r="J185" s="41"/>
      <c r="K185" s="41"/>
      <c r="L185" s="45"/>
      <c r="M185" s="296"/>
      <c r="N185" s="297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409</v>
      </c>
      <c r="AU185" s="18" t="s">
        <v>84</v>
      </c>
    </row>
    <row r="186" s="2" customFormat="1" ht="24.15" customHeight="1">
      <c r="A186" s="39"/>
      <c r="B186" s="40"/>
      <c r="C186" s="220" t="s">
        <v>459</v>
      </c>
      <c r="D186" s="220" t="s">
        <v>151</v>
      </c>
      <c r="E186" s="221" t="s">
        <v>1435</v>
      </c>
      <c r="F186" s="222" t="s">
        <v>1436</v>
      </c>
      <c r="G186" s="223" t="s">
        <v>1314</v>
      </c>
      <c r="H186" s="224">
        <v>1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84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679</v>
      </c>
    </row>
    <row r="187" s="2" customFormat="1">
      <c r="A187" s="39"/>
      <c r="B187" s="40"/>
      <c r="C187" s="41"/>
      <c r="D187" s="236" t="s">
        <v>409</v>
      </c>
      <c r="E187" s="41"/>
      <c r="F187" s="294" t="s">
        <v>1412</v>
      </c>
      <c r="G187" s="41"/>
      <c r="H187" s="41"/>
      <c r="I187" s="295"/>
      <c r="J187" s="41"/>
      <c r="K187" s="41"/>
      <c r="L187" s="45"/>
      <c r="M187" s="296"/>
      <c r="N187" s="297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409</v>
      </c>
      <c r="AU187" s="18" t="s">
        <v>84</v>
      </c>
    </row>
    <row r="188" s="2" customFormat="1" ht="33" customHeight="1">
      <c r="A188" s="39"/>
      <c r="B188" s="40"/>
      <c r="C188" s="220" t="s">
        <v>464</v>
      </c>
      <c r="D188" s="220" t="s">
        <v>151</v>
      </c>
      <c r="E188" s="221" t="s">
        <v>1437</v>
      </c>
      <c r="F188" s="222" t="s">
        <v>1433</v>
      </c>
      <c r="G188" s="223" t="s">
        <v>1314</v>
      </c>
      <c r="H188" s="224">
        <v>1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42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155</v>
      </c>
      <c r="AT188" s="232" t="s">
        <v>151</v>
      </c>
      <c r="AU188" s="232" t="s">
        <v>84</v>
      </c>
      <c r="AY188" s="18" t="s">
        <v>149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156</v>
      </c>
      <c r="BK188" s="233">
        <f>ROUND(I188*H188,2)</f>
        <v>0</v>
      </c>
      <c r="BL188" s="18" t="s">
        <v>155</v>
      </c>
      <c r="BM188" s="232" t="s">
        <v>687</v>
      </c>
    </row>
    <row r="189" s="2" customFormat="1">
      <c r="A189" s="39"/>
      <c r="B189" s="40"/>
      <c r="C189" s="41"/>
      <c r="D189" s="236" t="s">
        <v>409</v>
      </c>
      <c r="E189" s="41"/>
      <c r="F189" s="294" t="s">
        <v>1412</v>
      </c>
      <c r="G189" s="41"/>
      <c r="H189" s="41"/>
      <c r="I189" s="295"/>
      <c r="J189" s="41"/>
      <c r="K189" s="41"/>
      <c r="L189" s="45"/>
      <c r="M189" s="296"/>
      <c r="N189" s="297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409</v>
      </c>
      <c r="AU189" s="18" t="s">
        <v>84</v>
      </c>
    </row>
    <row r="190" s="2" customFormat="1" ht="33" customHeight="1">
      <c r="A190" s="39"/>
      <c r="B190" s="40"/>
      <c r="C190" s="220" t="s">
        <v>468</v>
      </c>
      <c r="D190" s="220" t="s">
        <v>151</v>
      </c>
      <c r="E190" s="221" t="s">
        <v>1438</v>
      </c>
      <c r="F190" s="222" t="s">
        <v>1433</v>
      </c>
      <c r="G190" s="223" t="s">
        <v>1314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84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695</v>
      </c>
    </row>
    <row r="191" s="2" customFormat="1">
      <c r="A191" s="39"/>
      <c r="B191" s="40"/>
      <c r="C191" s="41"/>
      <c r="D191" s="236" t="s">
        <v>409</v>
      </c>
      <c r="E191" s="41"/>
      <c r="F191" s="294" t="s">
        <v>1412</v>
      </c>
      <c r="G191" s="41"/>
      <c r="H191" s="41"/>
      <c r="I191" s="295"/>
      <c r="J191" s="41"/>
      <c r="K191" s="41"/>
      <c r="L191" s="45"/>
      <c r="M191" s="296"/>
      <c r="N191" s="297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409</v>
      </c>
      <c r="AU191" s="18" t="s">
        <v>84</v>
      </c>
    </row>
    <row r="192" s="2" customFormat="1" ht="33" customHeight="1">
      <c r="A192" s="39"/>
      <c r="B192" s="40"/>
      <c r="C192" s="220" t="s">
        <v>474</v>
      </c>
      <c r="D192" s="220" t="s">
        <v>151</v>
      </c>
      <c r="E192" s="221" t="s">
        <v>1439</v>
      </c>
      <c r="F192" s="222" t="s">
        <v>1440</v>
      </c>
      <c r="G192" s="223" t="s">
        <v>1314</v>
      </c>
      <c r="H192" s="224">
        <v>3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84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708</v>
      </c>
    </row>
    <row r="193" s="2" customFormat="1">
      <c r="A193" s="39"/>
      <c r="B193" s="40"/>
      <c r="C193" s="41"/>
      <c r="D193" s="236" t="s">
        <v>409</v>
      </c>
      <c r="E193" s="41"/>
      <c r="F193" s="294" t="s">
        <v>1412</v>
      </c>
      <c r="G193" s="41"/>
      <c r="H193" s="41"/>
      <c r="I193" s="295"/>
      <c r="J193" s="41"/>
      <c r="K193" s="41"/>
      <c r="L193" s="45"/>
      <c r="M193" s="296"/>
      <c r="N193" s="297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409</v>
      </c>
      <c r="AU193" s="18" t="s">
        <v>84</v>
      </c>
    </row>
    <row r="194" s="2" customFormat="1" ht="33" customHeight="1">
      <c r="A194" s="39"/>
      <c r="B194" s="40"/>
      <c r="C194" s="220" t="s">
        <v>476</v>
      </c>
      <c r="D194" s="220" t="s">
        <v>151</v>
      </c>
      <c r="E194" s="221" t="s">
        <v>1441</v>
      </c>
      <c r="F194" s="222" t="s">
        <v>1440</v>
      </c>
      <c r="G194" s="223" t="s">
        <v>1314</v>
      </c>
      <c r="H194" s="224">
        <v>3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42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84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717</v>
      </c>
    </row>
    <row r="195" s="2" customFormat="1">
      <c r="A195" s="39"/>
      <c r="B195" s="40"/>
      <c r="C195" s="41"/>
      <c r="D195" s="236" t="s">
        <v>409</v>
      </c>
      <c r="E195" s="41"/>
      <c r="F195" s="294" t="s">
        <v>1412</v>
      </c>
      <c r="G195" s="41"/>
      <c r="H195" s="41"/>
      <c r="I195" s="295"/>
      <c r="J195" s="41"/>
      <c r="K195" s="41"/>
      <c r="L195" s="45"/>
      <c r="M195" s="296"/>
      <c r="N195" s="297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409</v>
      </c>
      <c r="AU195" s="18" t="s">
        <v>84</v>
      </c>
    </row>
    <row r="196" s="2" customFormat="1" ht="33" customHeight="1">
      <c r="A196" s="39"/>
      <c r="B196" s="40"/>
      <c r="C196" s="220" t="s">
        <v>481</v>
      </c>
      <c r="D196" s="220" t="s">
        <v>151</v>
      </c>
      <c r="E196" s="221" t="s">
        <v>1442</v>
      </c>
      <c r="F196" s="222" t="s">
        <v>1440</v>
      </c>
      <c r="G196" s="223" t="s">
        <v>1314</v>
      </c>
      <c r="H196" s="224">
        <v>11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84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730</v>
      </c>
    </row>
    <row r="197" s="2" customFormat="1">
      <c r="A197" s="39"/>
      <c r="B197" s="40"/>
      <c r="C197" s="41"/>
      <c r="D197" s="236" t="s">
        <v>409</v>
      </c>
      <c r="E197" s="41"/>
      <c r="F197" s="294" t="s">
        <v>1412</v>
      </c>
      <c r="G197" s="41"/>
      <c r="H197" s="41"/>
      <c r="I197" s="295"/>
      <c r="J197" s="41"/>
      <c r="K197" s="41"/>
      <c r="L197" s="45"/>
      <c r="M197" s="296"/>
      <c r="N197" s="297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409</v>
      </c>
      <c r="AU197" s="18" t="s">
        <v>84</v>
      </c>
    </row>
    <row r="198" s="2" customFormat="1" ht="33" customHeight="1">
      <c r="A198" s="39"/>
      <c r="B198" s="40"/>
      <c r="C198" s="220" t="s">
        <v>485</v>
      </c>
      <c r="D198" s="220" t="s">
        <v>151</v>
      </c>
      <c r="E198" s="221" t="s">
        <v>1443</v>
      </c>
      <c r="F198" s="222" t="s">
        <v>1440</v>
      </c>
      <c r="G198" s="223" t="s">
        <v>1314</v>
      </c>
      <c r="H198" s="224">
        <v>11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42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155</v>
      </c>
      <c r="AT198" s="232" t="s">
        <v>151</v>
      </c>
      <c r="AU198" s="232" t="s">
        <v>84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739</v>
      </c>
    </row>
    <row r="199" s="2" customFormat="1">
      <c r="A199" s="39"/>
      <c r="B199" s="40"/>
      <c r="C199" s="41"/>
      <c r="D199" s="236" t="s">
        <v>409</v>
      </c>
      <c r="E199" s="41"/>
      <c r="F199" s="294" t="s">
        <v>1412</v>
      </c>
      <c r="G199" s="41"/>
      <c r="H199" s="41"/>
      <c r="I199" s="295"/>
      <c r="J199" s="41"/>
      <c r="K199" s="41"/>
      <c r="L199" s="45"/>
      <c r="M199" s="296"/>
      <c r="N199" s="297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409</v>
      </c>
      <c r="AU199" s="18" t="s">
        <v>84</v>
      </c>
    </row>
    <row r="200" s="2" customFormat="1" ht="33" customHeight="1">
      <c r="A200" s="39"/>
      <c r="B200" s="40"/>
      <c r="C200" s="220" t="s">
        <v>490</v>
      </c>
      <c r="D200" s="220" t="s">
        <v>151</v>
      </c>
      <c r="E200" s="221" t="s">
        <v>1444</v>
      </c>
      <c r="F200" s="222" t="s">
        <v>1445</v>
      </c>
      <c r="G200" s="223" t="s">
        <v>1314</v>
      </c>
      <c r="H200" s="224">
        <v>2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42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155</v>
      </c>
      <c r="AT200" s="232" t="s">
        <v>151</v>
      </c>
      <c r="AU200" s="232" t="s">
        <v>84</v>
      </c>
      <c r="AY200" s="18" t="s">
        <v>149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156</v>
      </c>
      <c r="BK200" s="233">
        <f>ROUND(I200*H200,2)</f>
        <v>0</v>
      </c>
      <c r="BL200" s="18" t="s">
        <v>155</v>
      </c>
      <c r="BM200" s="232" t="s">
        <v>749</v>
      </c>
    </row>
    <row r="201" s="2" customFormat="1">
      <c r="A201" s="39"/>
      <c r="B201" s="40"/>
      <c r="C201" s="41"/>
      <c r="D201" s="236" t="s">
        <v>409</v>
      </c>
      <c r="E201" s="41"/>
      <c r="F201" s="294" t="s">
        <v>1412</v>
      </c>
      <c r="G201" s="41"/>
      <c r="H201" s="41"/>
      <c r="I201" s="295"/>
      <c r="J201" s="41"/>
      <c r="K201" s="41"/>
      <c r="L201" s="45"/>
      <c r="M201" s="296"/>
      <c r="N201" s="297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409</v>
      </c>
      <c r="AU201" s="18" t="s">
        <v>84</v>
      </c>
    </row>
    <row r="202" s="2" customFormat="1" ht="24.15" customHeight="1">
      <c r="A202" s="39"/>
      <c r="B202" s="40"/>
      <c r="C202" s="220" t="s">
        <v>494</v>
      </c>
      <c r="D202" s="220" t="s">
        <v>151</v>
      </c>
      <c r="E202" s="221" t="s">
        <v>1446</v>
      </c>
      <c r="F202" s="222" t="s">
        <v>1447</v>
      </c>
      <c r="G202" s="223" t="s">
        <v>1314</v>
      </c>
      <c r="H202" s="224">
        <v>2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42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155</v>
      </c>
      <c r="AT202" s="232" t="s">
        <v>151</v>
      </c>
      <c r="AU202" s="232" t="s">
        <v>84</v>
      </c>
      <c r="AY202" s="18" t="s">
        <v>149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156</v>
      </c>
      <c r="BK202" s="233">
        <f>ROUND(I202*H202,2)</f>
        <v>0</v>
      </c>
      <c r="BL202" s="18" t="s">
        <v>155</v>
      </c>
      <c r="BM202" s="232" t="s">
        <v>759</v>
      </c>
    </row>
    <row r="203" s="2" customFormat="1">
      <c r="A203" s="39"/>
      <c r="B203" s="40"/>
      <c r="C203" s="41"/>
      <c r="D203" s="236" t="s">
        <v>409</v>
      </c>
      <c r="E203" s="41"/>
      <c r="F203" s="294" t="s">
        <v>1412</v>
      </c>
      <c r="G203" s="41"/>
      <c r="H203" s="41"/>
      <c r="I203" s="295"/>
      <c r="J203" s="41"/>
      <c r="K203" s="41"/>
      <c r="L203" s="45"/>
      <c r="M203" s="296"/>
      <c r="N203" s="297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409</v>
      </c>
      <c r="AU203" s="18" t="s">
        <v>84</v>
      </c>
    </row>
    <row r="204" s="2" customFormat="1" ht="33" customHeight="1">
      <c r="A204" s="39"/>
      <c r="B204" s="40"/>
      <c r="C204" s="220" t="s">
        <v>498</v>
      </c>
      <c r="D204" s="220" t="s">
        <v>151</v>
      </c>
      <c r="E204" s="221" t="s">
        <v>1448</v>
      </c>
      <c r="F204" s="222" t="s">
        <v>1440</v>
      </c>
      <c r="G204" s="223" t="s">
        <v>1314</v>
      </c>
      <c r="H204" s="224">
        <v>1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42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155</v>
      </c>
      <c r="AT204" s="232" t="s">
        <v>151</v>
      </c>
      <c r="AU204" s="232" t="s">
        <v>84</v>
      </c>
      <c r="AY204" s="18" t="s">
        <v>149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156</v>
      </c>
      <c r="BK204" s="233">
        <f>ROUND(I204*H204,2)</f>
        <v>0</v>
      </c>
      <c r="BL204" s="18" t="s">
        <v>155</v>
      </c>
      <c r="BM204" s="232" t="s">
        <v>772</v>
      </c>
    </row>
    <row r="205" s="2" customFormat="1">
      <c r="A205" s="39"/>
      <c r="B205" s="40"/>
      <c r="C205" s="41"/>
      <c r="D205" s="236" t="s">
        <v>409</v>
      </c>
      <c r="E205" s="41"/>
      <c r="F205" s="294" t="s">
        <v>1412</v>
      </c>
      <c r="G205" s="41"/>
      <c r="H205" s="41"/>
      <c r="I205" s="295"/>
      <c r="J205" s="41"/>
      <c r="K205" s="41"/>
      <c r="L205" s="45"/>
      <c r="M205" s="296"/>
      <c r="N205" s="297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409</v>
      </c>
      <c r="AU205" s="18" t="s">
        <v>84</v>
      </c>
    </row>
    <row r="206" s="2" customFormat="1" ht="37.8" customHeight="1">
      <c r="A206" s="39"/>
      <c r="B206" s="40"/>
      <c r="C206" s="220" t="s">
        <v>503</v>
      </c>
      <c r="D206" s="220" t="s">
        <v>151</v>
      </c>
      <c r="E206" s="221" t="s">
        <v>1449</v>
      </c>
      <c r="F206" s="222" t="s">
        <v>1450</v>
      </c>
      <c r="G206" s="223" t="s">
        <v>1314</v>
      </c>
      <c r="H206" s="224">
        <v>3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42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155</v>
      </c>
      <c r="AT206" s="232" t="s">
        <v>151</v>
      </c>
      <c r="AU206" s="232" t="s">
        <v>84</v>
      </c>
      <c r="AY206" s="18" t="s">
        <v>149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156</v>
      </c>
      <c r="BK206" s="233">
        <f>ROUND(I206*H206,2)</f>
        <v>0</v>
      </c>
      <c r="BL206" s="18" t="s">
        <v>155</v>
      </c>
      <c r="BM206" s="232" t="s">
        <v>782</v>
      </c>
    </row>
    <row r="207" s="2" customFormat="1">
      <c r="A207" s="39"/>
      <c r="B207" s="40"/>
      <c r="C207" s="41"/>
      <c r="D207" s="236" t="s">
        <v>409</v>
      </c>
      <c r="E207" s="41"/>
      <c r="F207" s="294" t="s">
        <v>1412</v>
      </c>
      <c r="G207" s="41"/>
      <c r="H207" s="41"/>
      <c r="I207" s="295"/>
      <c r="J207" s="41"/>
      <c r="K207" s="41"/>
      <c r="L207" s="45"/>
      <c r="M207" s="296"/>
      <c r="N207" s="297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409</v>
      </c>
      <c r="AU207" s="18" t="s">
        <v>84</v>
      </c>
    </row>
    <row r="208" s="2" customFormat="1" ht="37.8" customHeight="1">
      <c r="A208" s="39"/>
      <c r="B208" s="40"/>
      <c r="C208" s="220" t="s">
        <v>508</v>
      </c>
      <c r="D208" s="220" t="s">
        <v>151</v>
      </c>
      <c r="E208" s="221" t="s">
        <v>1451</v>
      </c>
      <c r="F208" s="222" t="s">
        <v>1452</v>
      </c>
      <c r="G208" s="223" t="s">
        <v>1314</v>
      </c>
      <c r="H208" s="224">
        <v>1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42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155</v>
      </c>
      <c r="AT208" s="232" t="s">
        <v>151</v>
      </c>
      <c r="AU208" s="232" t="s">
        <v>84</v>
      </c>
      <c r="AY208" s="18" t="s">
        <v>149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156</v>
      </c>
      <c r="BK208" s="233">
        <f>ROUND(I208*H208,2)</f>
        <v>0</v>
      </c>
      <c r="BL208" s="18" t="s">
        <v>155</v>
      </c>
      <c r="BM208" s="232" t="s">
        <v>789</v>
      </c>
    </row>
    <row r="209" s="2" customFormat="1">
      <c r="A209" s="39"/>
      <c r="B209" s="40"/>
      <c r="C209" s="41"/>
      <c r="D209" s="236" t="s">
        <v>409</v>
      </c>
      <c r="E209" s="41"/>
      <c r="F209" s="294" t="s">
        <v>1412</v>
      </c>
      <c r="G209" s="41"/>
      <c r="H209" s="41"/>
      <c r="I209" s="295"/>
      <c r="J209" s="41"/>
      <c r="K209" s="41"/>
      <c r="L209" s="45"/>
      <c r="M209" s="296"/>
      <c r="N209" s="297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409</v>
      </c>
      <c r="AU209" s="18" t="s">
        <v>84</v>
      </c>
    </row>
    <row r="210" s="12" customFormat="1" ht="25.92" customHeight="1">
      <c r="A210" s="12"/>
      <c r="B210" s="204"/>
      <c r="C210" s="205"/>
      <c r="D210" s="206" t="s">
        <v>75</v>
      </c>
      <c r="E210" s="207" t="s">
        <v>158</v>
      </c>
      <c r="F210" s="207" t="s">
        <v>1453</v>
      </c>
      <c r="G210" s="205"/>
      <c r="H210" s="205"/>
      <c r="I210" s="208"/>
      <c r="J210" s="209">
        <f>BK210</f>
        <v>0</v>
      </c>
      <c r="K210" s="205"/>
      <c r="L210" s="210"/>
      <c r="M210" s="211"/>
      <c r="N210" s="212"/>
      <c r="O210" s="212"/>
      <c r="P210" s="213">
        <f>SUM(P211:P254)</f>
        <v>0</v>
      </c>
      <c r="Q210" s="212"/>
      <c r="R210" s="213">
        <f>SUM(R211:R254)</f>
        <v>0</v>
      </c>
      <c r="S210" s="212"/>
      <c r="T210" s="214">
        <f>SUM(T211:T254)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76</v>
      </c>
      <c r="AY210" s="215" t="s">
        <v>149</v>
      </c>
      <c r="BK210" s="217">
        <f>SUM(BK211:BK254)</f>
        <v>0</v>
      </c>
    </row>
    <row r="211" s="2" customFormat="1" ht="33" customHeight="1">
      <c r="A211" s="39"/>
      <c r="B211" s="40"/>
      <c r="C211" s="220" t="s">
        <v>513</v>
      </c>
      <c r="D211" s="220" t="s">
        <v>151</v>
      </c>
      <c r="E211" s="221" t="s">
        <v>1454</v>
      </c>
      <c r="F211" s="222" t="s">
        <v>1455</v>
      </c>
      <c r="G211" s="223" t="s">
        <v>1314</v>
      </c>
      <c r="H211" s="224">
        <v>1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42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155</v>
      </c>
      <c r="AT211" s="232" t="s">
        <v>151</v>
      </c>
      <c r="AU211" s="232" t="s">
        <v>84</v>
      </c>
      <c r="AY211" s="18" t="s">
        <v>149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156</v>
      </c>
      <c r="BK211" s="233">
        <f>ROUND(I211*H211,2)</f>
        <v>0</v>
      </c>
      <c r="BL211" s="18" t="s">
        <v>155</v>
      </c>
      <c r="BM211" s="232" t="s">
        <v>799</v>
      </c>
    </row>
    <row r="212" s="2" customFormat="1">
      <c r="A212" s="39"/>
      <c r="B212" s="40"/>
      <c r="C212" s="41"/>
      <c r="D212" s="236" t="s">
        <v>409</v>
      </c>
      <c r="E212" s="41"/>
      <c r="F212" s="294" t="s">
        <v>1456</v>
      </c>
      <c r="G212" s="41"/>
      <c r="H212" s="41"/>
      <c r="I212" s="295"/>
      <c r="J212" s="41"/>
      <c r="K212" s="41"/>
      <c r="L212" s="45"/>
      <c r="M212" s="296"/>
      <c r="N212" s="297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409</v>
      </c>
      <c r="AU212" s="18" t="s">
        <v>84</v>
      </c>
    </row>
    <row r="213" s="2" customFormat="1" ht="33" customHeight="1">
      <c r="A213" s="39"/>
      <c r="B213" s="40"/>
      <c r="C213" s="220" t="s">
        <v>517</v>
      </c>
      <c r="D213" s="220" t="s">
        <v>151</v>
      </c>
      <c r="E213" s="221" t="s">
        <v>1457</v>
      </c>
      <c r="F213" s="222" t="s">
        <v>1458</v>
      </c>
      <c r="G213" s="223" t="s">
        <v>1314</v>
      </c>
      <c r="H213" s="224">
        <v>1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42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155</v>
      </c>
      <c r="AT213" s="232" t="s">
        <v>151</v>
      </c>
      <c r="AU213" s="232" t="s">
        <v>84</v>
      </c>
      <c r="AY213" s="18" t="s">
        <v>149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156</v>
      </c>
      <c r="BK213" s="233">
        <f>ROUND(I213*H213,2)</f>
        <v>0</v>
      </c>
      <c r="BL213" s="18" t="s">
        <v>155</v>
      </c>
      <c r="BM213" s="232" t="s">
        <v>807</v>
      </c>
    </row>
    <row r="214" s="2" customFormat="1">
      <c r="A214" s="39"/>
      <c r="B214" s="40"/>
      <c r="C214" s="41"/>
      <c r="D214" s="236" t="s">
        <v>409</v>
      </c>
      <c r="E214" s="41"/>
      <c r="F214" s="294" t="s">
        <v>1456</v>
      </c>
      <c r="G214" s="41"/>
      <c r="H214" s="41"/>
      <c r="I214" s="295"/>
      <c r="J214" s="41"/>
      <c r="K214" s="41"/>
      <c r="L214" s="45"/>
      <c r="M214" s="296"/>
      <c r="N214" s="29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409</v>
      </c>
      <c r="AU214" s="18" t="s">
        <v>84</v>
      </c>
    </row>
    <row r="215" s="2" customFormat="1" ht="37.8" customHeight="1">
      <c r="A215" s="39"/>
      <c r="B215" s="40"/>
      <c r="C215" s="220" t="s">
        <v>522</v>
      </c>
      <c r="D215" s="220" t="s">
        <v>151</v>
      </c>
      <c r="E215" s="221" t="s">
        <v>1459</v>
      </c>
      <c r="F215" s="222" t="s">
        <v>1460</v>
      </c>
      <c r="G215" s="223" t="s">
        <v>1314</v>
      </c>
      <c r="H215" s="224">
        <v>1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42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155</v>
      </c>
      <c r="AT215" s="232" t="s">
        <v>151</v>
      </c>
      <c r="AU215" s="232" t="s">
        <v>84</v>
      </c>
      <c r="AY215" s="18" t="s">
        <v>149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156</v>
      </c>
      <c r="BK215" s="233">
        <f>ROUND(I215*H215,2)</f>
        <v>0</v>
      </c>
      <c r="BL215" s="18" t="s">
        <v>155</v>
      </c>
      <c r="BM215" s="232" t="s">
        <v>816</v>
      </c>
    </row>
    <row r="216" s="2" customFormat="1">
      <c r="A216" s="39"/>
      <c r="B216" s="40"/>
      <c r="C216" s="41"/>
      <c r="D216" s="236" t="s">
        <v>409</v>
      </c>
      <c r="E216" s="41"/>
      <c r="F216" s="294" t="s">
        <v>1456</v>
      </c>
      <c r="G216" s="41"/>
      <c r="H216" s="41"/>
      <c r="I216" s="295"/>
      <c r="J216" s="41"/>
      <c r="K216" s="41"/>
      <c r="L216" s="45"/>
      <c r="M216" s="296"/>
      <c r="N216" s="297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409</v>
      </c>
      <c r="AU216" s="18" t="s">
        <v>84</v>
      </c>
    </row>
    <row r="217" s="2" customFormat="1" ht="37.8" customHeight="1">
      <c r="A217" s="39"/>
      <c r="B217" s="40"/>
      <c r="C217" s="220" t="s">
        <v>527</v>
      </c>
      <c r="D217" s="220" t="s">
        <v>151</v>
      </c>
      <c r="E217" s="221" t="s">
        <v>1461</v>
      </c>
      <c r="F217" s="222" t="s">
        <v>1462</v>
      </c>
      <c r="G217" s="223" t="s">
        <v>1314</v>
      </c>
      <c r="H217" s="224">
        <v>1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42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155</v>
      </c>
      <c r="AT217" s="232" t="s">
        <v>151</v>
      </c>
      <c r="AU217" s="232" t="s">
        <v>84</v>
      </c>
      <c r="AY217" s="18" t="s">
        <v>149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156</v>
      </c>
      <c r="BK217" s="233">
        <f>ROUND(I217*H217,2)</f>
        <v>0</v>
      </c>
      <c r="BL217" s="18" t="s">
        <v>155</v>
      </c>
      <c r="BM217" s="232" t="s">
        <v>830</v>
      </c>
    </row>
    <row r="218" s="2" customFormat="1">
      <c r="A218" s="39"/>
      <c r="B218" s="40"/>
      <c r="C218" s="41"/>
      <c r="D218" s="236" t="s">
        <v>409</v>
      </c>
      <c r="E218" s="41"/>
      <c r="F218" s="294" t="s">
        <v>1456</v>
      </c>
      <c r="G218" s="41"/>
      <c r="H218" s="41"/>
      <c r="I218" s="295"/>
      <c r="J218" s="41"/>
      <c r="K218" s="41"/>
      <c r="L218" s="45"/>
      <c r="M218" s="296"/>
      <c r="N218" s="297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409</v>
      </c>
      <c r="AU218" s="18" t="s">
        <v>84</v>
      </c>
    </row>
    <row r="219" s="2" customFormat="1" ht="37.8" customHeight="1">
      <c r="A219" s="39"/>
      <c r="B219" s="40"/>
      <c r="C219" s="220" t="s">
        <v>531</v>
      </c>
      <c r="D219" s="220" t="s">
        <v>151</v>
      </c>
      <c r="E219" s="221" t="s">
        <v>1463</v>
      </c>
      <c r="F219" s="222" t="s">
        <v>1464</v>
      </c>
      <c r="G219" s="223" t="s">
        <v>1314</v>
      </c>
      <c r="H219" s="224">
        <v>3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42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155</v>
      </c>
      <c r="AT219" s="232" t="s">
        <v>151</v>
      </c>
      <c r="AU219" s="232" t="s">
        <v>84</v>
      </c>
      <c r="AY219" s="18" t="s">
        <v>149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156</v>
      </c>
      <c r="BK219" s="233">
        <f>ROUND(I219*H219,2)</f>
        <v>0</v>
      </c>
      <c r="BL219" s="18" t="s">
        <v>155</v>
      </c>
      <c r="BM219" s="232" t="s">
        <v>837</v>
      </c>
    </row>
    <row r="220" s="2" customFormat="1">
      <c r="A220" s="39"/>
      <c r="B220" s="40"/>
      <c r="C220" s="41"/>
      <c r="D220" s="236" t="s">
        <v>409</v>
      </c>
      <c r="E220" s="41"/>
      <c r="F220" s="294" t="s">
        <v>1456</v>
      </c>
      <c r="G220" s="41"/>
      <c r="H220" s="41"/>
      <c r="I220" s="295"/>
      <c r="J220" s="41"/>
      <c r="K220" s="41"/>
      <c r="L220" s="45"/>
      <c r="M220" s="296"/>
      <c r="N220" s="297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409</v>
      </c>
      <c r="AU220" s="18" t="s">
        <v>84</v>
      </c>
    </row>
    <row r="221" s="2" customFormat="1" ht="37.8" customHeight="1">
      <c r="A221" s="39"/>
      <c r="B221" s="40"/>
      <c r="C221" s="220" t="s">
        <v>535</v>
      </c>
      <c r="D221" s="220" t="s">
        <v>151</v>
      </c>
      <c r="E221" s="221" t="s">
        <v>1465</v>
      </c>
      <c r="F221" s="222" t="s">
        <v>1466</v>
      </c>
      <c r="G221" s="223" t="s">
        <v>1314</v>
      </c>
      <c r="H221" s="224">
        <v>2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42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155</v>
      </c>
      <c r="AT221" s="232" t="s">
        <v>151</v>
      </c>
      <c r="AU221" s="232" t="s">
        <v>84</v>
      </c>
      <c r="AY221" s="18" t="s">
        <v>149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156</v>
      </c>
      <c r="BK221" s="233">
        <f>ROUND(I221*H221,2)</f>
        <v>0</v>
      </c>
      <c r="BL221" s="18" t="s">
        <v>155</v>
      </c>
      <c r="BM221" s="232" t="s">
        <v>846</v>
      </c>
    </row>
    <row r="222" s="2" customFormat="1">
      <c r="A222" s="39"/>
      <c r="B222" s="40"/>
      <c r="C222" s="41"/>
      <c r="D222" s="236" t="s">
        <v>409</v>
      </c>
      <c r="E222" s="41"/>
      <c r="F222" s="294" t="s">
        <v>1456</v>
      </c>
      <c r="G222" s="41"/>
      <c r="H222" s="41"/>
      <c r="I222" s="295"/>
      <c r="J222" s="41"/>
      <c r="K222" s="41"/>
      <c r="L222" s="45"/>
      <c r="M222" s="296"/>
      <c r="N222" s="297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409</v>
      </c>
      <c r="AU222" s="18" t="s">
        <v>84</v>
      </c>
    </row>
    <row r="223" s="2" customFormat="1" ht="37.8" customHeight="1">
      <c r="A223" s="39"/>
      <c r="B223" s="40"/>
      <c r="C223" s="220" t="s">
        <v>543</v>
      </c>
      <c r="D223" s="220" t="s">
        <v>151</v>
      </c>
      <c r="E223" s="221" t="s">
        <v>1467</v>
      </c>
      <c r="F223" s="222" t="s">
        <v>1466</v>
      </c>
      <c r="G223" s="223" t="s">
        <v>1314</v>
      </c>
      <c r="H223" s="224">
        <v>12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42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155</v>
      </c>
      <c r="AT223" s="232" t="s">
        <v>151</v>
      </c>
      <c r="AU223" s="232" t="s">
        <v>84</v>
      </c>
      <c r="AY223" s="18" t="s">
        <v>149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156</v>
      </c>
      <c r="BK223" s="233">
        <f>ROUND(I223*H223,2)</f>
        <v>0</v>
      </c>
      <c r="BL223" s="18" t="s">
        <v>155</v>
      </c>
      <c r="BM223" s="232" t="s">
        <v>855</v>
      </c>
    </row>
    <row r="224" s="2" customFormat="1">
      <c r="A224" s="39"/>
      <c r="B224" s="40"/>
      <c r="C224" s="41"/>
      <c r="D224" s="236" t="s">
        <v>409</v>
      </c>
      <c r="E224" s="41"/>
      <c r="F224" s="294" t="s">
        <v>1456</v>
      </c>
      <c r="G224" s="41"/>
      <c r="H224" s="41"/>
      <c r="I224" s="295"/>
      <c r="J224" s="41"/>
      <c r="K224" s="41"/>
      <c r="L224" s="45"/>
      <c r="M224" s="296"/>
      <c r="N224" s="297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409</v>
      </c>
      <c r="AU224" s="18" t="s">
        <v>84</v>
      </c>
    </row>
    <row r="225" s="2" customFormat="1" ht="37.8" customHeight="1">
      <c r="A225" s="39"/>
      <c r="B225" s="40"/>
      <c r="C225" s="220" t="s">
        <v>551</v>
      </c>
      <c r="D225" s="220" t="s">
        <v>151</v>
      </c>
      <c r="E225" s="221" t="s">
        <v>1468</v>
      </c>
      <c r="F225" s="222" t="s">
        <v>1464</v>
      </c>
      <c r="G225" s="223" t="s">
        <v>1314</v>
      </c>
      <c r="H225" s="224">
        <v>5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42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155</v>
      </c>
      <c r="AT225" s="232" t="s">
        <v>151</v>
      </c>
      <c r="AU225" s="232" t="s">
        <v>84</v>
      </c>
      <c r="AY225" s="18" t="s">
        <v>149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156</v>
      </c>
      <c r="BK225" s="233">
        <f>ROUND(I225*H225,2)</f>
        <v>0</v>
      </c>
      <c r="BL225" s="18" t="s">
        <v>155</v>
      </c>
      <c r="BM225" s="232" t="s">
        <v>864</v>
      </c>
    </row>
    <row r="226" s="2" customFormat="1">
      <c r="A226" s="39"/>
      <c r="B226" s="40"/>
      <c r="C226" s="41"/>
      <c r="D226" s="236" t="s">
        <v>409</v>
      </c>
      <c r="E226" s="41"/>
      <c r="F226" s="294" t="s">
        <v>1456</v>
      </c>
      <c r="G226" s="41"/>
      <c r="H226" s="41"/>
      <c r="I226" s="295"/>
      <c r="J226" s="41"/>
      <c r="K226" s="41"/>
      <c r="L226" s="45"/>
      <c r="M226" s="296"/>
      <c r="N226" s="29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409</v>
      </c>
      <c r="AU226" s="18" t="s">
        <v>84</v>
      </c>
    </row>
    <row r="227" s="2" customFormat="1" ht="37.8" customHeight="1">
      <c r="A227" s="39"/>
      <c r="B227" s="40"/>
      <c r="C227" s="220" t="s">
        <v>578</v>
      </c>
      <c r="D227" s="220" t="s">
        <v>151</v>
      </c>
      <c r="E227" s="221" t="s">
        <v>1469</v>
      </c>
      <c r="F227" s="222" t="s">
        <v>1470</v>
      </c>
      <c r="G227" s="223" t="s">
        <v>1314</v>
      </c>
      <c r="H227" s="224">
        <v>5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42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155</v>
      </c>
      <c r="AT227" s="232" t="s">
        <v>151</v>
      </c>
      <c r="AU227" s="232" t="s">
        <v>84</v>
      </c>
      <c r="AY227" s="18" t="s">
        <v>149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156</v>
      </c>
      <c r="BK227" s="233">
        <f>ROUND(I227*H227,2)</f>
        <v>0</v>
      </c>
      <c r="BL227" s="18" t="s">
        <v>155</v>
      </c>
      <c r="BM227" s="232" t="s">
        <v>873</v>
      </c>
    </row>
    <row r="228" s="2" customFormat="1">
      <c r="A228" s="39"/>
      <c r="B228" s="40"/>
      <c r="C228" s="41"/>
      <c r="D228" s="236" t="s">
        <v>409</v>
      </c>
      <c r="E228" s="41"/>
      <c r="F228" s="294" t="s">
        <v>1456</v>
      </c>
      <c r="G228" s="41"/>
      <c r="H228" s="41"/>
      <c r="I228" s="295"/>
      <c r="J228" s="41"/>
      <c r="K228" s="41"/>
      <c r="L228" s="45"/>
      <c r="M228" s="296"/>
      <c r="N228" s="297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409</v>
      </c>
      <c r="AU228" s="18" t="s">
        <v>84</v>
      </c>
    </row>
    <row r="229" s="2" customFormat="1" ht="37.8" customHeight="1">
      <c r="A229" s="39"/>
      <c r="B229" s="40"/>
      <c r="C229" s="220" t="s">
        <v>591</v>
      </c>
      <c r="D229" s="220" t="s">
        <v>151</v>
      </c>
      <c r="E229" s="221" t="s">
        <v>1471</v>
      </c>
      <c r="F229" s="222" t="s">
        <v>1472</v>
      </c>
      <c r="G229" s="223" t="s">
        <v>1314</v>
      </c>
      <c r="H229" s="224">
        <v>4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42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155</v>
      </c>
      <c r="AT229" s="232" t="s">
        <v>151</v>
      </c>
      <c r="AU229" s="232" t="s">
        <v>84</v>
      </c>
      <c r="AY229" s="18" t="s">
        <v>149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156</v>
      </c>
      <c r="BK229" s="233">
        <f>ROUND(I229*H229,2)</f>
        <v>0</v>
      </c>
      <c r="BL229" s="18" t="s">
        <v>155</v>
      </c>
      <c r="BM229" s="232" t="s">
        <v>879</v>
      </c>
    </row>
    <row r="230" s="2" customFormat="1">
      <c r="A230" s="39"/>
      <c r="B230" s="40"/>
      <c r="C230" s="41"/>
      <c r="D230" s="236" t="s">
        <v>409</v>
      </c>
      <c r="E230" s="41"/>
      <c r="F230" s="294" t="s">
        <v>1456</v>
      </c>
      <c r="G230" s="41"/>
      <c r="H230" s="41"/>
      <c r="I230" s="295"/>
      <c r="J230" s="41"/>
      <c r="K230" s="41"/>
      <c r="L230" s="45"/>
      <c r="M230" s="296"/>
      <c r="N230" s="297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409</v>
      </c>
      <c r="AU230" s="18" t="s">
        <v>84</v>
      </c>
    </row>
    <row r="231" s="2" customFormat="1" ht="37.8" customHeight="1">
      <c r="A231" s="39"/>
      <c r="B231" s="40"/>
      <c r="C231" s="220" t="s">
        <v>604</v>
      </c>
      <c r="D231" s="220" t="s">
        <v>151</v>
      </c>
      <c r="E231" s="221" t="s">
        <v>1473</v>
      </c>
      <c r="F231" s="222" t="s">
        <v>1474</v>
      </c>
      <c r="G231" s="223" t="s">
        <v>1314</v>
      </c>
      <c r="H231" s="224">
        <v>4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42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155</v>
      </c>
      <c r="AT231" s="232" t="s">
        <v>151</v>
      </c>
      <c r="AU231" s="232" t="s">
        <v>84</v>
      </c>
      <c r="AY231" s="18" t="s">
        <v>149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156</v>
      </c>
      <c r="BK231" s="233">
        <f>ROUND(I231*H231,2)</f>
        <v>0</v>
      </c>
      <c r="BL231" s="18" t="s">
        <v>155</v>
      </c>
      <c r="BM231" s="232" t="s">
        <v>888</v>
      </c>
    </row>
    <row r="232" s="2" customFormat="1">
      <c r="A232" s="39"/>
      <c r="B232" s="40"/>
      <c r="C232" s="41"/>
      <c r="D232" s="236" t="s">
        <v>409</v>
      </c>
      <c r="E232" s="41"/>
      <c r="F232" s="294" t="s">
        <v>1456</v>
      </c>
      <c r="G232" s="41"/>
      <c r="H232" s="41"/>
      <c r="I232" s="295"/>
      <c r="J232" s="41"/>
      <c r="K232" s="41"/>
      <c r="L232" s="45"/>
      <c r="M232" s="296"/>
      <c r="N232" s="297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409</v>
      </c>
      <c r="AU232" s="18" t="s">
        <v>84</v>
      </c>
    </row>
    <row r="233" s="2" customFormat="1" ht="37.8" customHeight="1">
      <c r="A233" s="39"/>
      <c r="B233" s="40"/>
      <c r="C233" s="220" t="s">
        <v>615</v>
      </c>
      <c r="D233" s="220" t="s">
        <v>151</v>
      </c>
      <c r="E233" s="221" t="s">
        <v>1475</v>
      </c>
      <c r="F233" s="222" t="s">
        <v>1476</v>
      </c>
      <c r="G233" s="223" t="s">
        <v>1314</v>
      </c>
      <c r="H233" s="224">
        <v>4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42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155</v>
      </c>
      <c r="AT233" s="232" t="s">
        <v>151</v>
      </c>
      <c r="AU233" s="232" t="s">
        <v>84</v>
      </c>
      <c r="AY233" s="18" t="s">
        <v>149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156</v>
      </c>
      <c r="BK233" s="233">
        <f>ROUND(I233*H233,2)</f>
        <v>0</v>
      </c>
      <c r="BL233" s="18" t="s">
        <v>155</v>
      </c>
      <c r="BM233" s="232" t="s">
        <v>899</v>
      </c>
    </row>
    <row r="234" s="2" customFormat="1">
      <c r="A234" s="39"/>
      <c r="B234" s="40"/>
      <c r="C234" s="41"/>
      <c r="D234" s="236" t="s">
        <v>409</v>
      </c>
      <c r="E234" s="41"/>
      <c r="F234" s="294" t="s">
        <v>1456</v>
      </c>
      <c r="G234" s="41"/>
      <c r="H234" s="41"/>
      <c r="I234" s="295"/>
      <c r="J234" s="41"/>
      <c r="K234" s="41"/>
      <c r="L234" s="45"/>
      <c r="M234" s="296"/>
      <c r="N234" s="297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409</v>
      </c>
      <c r="AU234" s="18" t="s">
        <v>84</v>
      </c>
    </row>
    <row r="235" s="2" customFormat="1" ht="37.8" customHeight="1">
      <c r="A235" s="39"/>
      <c r="B235" s="40"/>
      <c r="C235" s="220" t="s">
        <v>627</v>
      </c>
      <c r="D235" s="220" t="s">
        <v>151</v>
      </c>
      <c r="E235" s="221" t="s">
        <v>1477</v>
      </c>
      <c r="F235" s="222" t="s">
        <v>1478</v>
      </c>
      <c r="G235" s="223" t="s">
        <v>1314</v>
      </c>
      <c r="H235" s="224">
        <v>4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42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155</v>
      </c>
      <c r="AT235" s="232" t="s">
        <v>151</v>
      </c>
      <c r="AU235" s="232" t="s">
        <v>84</v>
      </c>
      <c r="AY235" s="18" t="s">
        <v>149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156</v>
      </c>
      <c r="BK235" s="233">
        <f>ROUND(I235*H235,2)</f>
        <v>0</v>
      </c>
      <c r="BL235" s="18" t="s">
        <v>155</v>
      </c>
      <c r="BM235" s="232" t="s">
        <v>906</v>
      </c>
    </row>
    <row r="236" s="2" customFormat="1">
      <c r="A236" s="39"/>
      <c r="B236" s="40"/>
      <c r="C236" s="41"/>
      <c r="D236" s="236" t="s">
        <v>409</v>
      </c>
      <c r="E236" s="41"/>
      <c r="F236" s="294" t="s">
        <v>1456</v>
      </c>
      <c r="G236" s="41"/>
      <c r="H236" s="41"/>
      <c r="I236" s="295"/>
      <c r="J236" s="41"/>
      <c r="K236" s="41"/>
      <c r="L236" s="45"/>
      <c r="M236" s="296"/>
      <c r="N236" s="29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409</v>
      </c>
      <c r="AU236" s="18" t="s">
        <v>84</v>
      </c>
    </row>
    <row r="237" s="2" customFormat="1" ht="37.8" customHeight="1">
      <c r="A237" s="39"/>
      <c r="B237" s="40"/>
      <c r="C237" s="220" t="s">
        <v>632</v>
      </c>
      <c r="D237" s="220" t="s">
        <v>151</v>
      </c>
      <c r="E237" s="221" t="s">
        <v>1479</v>
      </c>
      <c r="F237" s="222" t="s">
        <v>1480</v>
      </c>
      <c r="G237" s="223" t="s">
        <v>1314</v>
      </c>
      <c r="H237" s="224">
        <v>1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42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155</v>
      </c>
      <c r="AT237" s="232" t="s">
        <v>151</v>
      </c>
      <c r="AU237" s="232" t="s">
        <v>84</v>
      </c>
      <c r="AY237" s="18" t="s">
        <v>149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156</v>
      </c>
      <c r="BK237" s="233">
        <f>ROUND(I237*H237,2)</f>
        <v>0</v>
      </c>
      <c r="BL237" s="18" t="s">
        <v>155</v>
      </c>
      <c r="BM237" s="232" t="s">
        <v>915</v>
      </c>
    </row>
    <row r="238" s="2" customFormat="1">
      <c r="A238" s="39"/>
      <c r="B238" s="40"/>
      <c r="C238" s="41"/>
      <c r="D238" s="236" t="s">
        <v>409</v>
      </c>
      <c r="E238" s="41"/>
      <c r="F238" s="294" t="s">
        <v>1456</v>
      </c>
      <c r="G238" s="41"/>
      <c r="H238" s="41"/>
      <c r="I238" s="295"/>
      <c r="J238" s="41"/>
      <c r="K238" s="41"/>
      <c r="L238" s="45"/>
      <c r="M238" s="296"/>
      <c r="N238" s="297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409</v>
      </c>
      <c r="AU238" s="18" t="s">
        <v>84</v>
      </c>
    </row>
    <row r="239" s="2" customFormat="1" ht="37.8" customHeight="1">
      <c r="A239" s="39"/>
      <c r="B239" s="40"/>
      <c r="C239" s="220" t="s">
        <v>652</v>
      </c>
      <c r="D239" s="220" t="s">
        <v>151</v>
      </c>
      <c r="E239" s="221" t="s">
        <v>1481</v>
      </c>
      <c r="F239" s="222" t="s">
        <v>1480</v>
      </c>
      <c r="G239" s="223" t="s">
        <v>1314</v>
      </c>
      <c r="H239" s="224">
        <v>2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42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155</v>
      </c>
      <c r="AT239" s="232" t="s">
        <v>151</v>
      </c>
      <c r="AU239" s="232" t="s">
        <v>84</v>
      </c>
      <c r="AY239" s="18" t="s">
        <v>149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156</v>
      </c>
      <c r="BK239" s="233">
        <f>ROUND(I239*H239,2)</f>
        <v>0</v>
      </c>
      <c r="BL239" s="18" t="s">
        <v>155</v>
      </c>
      <c r="BM239" s="232" t="s">
        <v>922</v>
      </c>
    </row>
    <row r="240" s="2" customFormat="1">
      <c r="A240" s="39"/>
      <c r="B240" s="40"/>
      <c r="C240" s="41"/>
      <c r="D240" s="236" t="s">
        <v>409</v>
      </c>
      <c r="E240" s="41"/>
      <c r="F240" s="294" t="s">
        <v>1456</v>
      </c>
      <c r="G240" s="41"/>
      <c r="H240" s="41"/>
      <c r="I240" s="295"/>
      <c r="J240" s="41"/>
      <c r="K240" s="41"/>
      <c r="L240" s="45"/>
      <c r="M240" s="296"/>
      <c r="N240" s="297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409</v>
      </c>
      <c r="AU240" s="18" t="s">
        <v>84</v>
      </c>
    </row>
    <row r="241" s="2" customFormat="1" ht="37.8" customHeight="1">
      <c r="A241" s="39"/>
      <c r="B241" s="40"/>
      <c r="C241" s="220" t="s">
        <v>660</v>
      </c>
      <c r="D241" s="220" t="s">
        <v>151</v>
      </c>
      <c r="E241" s="221" t="s">
        <v>1482</v>
      </c>
      <c r="F241" s="222" t="s">
        <v>1483</v>
      </c>
      <c r="G241" s="223" t="s">
        <v>1314</v>
      </c>
      <c r="H241" s="224">
        <v>1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42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155</v>
      </c>
      <c r="AT241" s="232" t="s">
        <v>151</v>
      </c>
      <c r="AU241" s="232" t="s">
        <v>84</v>
      </c>
      <c r="AY241" s="18" t="s">
        <v>149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156</v>
      </c>
      <c r="BK241" s="233">
        <f>ROUND(I241*H241,2)</f>
        <v>0</v>
      </c>
      <c r="BL241" s="18" t="s">
        <v>155</v>
      </c>
      <c r="BM241" s="232" t="s">
        <v>933</v>
      </c>
    </row>
    <row r="242" s="2" customFormat="1">
      <c r="A242" s="39"/>
      <c r="B242" s="40"/>
      <c r="C242" s="41"/>
      <c r="D242" s="236" t="s">
        <v>409</v>
      </c>
      <c r="E242" s="41"/>
      <c r="F242" s="294" t="s">
        <v>1456</v>
      </c>
      <c r="G242" s="41"/>
      <c r="H242" s="41"/>
      <c r="I242" s="295"/>
      <c r="J242" s="41"/>
      <c r="K242" s="41"/>
      <c r="L242" s="45"/>
      <c r="M242" s="296"/>
      <c r="N242" s="297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409</v>
      </c>
      <c r="AU242" s="18" t="s">
        <v>84</v>
      </c>
    </row>
    <row r="243" s="2" customFormat="1" ht="37.8" customHeight="1">
      <c r="A243" s="39"/>
      <c r="B243" s="40"/>
      <c r="C243" s="220" t="s">
        <v>666</v>
      </c>
      <c r="D243" s="220" t="s">
        <v>151</v>
      </c>
      <c r="E243" s="221" t="s">
        <v>1484</v>
      </c>
      <c r="F243" s="222" t="s">
        <v>1485</v>
      </c>
      <c r="G243" s="223" t="s">
        <v>1314</v>
      </c>
      <c r="H243" s="224">
        <v>4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42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155</v>
      </c>
      <c r="AT243" s="232" t="s">
        <v>151</v>
      </c>
      <c r="AU243" s="232" t="s">
        <v>84</v>
      </c>
      <c r="AY243" s="18" t="s">
        <v>149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156</v>
      </c>
      <c r="BK243" s="233">
        <f>ROUND(I243*H243,2)</f>
        <v>0</v>
      </c>
      <c r="BL243" s="18" t="s">
        <v>155</v>
      </c>
      <c r="BM243" s="232" t="s">
        <v>945</v>
      </c>
    </row>
    <row r="244" s="2" customFormat="1">
      <c r="A244" s="39"/>
      <c r="B244" s="40"/>
      <c r="C244" s="41"/>
      <c r="D244" s="236" t="s">
        <v>409</v>
      </c>
      <c r="E244" s="41"/>
      <c r="F244" s="294" t="s">
        <v>1456</v>
      </c>
      <c r="G244" s="41"/>
      <c r="H244" s="41"/>
      <c r="I244" s="295"/>
      <c r="J244" s="41"/>
      <c r="K244" s="41"/>
      <c r="L244" s="45"/>
      <c r="M244" s="296"/>
      <c r="N244" s="297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409</v>
      </c>
      <c r="AU244" s="18" t="s">
        <v>84</v>
      </c>
    </row>
    <row r="245" s="2" customFormat="1" ht="37.8" customHeight="1">
      <c r="A245" s="39"/>
      <c r="B245" s="40"/>
      <c r="C245" s="220" t="s">
        <v>674</v>
      </c>
      <c r="D245" s="220" t="s">
        <v>151</v>
      </c>
      <c r="E245" s="221" t="s">
        <v>1486</v>
      </c>
      <c r="F245" s="222" t="s">
        <v>1485</v>
      </c>
      <c r="G245" s="223" t="s">
        <v>1314</v>
      </c>
      <c r="H245" s="224">
        <v>4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42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155</v>
      </c>
      <c r="AT245" s="232" t="s">
        <v>151</v>
      </c>
      <c r="AU245" s="232" t="s">
        <v>84</v>
      </c>
      <c r="AY245" s="18" t="s">
        <v>149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156</v>
      </c>
      <c r="BK245" s="233">
        <f>ROUND(I245*H245,2)</f>
        <v>0</v>
      </c>
      <c r="BL245" s="18" t="s">
        <v>155</v>
      </c>
      <c r="BM245" s="232" t="s">
        <v>954</v>
      </c>
    </row>
    <row r="246" s="2" customFormat="1">
      <c r="A246" s="39"/>
      <c r="B246" s="40"/>
      <c r="C246" s="41"/>
      <c r="D246" s="236" t="s">
        <v>409</v>
      </c>
      <c r="E246" s="41"/>
      <c r="F246" s="294" t="s">
        <v>1456</v>
      </c>
      <c r="G246" s="41"/>
      <c r="H246" s="41"/>
      <c r="I246" s="295"/>
      <c r="J246" s="41"/>
      <c r="K246" s="41"/>
      <c r="L246" s="45"/>
      <c r="M246" s="296"/>
      <c r="N246" s="297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409</v>
      </c>
      <c r="AU246" s="18" t="s">
        <v>84</v>
      </c>
    </row>
    <row r="247" s="2" customFormat="1" ht="37.8" customHeight="1">
      <c r="A247" s="39"/>
      <c r="B247" s="40"/>
      <c r="C247" s="220" t="s">
        <v>679</v>
      </c>
      <c r="D247" s="220" t="s">
        <v>151</v>
      </c>
      <c r="E247" s="221" t="s">
        <v>1487</v>
      </c>
      <c r="F247" s="222" t="s">
        <v>1488</v>
      </c>
      <c r="G247" s="223" t="s">
        <v>1314</v>
      </c>
      <c r="H247" s="224">
        <v>1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42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155</v>
      </c>
      <c r="AT247" s="232" t="s">
        <v>151</v>
      </c>
      <c r="AU247" s="232" t="s">
        <v>84</v>
      </c>
      <c r="AY247" s="18" t="s">
        <v>149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156</v>
      </c>
      <c r="BK247" s="233">
        <f>ROUND(I247*H247,2)</f>
        <v>0</v>
      </c>
      <c r="BL247" s="18" t="s">
        <v>155</v>
      </c>
      <c r="BM247" s="232" t="s">
        <v>962</v>
      </c>
    </row>
    <row r="248" s="2" customFormat="1">
      <c r="A248" s="39"/>
      <c r="B248" s="40"/>
      <c r="C248" s="41"/>
      <c r="D248" s="236" t="s">
        <v>409</v>
      </c>
      <c r="E248" s="41"/>
      <c r="F248" s="294" t="s">
        <v>1456</v>
      </c>
      <c r="G248" s="41"/>
      <c r="H248" s="41"/>
      <c r="I248" s="295"/>
      <c r="J248" s="41"/>
      <c r="K248" s="41"/>
      <c r="L248" s="45"/>
      <c r="M248" s="296"/>
      <c r="N248" s="297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409</v>
      </c>
      <c r="AU248" s="18" t="s">
        <v>84</v>
      </c>
    </row>
    <row r="249" s="2" customFormat="1" ht="37.8" customHeight="1">
      <c r="A249" s="39"/>
      <c r="B249" s="40"/>
      <c r="C249" s="220" t="s">
        <v>683</v>
      </c>
      <c r="D249" s="220" t="s">
        <v>151</v>
      </c>
      <c r="E249" s="221" t="s">
        <v>1489</v>
      </c>
      <c r="F249" s="222" t="s">
        <v>1490</v>
      </c>
      <c r="G249" s="223" t="s">
        <v>1314</v>
      </c>
      <c r="H249" s="224">
        <v>1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42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155</v>
      </c>
      <c r="AT249" s="232" t="s">
        <v>151</v>
      </c>
      <c r="AU249" s="232" t="s">
        <v>84</v>
      </c>
      <c r="AY249" s="18" t="s">
        <v>149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156</v>
      </c>
      <c r="BK249" s="233">
        <f>ROUND(I249*H249,2)</f>
        <v>0</v>
      </c>
      <c r="BL249" s="18" t="s">
        <v>155</v>
      </c>
      <c r="BM249" s="232" t="s">
        <v>974</v>
      </c>
    </row>
    <row r="250" s="2" customFormat="1">
      <c r="A250" s="39"/>
      <c r="B250" s="40"/>
      <c r="C250" s="41"/>
      <c r="D250" s="236" t="s">
        <v>409</v>
      </c>
      <c r="E250" s="41"/>
      <c r="F250" s="294" t="s">
        <v>1456</v>
      </c>
      <c r="G250" s="41"/>
      <c r="H250" s="41"/>
      <c r="I250" s="295"/>
      <c r="J250" s="41"/>
      <c r="K250" s="41"/>
      <c r="L250" s="45"/>
      <c r="M250" s="296"/>
      <c r="N250" s="297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409</v>
      </c>
      <c r="AU250" s="18" t="s">
        <v>84</v>
      </c>
    </row>
    <row r="251" s="2" customFormat="1" ht="37.8" customHeight="1">
      <c r="A251" s="39"/>
      <c r="B251" s="40"/>
      <c r="C251" s="220" t="s">
        <v>687</v>
      </c>
      <c r="D251" s="220" t="s">
        <v>151</v>
      </c>
      <c r="E251" s="221" t="s">
        <v>1491</v>
      </c>
      <c r="F251" s="222" t="s">
        <v>1488</v>
      </c>
      <c r="G251" s="223" t="s">
        <v>1314</v>
      </c>
      <c r="H251" s="224">
        <v>2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42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155</v>
      </c>
      <c r="AT251" s="232" t="s">
        <v>151</v>
      </c>
      <c r="AU251" s="232" t="s">
        <v>84</v>
      </c>
      <c r="AY251" s="18" t="s">
        <v>149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156</v>
      </c>
      <c r="BK251" s="233">
        <f>ROUND(I251*H251,2)</f>
        <v>0</v>
      </c>
      <c r="BL251" s="18" t="s">
        <v>155</v>
      </c>
      <c r="BM251" s="232" t="s">
        <v>984</v>
      </c>
    </row>
    <row r="252" s="2" customFormat="1">
      <c r="A252" s="39"/>
      <c r="B252" s="40"/>
      <c r="C252" s="41"/>
      <c r="D252" s="236" t="s">
        <v>409</v>
      </c>
      <c r="E252" s="41"/>
      <c r="F252" s="294" t="s">
        <v>1456</v>
      </c>
      <c r="G252" s="41"/>
      <c r="H252" s="41"/>
      <c r="I252" s="295"/>
      <c r="J252" s="41"/>
      <c r="K252" s="41"/>
      <c r="L252" s="45"/>
      <c r="M252" s="296"/>
      <c r="N252" s="297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409</v>
      </c>
      <c r="AU252" s="18" t="s">
        <v>84</v>
      </c>
    </row>
    <row r="253" s="2" customFormat="1" ht="37.8" customHeight="1">
      <c r="A253" s="39"/>
      <c r="B253" s="40"/>
      <c r="C253" s="220" t="s">
        <v>691</v>
      </c>
      <c r="D253" s="220" t="s">
        <v>151</v>
      </c>
      <c r="E253" s="221" t="s">
        <v>1492</v>
      </c>
      <c r="F253" s="222" t="s">
        <v>1490</v>
      </c>
      <c r="G253" s="223" t="s">
        <v>1314</v>
      </c>
      <c r="H253" s="224">
        <v>2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42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155</v>
      </c>
      <c r="AT253" s="232" t="s">
        <v>151</v>
      </c>
      <c r="AU253" s="232" t="s">
        <v>84</v>
      </c>
      <c r="AY253" s="18" t="s">
        <v>149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156</v>
      </c>
      <c r="BK253" s="233">
        <f>ROUND(I253*H253,2)</f>
        <v>0</v>
      </c>
      <c r="BL253" s="18" t="s">
        <v>155</v>
      </c>
      <c r="BM253" s="232" t="s">
        <v>995</v>
      </c>
    </row>
    <row r="254" s="2" customFormat="1">
      <c r="A254" s="39"/>
      <c r="B254" s="40"/>
      <c r="C254" s="41"/>
      <c r="D254" s="236" t="s">
        <v>409</v>
      </c>
      <c r="E254" s="41"/>
      <c r="F254" s="294" t="s">
        <v>1456</v>
      </c>
      <c r="G254" s="41"/>
      <c r="H254" s="41"/>
      <c r="I254" s="295"/>
      <c r="J254" s="41"/>
      <c r="K254" s="41"/>
      <c r="L254" s="45"/>
      <c r="M254" s="296"/>
      <c r="N254" s="297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409</v>
      </c>
      <c r="AU254" s="18" t="s">
        <v>84</v>
      </c>
    </row>
    <row r="255" s="12" customFormat="1" ht="25.92" customHeight="1">
      <c r="A255" s="12"/>
      <c r="B255" s="204"/>
      <c r="C255" s="205"/>
      <c r="D255" s="206" t="s">
        <v>75</v>
      </c>
      <c r="E255" s="207" t="s">
        <v>1493</v>
      </c>
      <c r="F255" s="207" t="s">
        <v>1494</v>
      </c>
      <c r="G255" s="205"/>
      <c r="H255" s="205"/>
      <c r="I255" s="208"/>
      <c r="J255" s="209">
        <f>BK255</f>
        <v>0</v>
      </c>
      <c r="K255" s="205"/>
      <c r="L255" s="210"/>
      <c r="M255" s="211"/>
      <c r="N255" s="212"/>
      <c r="O255" s="212"/>
      <c r="P255" s="213">
        <f>SUM(P256:P291)</f>
        <v>0</v>
      </c>
      <c r="Q255" s="212"/>
      <c r="R255" s="213">
        <f>SUM(R256:R291)</f>
        <v>0</v>
      </c>
      <c r="S255" s="212"/>
      <c r="T255" s="214">
        <f>SUM(T256:T291)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84</v>
      </c>
      <c r="AT255" s="216" t="s">
        <v>75</v>
      </c>
      <c r="AU255" s="216" t="s">
        <v>76</v>
      </c>
      <c r="AY255" s="215" t="s">
        <v>149</v>
      </c>
      <c r="BK255" s="217">
        <f>SUM(BK256:BK291)</f>
        <v>0</v>
      </c>
    </row>
    <row r="256" s="2" customFormat="1" ht="24.15" customHeight="1">
      <c r="A256" s="39"/>
      <c r="B256" s="40"/>
      <c r="C256" s="220" t="s">
        <v>695</v>
      </c>
      <c r="D256" s="220" t="s">
        <v>151</v>
      </c>
      <c r="E256" s="221" t="s">
        <v>1495</v>
      </c>
      <c r="F256" s="222" t="s">
        <v>1496</v>
      </c>
      <c r="G256" s="223" t="s">
        <v>1314</v>
      </c>
      <c r="H256" s="224">
        <v>16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42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155</v>
      </c>
      <c r="AT256" s="232" t="s">
        <v>151</v>
      </c>
      <c r="AU256" s="232" t="s">
        <v>84</v>
      </c>
      <c r="AY256" s="18" t="s">
        <v>149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156</v>
      </c>
      <c r="BK256" s="233">
        <f>ROUND(I256*H256,2)</f>
        <v>0</v>
      </c>
      <c r="BL256" s="18" t="s">
        <v>155</v>
      </c>
      <c r="BM256" s="232" t="s">
        <v>1004</v>
      </c>
    </row>
    <row r="257" s="2" customFormat="1">
      <c r="A257" s="39"/>
      <c r="B257" s="40"/>
      <c r="C257" s="41"/>
      <c r="D257" s="236" t="s">
        <v>409</v>
      </c>
      <c r="E257" s="41"/>
      <c r="F257" s="294" t="s">
        <v>1497</v>
      </c>
      <c r="G257" s="41"/>
      <c r="H257" s="41"/>
      <c r="I257" s="295"/>
      <c r="J257" s="41"/>
      <c r="K257" s="41"/>
      <c r="L257" s="45"/>
      <c r="M257" s="296"/>
      <c r="N257" s="297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409</v>
      </c>
      <c r="AU257" s="18" t="s">
        <v>84</v>
      </c>
    </row>
    <row r="258" s="2" customFormat="1" ht="24.15" customHeight="1">
      <c r="A258" s="39"/>
      <c r="B258" s="40"/>
      <c r="C258" s="220" t="s">
        <v>699</v>
      </c>
      <c r="D258" s="220" t="s">
        <v>151</v>
      </c>
      <c r="E258" s="221" t="s">
        <v>1498</v>
      </c>
      <c r="F258" s="222" t="s">
        <v>1499</v>
      </c>
      <c r="G258" s="223" t="s">
        <v>1314</v>
      </c>
      <c r="H258" s="224">
        <v>2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42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155</v>
      </c>
      <c r="AT258" s="232" t="s">
        <v>151</v>
      </c>
      <c r="AU258" s="232" t="s">
        <v>84</v>
      </c>
      <c r="AY258" s="18" t="s">
        <v>149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156</v>
      </c>
      <c r="BK258" s="233">
        <f>ROUND(I258*H258,2)</f>
        <v>0</v>
      </c>
      <c r="BL258" s="18" t="s">
        <v>155</v>
      </c>
      <c r="BM258" s="232" t="s">
        <v>1014</v>
      </c>
    </row>
    <row r="259" s="2" customFormat="1">
      <c r="A259" s="39"/>
      <c r="B259" s="40"/>
      <c r="C259" s="41"/>
      <c r="D259" s="236" t="s">
        <v>409</v>
      </c>
      <c r="E259" s="41"/>
      <c r="F259" s="294" t="s">
        <v>1497</v>
      </c>
      <c r="G259" s="41"/>
      <c r="H259" s="41"/>
      <c r="I259" s="295"/>
      <c r="J259" s="41"/>
      <c r="K259" s="41"/>
      <c r="L259" s="45"/>
      <c r="M259" s="296"/>
      <c r="N259" s="297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409</v>
      </c>
      <c r="AU259" s="18" t="s">
        <v>84</v>
      </c>
    </row>
    <row r="260" s="2" customFormat="1" ht="24.15" customHeight="1">
      <c r="A260" s="39"/>
      <c r="B260" s="40"/>
      <c r="C260" s="220" t="s">
        <v>708</v>
      </c>
      <c r="D260" s="220" t="s">
        <v>151</v>
      </c>
      <c r="E260" s="221" t="s">
        <v>1500</v>
      </c>
      <c r="F260" s="222" t="s">
        <v>1501</v>
      </c>
      <c r="G260" s="223" t="s">
        <v>1314</v>
      </c>
      <c r="H260" s="224">
        <v>6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42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155</v>
      </c>
      <c r="AT260" s="232" t="s">
        <v>151</v>
      </c>
      <c r="AU260" s="232" t="s">
        <v>84</v>
      </c>
      <c r="AY260" s="18" t="s">
        <v>149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156</v>
      </c>
      <c r="BK260" s="233">
        <f>ROUND(I260*H260,2)</f>
        <v>0</v>
      </c>
      <c r="BL260" s="18" t="s">
        <v>155</v>
      </c>
      <c r="BM260" s="232" t="s">
        <v>1026</v>
      </c>
    </row>
    <row r="261" s="2" customFormat="1">
      <c r="A261" s="39"/>
      <c r="B261" s="40"/>
      <c r="C261" s="41"/>
      <c r="D261" s="236" t="s">
        <v>409</v>
      </c>
      <c r="E261" s="41"/>
      <c r="F261" s="294" t="s">
        <v>1497</v>
      </c>
      <c r="G261" s="41"/>
      <c r="H261" s="41"/>
      <c r="I261" s="295"/>
      <c r="J261" s="41"/>
      <c r="K261" s="41"/>
      <c r="L261" s="45"/>
      <c r="M261" s="296"/>
      <c r="N261" s="297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409</v>
      </c>
      <c r="AU261" s="18" t="s">
        <v>84</v>
      </c>
    </row>
    <row r="262" s="2" customFormat="1" ht="24.15" customHeight="1">
      <c r="A262" s="39"/>
      <c r="B262" s="40"/>
      <c r="C262" s="220" t="s">
        <v>712</v>
      </c>
      <c r="D262" s="220" t="s">
        <v>151</v>
      </c>
      <c r="E262" s="221" t="s">
        <v>1502</v>
      </c>
      <c r="F262" s="222" t="s">
        <v>1503</v>
      </c>
      <c r="G262" s="223" t="s">
        <v>1314</v>
      </c>
      <c r="H262" s="224">
        <v>1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42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155</v>
      </c>
      <c r="AT262" s="232" t="s">
        <v>151</v>
      </c>
      <c r="AU262" s="232" t="s">
        <v>84</v>
      </c>
      <c r="AY262" s="18" t="s">
        <v>149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156</v>
      </c>
      <c r="BK262" s="233">
        <f>ROUND(I262*H262,2)</f>
        <v>0</v>
      </c>
      <c r="BL262" s="18" t="s">
        <v>155</v>
      </c>
      <c r="BM262" s="232" t="s">
        <v>1043</v>
      </c>
    </row>
    <row r="263" s="2" customFormat="1">
      <c r="A263" s="39"/>
      <c r="B263" s="40"/>
      <c r="C263" s="41"/>
      <c r="D263" s="236" t="s">
        <v>409</v>
      </c>
      <c r="E263" s="41"/>
      <c r="F263" s="294" t="s">
        <v>1497</v>
      </c>
      <c r="G263" s="41"/>
      <c r="H263" s="41"/>
      <c r="I263" s="295"/>
      <c r="J263" s="41"/>
      <c r="K263" s="41"/>
      <c r="L263" s="45"/>
      <c r="M263" s="296"/>
      <c r="N263" s="297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409</v>
      </c>
      <c r="AU263" s="18" t="s">
        <v>84</v>
      </c>
    </row>
    <row r="264" s="2" customFormat="1" ht="24.15" customHeight="1">
      <c r="A264" s="39"/>
      <c r="B264" s="40"/>
      <c r="C264" s="220" t="s">
        <v>717</v>
      </c>
      <c r="D264" s="220" t="s">
        <v>151</v>
      </c>
      <c r="E264" s="221" t="s">
        <v>1504</v>
      </c>
      <c r="F264" s="222" t="s">
        <v>1505</v>
      </c>
      <c r="G264" s="223" t="s">
        <v>1314</v>
      </c>
      <c r="H264" s="224">
        <v>1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42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155</v>
      </c>
      <c r="AT264" s="232" t="s">
        <v>151</v>
      </c>
      <c r="AU264" s="232" t="s">
        <v>84</v>
      </c>
      <c r="AY264" s="18" t="s">
        <v>149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156</v>
      </c>
      <c r="BK264" s="233">
        <f>ROUND(I264*H264,2)</f>
        <v>0</v>
      </c>
      <c r="BL264" s="18" t="s">
        <v>155</v>
      </c>
      <c r="BM264" s="232" t="s">
        <v>1058</v>
      </c>
    </row>
    <row r="265" s="2" customFormat="1">
      <c r="A265" s="39"/>
      <c r="B265" s="40"/>
      <c r="C265" s="41"/>
      <c r="D265" s="236" t="s">
        <v>409</v>
      </c>
      <c r="E265" s="41"/>
      <c r="F265" s="294" t="s">
        <v>1497</v>
      </c>
      <c r="G265" s="41"/>
      <c r="H265" s="41"/>
      <c r="I265" s="295"/>
      <c r="J265" s="41"/>
      <c r="K265" s="41"/>
      <c r="L265" s="45"/>
      <c r="M265" s="296"/>
      <c r="N265" s="297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409</v>
      </c>
      <c r="AU265" s="18" t="s">
        <v>84</v>
      </c>
    </row>
    <row r="266" s="2" customFormat="1" ht="24.15" customHeight="1">
      <c r="A266" s="39"/>
      <c r="B266" s="40"/>
      <c r="C266" s="220" t="s">
        <v>726</v>
      </c>
      <c r="D266" s="220" t="s">
        <v>151</v>
      </c>
      <c r="E266" s="221" t="s">
        <v>1506</v>
      </c>
      <c r="F266" s="222" t="s">
        <v>1507</v>
      </c>
      <c r="G266" s="223" t="s">
        <v>1314</v>
      </c>
      <c r="H266" s="224">
        <v>1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42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155</v>
      </c>
      <c r="AT266" s="232" t="s">
        <v>151</v>
      </c>
      <c r="AU266" s="232" t="s">
        <v>84</v>
      </c>
      <c r="AY266" s="18" t="s">
        <v>149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156</v>
      </c>
      <c r="BK266" s="233">
        <f>ROUND(I266*H266,2)</f>
        <v>0</v>
      </c>
      <c r="BL266" s="18" t="s">
        <v>155</v>
      </c>
      <c r="BM266" s="232" t="s">
        <v>1073</v>
      </c>
    </row>
    <row r="267" s="2" customFormat="1">
      <c r="A267" s="39"/>
      <c r="B267" s="40"/>
      <c r="C267" s="41"/>
      <c r="D267" s="236" t="s">
        <v>409</v>
      </c>
      <c r="E267" s="41"/>
      <c r="F267" s="294" t="s">
        <v>1497</v>
      </c>
      <c r="G267" s="41"/>
      <c r="H267" s="41"/>
      <c r="I267" s="295"/>
      <c r="J267" s="41"/>
      <c r="K267" s="41"/>
      <c r="L267" s="45"/>
      <c r="M267" s="296"/>
      <c r="N267" s="297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409</v>
      </c>
      <c r="AU267" s="18" t="s">
        <v>84</v>
      </c>
    </row>
    <row r="268" s="2" customFormat="1" ht="24.15" customHeight="1">
      <c r="A268" s="39"/>
      <c r="B268" s="40"/>
      <c r="C268" s="220" t="s">
        <v>730</v>
      </c>
      <c r="D268" s="220" t="s">
        <v>151</v>
      </c>
      <c r="E268" s="221" t="s">
        <v>1508</v>
      </c>
      <c r="F268" s="222" t="s">
        <v>1509</v>
      </c>
      <c r="G268" s="223" t="s">
        <v>1314</v>
      </c>
      <c r="H268" s="224">
        <v>5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42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155</v>
      </c>
      <c r="AT268" s="232" t="s">
        <v>151</v>
      </c>
      <c r="AU268" s="232" t="s">
        <v>84</v>
      </c>
      <c r="AY268" s="18" t="s">
        <v>149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156</v>
      </c>
      <c r="BK268" s="233">
        <f>ROUND(I268*H268,2)</f>
        <v>0</v>
      </c>
      <c r="BL268" s="18" t="s">
        <v>155</v>
      </c>
      <c r="BM268" s="232" t="s">
        <v>1087</v>
      </c>
    </row>
    <row r="269" s="2" customFormat="1">
      <c r="A269" s="39"/>
      <c r="B269" s="40"/>
      <c r="C269" s="41"/>
      <c r="D269" s="236" t="s">
        <v>409</v>
      </c>
      <c r="E269" s="41"/>
      <c r="F269" s="294" t="s">
        <v>1497</v>
      </c>
      <c r="G269" s="41"/>
      <c r="H269" s="41"/>
      <c r="I269" s="295"/>
      <c r="J269" s="41"/>
      <c r="K269" s="41"/>
      <c r="L269" s="45"/>
      <c r="M269" s="296"/>
      <c r="N269" s="297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409</v>
      </c>
      <c r="AU269" s="18" t="s">
        <v>84</v>
      </c>
    </row>
    <row r="270" s="2" customFormat="1" ht="16.5" customHeight="1">
      <c r="A270" s="39"/>
      <c r="B270" s="40"/>
      <c r="C270" s="220" t="s">
        <v>735</v>
      </c>
      <c r="D270" s="220" t="s">
        <v>151</v>
      </c>
      <c r="E270" s="221" t="s">
        <v>1510</v>
      </c>
      <c r="F270" s="222" t="s">
        <v>1511</v>
      </c>
      <c r="G270" s="223" t="s">
        <v>1314</v>
      </c>
      <c r="H270" s="224">
        <v>8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42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155</v>
      </c>
      <c r="AT270" s="232" t="s">
        <v>151</v>
      </c>
      <c r="AU270" s="232" t="s">
        <v>84</v>
      </c>
      <c r="AY270" s="18" t="s">
        <v>149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156</v>
      </c>
      <c r="BK270" s="233">
        <f>ROUND(I270*H270,2)</f>
        <v>0</v>
      </c>
      <c r="BL270" s="18" t="s">
        <v>155</v>
      </c>
      <c r="BM270" s="232" t="s">
        <v>1107</v>
      </c>
    </row>
    <row r="271" s="2" customFormat="1">
      <c r="A271" s="39"/>
      <c r="B271" s="40"/>
      <c r="C271" s="41"/>
      <c r="D271" s="236" t="s">
        <v>409</v>
      </c>
      <c r="E271" s="41"/>
      <c r="F271" s="294" t="s">
        <v>1497</v>
      </c>
      <c r="G271" s="41"/>
      <c r="H271" s="41"/>
      <c r="I271" s="295"/>
      <c r="J271" s="41"/>
      <c r="K271" s="41"/>
      <c r="L271" s="45"/>
      <c r="M271" s="296"/>
      <c r="N271" s="297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409</v>
      </c>
      <c r="AU271" s="18" t="s">
        <v>84</v>
      </c>
    </row>
    <row r="272" s="2" customFormat="1" ht="16.5" customHeight="1">
      <c r="A272" s="39"/>
      <c r="B272" s="40"/>
      <c r="C272" s="220" t="s">
        <v>739</v>
      </c>
      <c r="D272" s="220" t="s">
        <v>151</v>
      </c>
      <c r="E272" s="221" t="s">
        <v>1512</v>
      </c>
      <c r="F272" s="222" t="s">
        <v>1513</v>
      </c>
      <c r="G272" s="223" t="s">
        <v>1314</v>
      </c>
      <c r="H272" s="224">
        <v>8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42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155</v>
      </c>
      <c r="AT272" s="232" t="s">
        <v>151</v>
      </c>
      <c r="AU272" s="232" t="s">
        <v>84</v>
      </c>
      <c r="AY272" s="18" t="s">
        <v>149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156</v>
      </c>
      <c r="BK272" s="233">
        <f>ROUND(I272*H272,2)</f>
        <v>0</v>
      </c>
      <c r="BL272" s="18" t="s">
        <v>155</v>
      </c>
      <c r="BM272" s="232" t="s">
        <v>1117</v>
      </c>
    </row>
    <row r="273" s="2" customFormat="1">
      <c r="A273" s="39"/>
      <c r="B273" s="40"/>
      <c r="C273" s="41"/>
      <c r="D273" s="236" t="s">
        <v>409</v>
      </c>
      <c r="E273" s="41"/>
      <c r="F273" s="294" t="s">
        <v>1497</v>
      </c>
      <c r="G273" s="41"/>
      <c r="H273" s="41"/>
      <c r="I273" s="295"/>
      <c r="J273" s="41"/>
      <c r="K273" s="41"/>
      <c r="L273" s="45"/>
      <c r="M273" s="296"/>
      <c r="N273" s="297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409</v>
      </c>
      <c r="AU273" s="18" t="s">
        <v>84</v>
      </c>
    </row>
    <row r="274" s="2" customFormat="1" ht="16.5" customHeight="1">
      <c r="A274" s="39"/>
      <c r="B274" s="40"/>
      <c r="C274" s="220" t="s">
        <v>743</v>
      </c>
      <c r="D274" s="220" t="s">
        <v>151</v>
      </c>
      <c r="E274" s="221" t="s">
        <v>1514</v>
      </c>
      <c r="F274" s="222" t="s">
        <v>1515</v>
      </c>
      <c r="G274" s="223" t="s">
        <v>1314</v>
      </c>
      <c r="H274" s="224">
        <v>1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42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155</v>
      </c>
      <c r="AT274" s="232" t="s">
        <v>151</v>
      </c>
      <c r="AU274" s="232" t="s">
        <v>84</v>
      </c>
      <c r="AY274" s="18" t="s">
        <v>149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156</v>
      </c>
      <c r="BK274" s="233">
        <f>ROUND(I274*H274,2)</f>
        <v>0</v>
      </c>
      <c r="BL274" s="18" t="s">
        <v>155</v>
      </c>
      <c r="BM274" s="232" t="s">
        <v>1128</v>
      </c>
    </row>
    <row r="275" s="2" customFormat="1">
      <c r="A275" s="39"/>
      <c r="B275" s="40"/>
      <c r="C275" s="41"/>
      <c r="D275" s="236" t="s">
        <v>409</v>
      </c>
      <c r="E275" s="41"/>
      <c r="F275" s="294" t="s">
        <v>1497</v>
      </c>
      <c r="G275" s="41"/>
      <c r="H275" s="41"/>
      <c r="I275" s="295"/>
      <c r="J275" s="41"/>
      <c r="K275" s="41"/>
      <c r="L275" s="45"/>
      <c r="M275" s="296"/>
      <c r="N275" s="297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409</v>
      </c>
      <c r="AU275" s="18" t="s">
        <v>84</v>
      </c>
    </row>
    <row r="276" s="2" customFormat="1" ht="16.5" customHeight="1">
      <c r="A276" s="39"/>
      <c r="B276" s="40"/>
      <c r="C276" s="220" t="s">
        <v>749</v>
      </c>
      <c r="D276" s="220" t="s">
        <v>151</v>
      </c>
      <c r="E276" s="221" t="s">
        <v>1516</v>
      </c>
      <c r="F276" s="222" t="s">
        <v>1517</v>
      </c>
      <c r="G276" s="223" t="s">
        <v>1314</v>
      </c>
      <c r="H276" s="224">
        <v>2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42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155</v>
      </c>
      <c r="AT276" s="232" t="s">
        <v>151</v>
      </c>
      <c r="AU276" s="232" t="s">
        <v>84</v>
      </c>
      <c r="AY276" s="18" t="s">
        <v>149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156</v>
      </c>
      <c r="BK276" s="233">
        <f>ROUND(I276*H276,2)</f>
        <v>0</v>
      </c>
      <c r="BL276" s="18" t="s">
        <v>155</v>
      </c>
      <c r="BM276" s="232" t="s">
        <v>1141</v>
      </c>
    </row>
    <row r="277" s="2" customFormat="1">
      <c r="A277" s="39"/>
      <c r="B277" s="40"/>
      <c r="C277" s="41"/>
      <c r="D277" s="236" t="s">
        <v>409</v>
      </c>
      <c r="E277" s="41"/>
      <c r="F277" s="294" t="s">
        <v>1497</v>
      </c>
      <c r="G277" s="41"/>
      <c r="H277" s="41"/>
      <c r="I277" s="295"/>
      <c r="J277" s="41"/>
      <c r="K277" s="41"/>
      <c r="L277" s="45"/>
      <c r="M277" s="296"/>
      <c r="N277" s="297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409</v>
      </c>
      <c r="AU277" s="18" t="s">
        <v>84</v>
      </c>
    </row>
    <row r="278" s="2" customFormat="1" ht="16.5" customHeight="1">
      <c r="A278" s="39"/>
      <c r="B278" s="40"/>
      <c r="C278" s="220" t="s">
        <v>753</v>
      </c>
      <c r="D278" s="220" t="s">
        <v>151</v>
      </c>
      <c r="E278" s="221" t="s">
        <v>1518</v>
      </c>
      <c r="F278" s="222" t="s">
        <v>1519</v>
      </c>
      <c r="G278" s="223" t="s">
        <v>1314</v>
      </c>
      <c r="H278" s="224">
        <v>6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42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155</v>
      </c>
      <c r="AT278" s="232" t="s">
        <v>151</v>
      </c>
      <c r="AU278" s="232" t="s">
        <v>84</v>
      </c>
      <c r="AY278" s="18" t="s">
        <v>149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156</v>
      </c>
      <c r="BK278" s="233">
        <f>ROUND(I278*H278,2)</f>
        <v>0</v>
      </c>
      <c r="BL278" s="18" t="s">
        <v>155</v>
      </c>
      <c r="BM278" s="232" t="s">
        <v>1151</v>
      </c>
    </row>
    <row r="279" s="2" customFormat="1">
      <c r="A279" s="39"/>
      <c r="B279" s="40"/>
      <c r="C279" s="41"/>
      <c r="D279" s="236" t="s">
        <v>409</v>
      </c>
      <c r="E279" s="41"/>
      <c r="F279" s="294" t="s">
        <v>1497</v>
      </c>
      <c r="G279" s="41"/>
      <c r="H279" s="41"/>
      <c r="I279" s="295"/>
      <c r="J279" s="41"/>
      <c r="K279" s="41"/>
      <c r="L279" s="45"/>
      <c r="M279" s="296"/>
      <c r="N279" s="297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409</v>
      </c>
      <c r="AU279" s="18" t="s">
        <v>84</v>
      </c>
    </row>
    <row r="280" s="2" customFormat="1" ht="16.5" customHeight="1">
      <c r="A280" s="39"/>
      <c r="B280" s="40"/>
      <c r="C280" s="220" t="s">
        <v>759</v>
      </c>
      <c r="D280" s="220" t="s">
        <v>151</v>
      </c>
      <c r="E280" s="221" t="s">
        <v>1520</v>
      </c>
      <c r="F280" s="222" t="s">
        <v>1521</v>
      </c>
      <c r="G280" s="223" t="s">
        <v>1314</v>
      </c>
      <c r="H280" s="224">
        <v>1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42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155</v>
      </c>
      <c r="AT280" s="232" t="s">
        <v>151</v>
      </c>
      <c r="AU280" s="232" t="s">
        <v>84</v>
      </c>
      <c r="AY280" s="18" t="s">
        <v>149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156</v>
      </c>
      <c r="BK280" s="233">
        <f>ROUND(I280*H280,2)</f>
        <v>0</v>
      </c>
      <c r="BL280" s="18" t="s">
        <v>155</v>
      </c>
      <c r="BM280" s="232" t="s">
        <v>1160</v>
      </c>
    </row>
    <row r="281" s="2" customFormat="1">
      <c r="A281" s="39"/>
      <c r="B281" s="40"/>
      <c r="C281" s="41"/>
      <c r="D281" s="236" t="s">
        <v>409</v>
      </c>
      <c r="E281" s="41"/>
      <c r="F281" s="294" t="s">
        <v>1497</v>
      </c>
      <c r="G281" s="41"/>
      <c r="H281" s="41"/>
      <c r="I281" s="295"/>
      <c r="J281" s="41"/>
      <c r="K281" s="41"/>
      <c r="L281" s="45"/>
      <c r="M281" s="296"/>
      <c r="N281" s="297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409</v>
      </c>
      <c r="AU281" s="18" t="s">
        <v>84</v>
      </c>
    </row>
    <row r="282" s="2" customFormat="1" ht="16.5" customHeight="1">
      <c r="A282" s="39"/>
      <c r="B282" s="40"/>
      <c r="C282" s="220" t="s">
        <v>767</v>
      </c>
      <c r="D282" s="220" t="s">
        <v>151</v>
      </c>
      <c r="E282" s="221" t="s">
        <v>1522</v>
      </c>
      <c r="F282" s="222" t="s">
        <v>1523</v>
      </c>
      <c r="G282" s="223" t="s">
        <v>1314</v>
      </c>
      <c r="H282" s="224">
        <v>1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42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155</v>
      </c>
      <c r="AT282" s="232" t="s">
        <v>151</v>
      </c>
      <c r="AU282" s="232" t="s">
        <v>84</v>
      </c>
      <c r="AY282" s="18" t="s">
        <v>149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156</v>
      </c>
      <c r="BK282" s="233">
        <f>ROUND(I282*H282,2)</f>
        <v>0</v>
      </c>
      <c r="BL282" s="18" t="s">
        <v>155</v>
      </c>
      <c r="BM282" s="232" t="s">
        <v>1177</v>
      </c>
    </row>
    <row r="283" s="2" customFormat="1">
      <c r="A283" s="39"/>
      <c r="B283" s="40"/>
      <c r="C283" s="41"/>
      <c r="D283" s="236" t="s">
        <v>409</v>
      </c>
      <c r="E283" s="41"/>
      <c r="F283" s="294" t="s">
        <v>1497</v>
      </c>
      <c r="G283" s="41"/>
      <c r="H283" s="41"/>
      <c r="I283" s="295"/>
      <c r="J283" s="41"/>
      <c r="K283" s="41"/>
      <c r="L283" s="45"/>
      <c r="M283" s="296"/>
      <c r="N283" s="297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409</v>
      </c>
      <c r="AU283" s="18" t="s">
        <v>84</v>
      </c>
    </row>
    <row r="284" s="2" customFormat="1" ht="16.5" customHeight="1">
      <c r="A284" s="39"/>
      <c r="B284" s="40"/>
      <c r="C284" s="220" t="s">
        <v>772</v>
      </c>
      <c r="D284" s="220" t="s">
        <v>151</v>
      </c>
      <c r="E284" s="221" t="s">
        <v>1524</v>
      </c>
      <c r="F284" s="222" t="s">
        <v>1525</v>
      </c>
      <c r="G284" s="223" t="s">
        <v>1314</v>
      </c>
      <c r="H284" s="224">
        <v>1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84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1187</v>
      </c>
    </row>
    <row r="285" s="2" customFormat="1">
      <c r="A285" s="39"/>
      <c r="B285" s="40"/>
      <c r="C285" s="41"/>
      <c r="D285" s="236" t="s">
        <v>409</v>
      </c>
      <c r="E285" s="41"/>
      <c r="F285" s="294" t="s">
        <v>1497</v>
      </c>
      <c r="G285" s="41"/>
      <c r="H285" s="41"/>
      <c r="I285" s="295"/>
      <c r="J285" s="41"/>
      <c r="K285" s="41"/>
      <c r="L285" s="45"/>
      <c r="M285" s="296"/>
      <c r="N285" s="297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409</v>
      </c>
      <c r="AU285" s="18" t="s">
        <v>84</v>
      </c>
    </row>
    <row r="286" s="2" customFormat="1" ht="21.75" customHeight="1">
      <c r="A286" s="39"/>
      <c r="B286" s="40"/>
      <c r="C286" s="220" t="s">
        <v>778</v>
      </c>
      <c r="D286" s="220" t="s">
        <v>151</v>
      </c>
      <c r="E286" s="221" t="s">
        <v>1526</v>
      </c>
      <c r="F286" s="222" t="s">
        <v>1527</v>
      </c>
      <c r="G286" s="223" t="s">
        <v>1314</v>
      </c>
      <c r="H286" s="224">
        <v>1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42</v>
      </c>
      <c r="O286" s="92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155</v>
      </c>
      <c r="AT286" s="232" t="s">
        <v>151</v>
      </c>
      <c r="AU286" s="232" t="s">
        <v>84</v>
      </c>
      <c r="AY286" s="18" t="s">
        <v>149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156</v>
      </c>
      <c r="BK286" s="233">
        <f>ROUND(I286*H286,2)</f>
        <v>0</v>
      </c>
      <c r="BL286" s="18" t="s">
        <v>155</v>
      </c>
      <c r="BM286" s="232" t="s">
        <v>1195</v>
      </c>
    </row>
    <row r="287" s="2" customFormat="1">
      <c r="A287" s="39"/>
      <c r="B287" s="40"/>
      <c r="C287" s="41"/>
      <c r="D287" s="236" t="s">
        <v>409</v>
      </c>
      <c r="E287" s="41"/>
      <c r="F287" s="294" t="s">
        <v>1497</v>
      </c>
      <c r="G287" s="41"/>
      <c r="H287" s="41"/>
      <c r="I287" s="295"/>
      <c r="J287" s="41"/>
      <c r="K287" s="41"/>
      <c r="L287" s="45"/>
      <c r="M287" s="296"/>
      <c r="N287" s="297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409</v>
      </c>
      <c r="AU287" s="18" t="s">
        <v>84</v>
      </c>
    </row>
    <row r="288" s="2" customFormat="1" ht="16.5" customHeight="1">
      <c r="A288" s="39"/>
      <c r="B288" s="40"/>
      <c r="C288" s="220" t="s">
        <v>782</v>
      </c>
      <c r="D288" s="220" t="s">
        <v>151</v>
      </c>
      <c r="E288" s="221" t="s">
        <v>1528</v>
      </c>
      <c r="F288" s="222" t="s">
        <v>1529</v>
      </c>
      <c r="G288" s="223" t="s">
        <v>1314</v>
      </c>
      <c r="H288" s="224">
        <v>1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42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155</v>
      </c>
      <c r="AT288" s="232" t="s">
        <v>151</v>
      </c>
      <c r="AU288" s="232" t="s">
        <v>84</v>
      </c>
      <c r="AY288" s="18" t="s">
        <v>149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156</v>
      </c>
      <c r="BK288" s="233">
        <f>ROUND(I288*H288,2)</f>
        <v>0</v>
      </c>
      <c r="BL288" s="18" t="s">
        <v>155</v>
      </c>
      <c r="BM288" s="232" t="s">
        <v>1204</v>
      </c>
    </row>
    <row r="289" s="2" customFormat="1">
      <c r="A289" s="39"/>
      <c r="B289" s="40"/>
      <c r="C289" s="41"/>
      <c r="D289" s="236" t="s">
        <v>409</v>
      </c>
      <c r="E289" s="41"/>
      <c r="F289" s="294" t="s">
        <v>1497</v>
      </c>
      <c r="G289" s="41"/>
      <c r="H289" s="41"/>
      <c r="I289" s="295"/>
      <c r="J289" s="41"/>
      <c r="K289" s="41"/>
      <c r="L289" s="45"/>
      <c r="M289" s="296"/>
      <c r="N289" s="297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409</v>
      </c>
      <c r="AU289" s="18" t="s">
        <v>84</v>
      </c>
    </row>
    <row r="290" s="2" customFormat="1" ht="16.5" customHeight="1">
      <c r="A290" s="39"/>
      <c r="B290" s="40"/>
      <c r="C290" s="220" t="s">
        <v>785</v>
      </c>
      <c r="D290" s="220" t="s">
        <v>151</v>
      </c>
      <c r="E290" s="221" t="s">
        <v>1530</v>
      </c>
      <c r="F290" s="222" t="s">
        <v>1531</v>
      </c>
      <c r="G290" s="223" t="s">
        <v>1314</v>
      </c>
      <c r="H290" s="224">
        <v>1</v>
      </c>
      <c r="I290" s="225"/>
      <c r="J290" s="226">
        <f>ROUND(I290*H290,2)</f>
        <v>0</v>
      </c>
      <c r="K290" s="227"/>
      <c r="L290" s="45"/>
      <c r="M290" s="228" t="s">
        <v>1</v>
      </c>
      <c r="N290" s="229" t="s">
        <v>42</v>
      </c>
      <c r="O290" s="92"/>
      <c r="P290" s="230">
        <f>O290*H290</f>
        <v>0</v>
      </c>
      <c r="Q290" s="230">
        <v>0</v>
      </c>
      <c r="R290" s="230">
        <f>Q290*H290</f>
        <v>0</v>
      </c>
      <c r="S290" s="230">
        <v>0</v>
      </c>
      <c r="T290" s="23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2" t="s">
        <v>155</v>
      </c>
      <c r="AT290" s="232" t="s">
        <v>151</v>
      </c>
      <c r="AU290" s="232" t="s">
        <v>84</v>
      </c>
      <c r="AY290" s="18" t="s">
        <v>149</v>
      </c>
      <c r="BE290" s="233">
        <f>IF(N290="základní",J290,0)</f>
        <v>0</v>
      </c>
      <c r="BF290" s="233">
        <f>IF(N290="snížená",J290,0)</f>
        <v>0</v>
      </c>
      <c r="BG290" s="233">
        <f>IF(N290="zákl. přenesená",J290,0)</f>
        <v>0</v>
      </c>
      <c r="BH290" s="233">
        <f>IF(N290="sníž. přenesená",J290,0)</f>
        <v>0</v>
      </c>
      <c r="BI290" s="233">
        <f>IF(N290="nulová",J290,0)</f>
        <v>0</v>
      </c>
      <c r="BJ290" s="18" t="s">
        <v>156</v>
      </c>
      <c r="BK290" s="233">
        <f>ROUND(I290*H290,2)</f>
        <v>0</v>
      </c>
      <c r="BL290" s="18" t="s">
        <v>155</v>
      </c>
      <c r="BM290" s="232" t="s">
        <v>1214</v>
      </c>
    </row>
    <row r="291" s="2" customFormat="1">
      <c r="A291" s="39"/>
      <c r="B291" s="40"/>
      <c r="C291" s="41"/>
      <c r="D291" s="236" t="s">
        <v>409</v>
      </c>
      <c r="E291" s="41"/>
      <c r="F291" s="294" t="s">
        <v>1497</v>
      </c>
      <c r="G291" s="41"/>
      <c r="H291" s="41"/>
      <c r="I291" s="295"/>
      <c r="J291" s="41"/>
      <c r="K291" s="41"/>
      <c r="L291" s="45"/>
      <c r="M291" s="296"/>
      <c r="N291" s="297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409</v>
      </c>
      <c r="AU291" s="18" t="s">
        <v>84</v>
      </c>
    </row>
    <row r="292" s="12" customFormat="1" ht="25.92" customHeight="1">
      <c r="A292" s="12"/>
      <c r="B292" s="204"/>
      <c r="C292" s="205"/>
      <c r="D292" s="206" t="s">
        <v>75</v>
      </c>
      <c r="E292" s="207" t="s">
        <v>1532</v>
      </c>
      <c r="F292" s="207" t="s">
        <v>1533</v>
      </c>
      <c r="G292" s="205"/>
      <c r="H292" s="205"/>
      <c r="I292" s="208"/>
      <c r="J292" s="209">
        <f>BK292</f>
        <v>0</v>
      </c>
      <c r="K292" s="205"/>
      <c r="L292" s="210"/>
      <c r="M292" s="211"/>
      <c r="N292" s="212"/>
      <c r="O292" s="212"/>
      <c r="P292" s="213">
        <f>SUM(P293:P296)</f>
        <v>0</v>
      </c>
      <c r="Q292" s="212"/>
      <c r="R292" s="213">
        <f>SUM(R293:R296)</f>
        <v>0</v>
      </c>
      <c r="S292" s="212"/>
      <c r="T292" s="214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84</v>
      </c>
      <c r="AT292" s="216" t="s">
        <v>75</v>
      </c>
      <c r="AU292" s="216" t="s">
        <v>76</v>
      </c>
      <c r="AY292" s="215" t="s">
        <v>149</v>
      </c>
      <c r="BK292" s="217">
        <f>SUM(BK293:BK296)</f>
        <v>0</v>
      </c>
    </row>
    <row r="293" s="2" customFormat="1" ht="16.5" customHeight="1">
      <c r="A293" s="39"/>
      <c r="B293" s="40"/>
      <c r="C293" s="220" t="s">
        <v>789</v>
      </c>
      <c r="D293" s="220" t="s">
        <v>151</v>
      </c>
      <c r="E293" s="221" t="s">
        <v>1534</v>
      </c>
      <c r="F293" s="222" t="s">
        <v>1535</v>
      </c>
      <c r="G293" s="223" t="s">
        <v>925</v>
      </c>
      <c r="H293" s="224">
        <v>1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42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155</v>
      </c>
      <c r="AT293" s="232" t="s">
        <v>151</v>
      </c>
      <c r="AU293" s="232" t="s">
        <v>84</v>
      </c>
      <c r="AY293" s="18" t="s">
        <v>149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156</v>
      </c>
      <c r="BK293" s="233">
        <f>ROUND(I293*H293,2)</f>
        <v>0</v>
      </c>
      <c r="BL293" s="18" t="s">
        <v>155</v>
      </c>
      <c r="BM293" s="232" t="s">
        <v>1536</v>
      </c>
    </row>
    <row r="294" s="2" customFormat="1">
      <c r="A294" s="39"/>
      <c r="B294" s="40"/>
      <c r="C294" s="41"/>
      <c r="D294" s="236" t="s">
        <v>409</v>
      </c>
      <c r="E294" s="41"/>
      <c r="F294" s="294" t="s">
        <v>1537</v>
      </c>
      <c r="G294" s="41"/>
      <c r="H294" s="41"/>
      <c r="I294" s="295"/>
      <c r="J294" s="41"/>
      <c r="K294" s="41"/>
      <c r="L294" s="45"/>
      <c r="M294" s="296"/>
      <c r="N294" s="297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409</v>
      </c>
      <c r="AU294" s="18" t="s">
        <v>84</v>
      </c>
    </row>
    <row r="295" s="2" customFormat="1" ht="16.5" customHeight="1">
      <c r="A295" s="39"/>
      <c r="B295" s="40"/>
      <c r="C295" s="220" t="s">
        <v>794</v>
      </c>
      <c r="D295" s="220" t="s">
        <v>151</v>
      </c>
      <c r="E295" s="221" t="s">
        <v>1538</v>
      </c>
      <c r="F295" s="222" t="s">
        <v>1539</v>
      </c>
      <c r="G295" s="223" t="s">
        <v>1314</v>
      </c>
      <c r="H295" s="224">
        <v>29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42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155</v>
      </c>
      <c r="AT295" s="232" t="s">
        <v>151</v>
      </c>
      <c r="AU295" s="232" t="s">
        <v>84</v>
      </c>
      <c r="AY295" s="18" t="s">
        <v>149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156</v>
      </c>
      <c r="BK295" s="233">
        <f>ROUND(I295*H295,2)</f>
        <v>0</v>
      </c>
      <c r="BL295" s="18" t="s">
        <v>155</v>
      </c>
      <c r="BM295" s="232" t="s">
        <v>1540</v>
      </c>
    </row>
    <row r="296" s="2" customFormat="1">
      <c r="A296" s="39"/>
      <c r="B296" s="40"/>
      <c r="C296" s="41"/>
      <c r="D296" s="236" t="s">
        <v>409</v>
      </c>
      <c r="E296" s="41"/>
      <c r="F296" s="294" t="s">
        <v>1537</v>
      </c>
      <c r="G296" s="41"/>
      <c r="H296" s="41"/>
      <c r="I296" s="295"/>
      <c r="J296" s="41"/>
      <c r="K296" s="41"/>
      <c r="L296" s="45"/>
      <c r="M296" s="298"/>
      <c r="N296" s="299"/>
      <c r="O296" s="259"/>
      <c r="P296" s="259"/>
      <c r="Q296" s="259"/>
      <c r="R296" s="259"/>
      <c r="S296" s="259"/>
      <c r="T296" s="300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409</v>
      </c>
      <c r="AU296" s="18" t="s">
        <v>84</v>
      </c>
    </row>
    <row r="297" s="2" customFormat="1" ht="6.96" customHeight="1">
      <c r="A297" s="39"/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bAiiuR3q732cXcc+gLsCR8YMh0XqsBcILrkPJMQDxY77zL3OVINTpN38LtfP9ceAfVoHPTgD8oEN0JtEGQk5DA==" hashValue="kn+j96Lp2Rugo53QB1TBYd+xnLiUPgbvp9g1AMJELkpKFhaG3KeSFOH+SVFxK1ZWuH0NWkBnJ5jc2Z4u0ztkSA==" algorithmName="SHA-512" password="CC35"/>
  <autoFilter ref="C122:K29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1541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ROUND((SUM(BE124:BE534)),  2)</f>
        <v>0</v>
      </c>
      <c r="G33" s="39"/>
      <c r="H33" s="39"/>
      <c r="I33" s="156">
        <v>0.20999999999999999</v>
      </c>
      <c r="J33" s="155">
        <f>ROUND(((SUM(BE124:BE534))*I33),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ROUND((SUM(BF124:BF534)),  2)</f>
        <v>0</v>
      </c>
      <c r="G34" s="39"/>
      <c r="H34" s="39"/>
      <c r="I34" s="156">
        <v>0.12</v>
      </c>
      <c r="J34" s="155">
        <f>ROUND(((SUM(BF124:BF534))*I34),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ROUND((SUM(BG124:BG534)),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ROUND((SUM(BH124:BH534)),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ROUND((SUM(BI124:BI534)),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 1.2 - Stavebně-konstrukční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130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J197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1542</v>
      </c>
      <c r="E101" s="189"/>
      <c r="F101" s="189"/>
      <c r="G101" s="189"/>
      <c r="H101" s="189"/>
      <c r="I101" s="189"/>
      <c r="J101" s="190">
        <f>J365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132</v>
      </c>
      <c r="E102" s="189"/>
      <c r="F102" s="189"/>
      <c r="G102" s="189"/>
      <c r="H102" s="189"/>
      <c r="I102" s="189"/>
      <c r="J102" s="190">
        <f>J513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133</v>
      </c>
      <c r="E103" s="189"/>
      <c r="F103" s="189"/>
      <c r="G103" s="189"/>
      <c r="H103" s="189"/>
      <c r="I103" s="189"/>
      <c r="J103" s="190">
        <f>J527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252</v>
      </c>
      <c r="E104" s="189"/>
      <c r="F104" s="189"/>
      <c r="G104" s="189"/>
      <c r="H104" s="189"/>
      <c r="I104" s="189"/>
      <c r="J104" s="190">
        <f>J533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BD Modřanská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D 1.2 - Stavebně-konstrukční řešení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QSB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135</v>
      </c>
      <c r="D123" s="195" t="s">
        <v>61</v>
      </c>
      <c r="E123" s="195" t="s">
        <v>57</v>
      </c>
      <c r="F123" s="195" t="s">
        <v>58</v>
      </c>
      <c r="G123" s="195" t="s">
        <v>136</v>
      </c>
      <c r="H123" s="195" t="s">
        <v>137</v>
      </c>
      <c r="I123" s="195" t="s">
        <v>138</v>
      </c>
      <c r="J123" s="196" t="s">
        <v>127</v>
      </c>
      <c r="K123" s="197" t="s">
        <v>139</v>
      </c>
      <c r="L123" s="198"/>
      <c r="M123" s="101" t="s">
        <v>1</v>
      </c>
      <c r="N123" s="102" t="s">
        <v>40</v>
      </c>
      <c r="O123" s="102" t="s">
        <v>140</v>
      </c>
      <c r="P123" s="102" t="s">
        <v>141</v>
      </c>
      <c r="Q123" s="102" t="s">
        <v>142</v>
      </c>
      <c r="R123" s="102" t="s">
        <v>143</v>
      </c>
      <c r="S123" s="102" t="s">
        <v>144</v>
      </c>
      <c r="T123" s="103" t="s">
        <v>145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146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</f>
        <v>0</v>
      </c>
      <c r="Q124" s="105"/>
      <c r="R124" s="201">
        <f>R125</f>
        <v>3944.2822630017204</v>
      </c>
      <c r="S124" s="105"/>
      <c r="T124" s="202">
        <f>T125</f>
        <v>15.970600000000001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129</v>
      </c>
      <c r="BK124" s="203">
        <f>BK125</f>
        <v>0</v>
      </c>
    </row>
    <row r="125" s="12" customFormat="1" ht="25.92" customHeight="1">
      <c r="A125" s="12"/>
      <c r="B125" s="204"/>
      <c r="C125" s="205"/>
      <c r="D125" s="206" t="s">
        <v>75</v>
      </c>
      <c r="E125" s="207" t="s">
        <v>147</v>
      </c>
      <c r="F125" s="207" t="s">
        <v>148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P126+P140+P197+P365+P513+P527+P533</f>
        <v>0</v>
      </c>
      <c r="Q125" s="212"/>
      <c r="R125" s="213">
        <f>R126+R140+R197+R365+R513+R527+R533</f>
        <v>3944.2822630017204</v>
      </c>
      <c r="S125" s="212"/>
      <c r="T125" s="214">
        <f>T126+T140+T197+T365+T513+T527+T533</f>
        <v>15.970600000000001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76</v>
      </c>
      <c r="AY125" s="215" t="s">
        <v>149</v>
      </c>
      <c r="BK125" s="217">
        <f>BK126+BK140+BK197+BK365+BK513+BK527+BK533</f>
        <v>0</v>
      </c>
    </row>
    <row r="126" s="12" customFormat="1" ht="22.8" customHeight="1">
      <c r="A126" s="12"/>
      <c r="B126" s="204"/>
      <c r="C126" s="205"/>
      <c r="D126" s="206" t="s">
        <v>75</v>
      </c>
      <c r="E126" s="218" t="s">
        <v>84</v>
      </c>
      <c r="F126" s="218" t="s">
        <v>150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SUM(P127:P139)</f>
        <v>0</v>
      </c>
      <c r="Q126" s="212"/>
      <c r="R126" s="213">
        <f>SUM(R127:R139)</f>
        <v>0</v>
      </c>
      <c r="S126" s="212"/>
      <c r="T126" s="214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84</v>
      </c>
      <c r="AT126" s="216" t="s">
        <v>75</v>
      </c>
      <c r="AU126" s="216" t="s">
        <v>84</v>
      </c>
      <c r="AY126" s="215" t="s">
        <v>149</v>
      </c>
      <c r="BK126" s="217">
        <f>SUM(BK127:BK139)</f>
        <v>0</v>
      </c>
    </row>
    <row r="127" s="2" customFormat="1" ht="37.8" customHeight="1">
      <c r="A127" s="39"/>
      <c r="B127" s="40"/>
      <c r="C127" s="220" t="s">
        <v>84</v>
      </c>
      <c r="D127" s="220" t="s">
        <v>151</v>
      </c>
      <c r="E127" s="221" t="s">
        <v>160</v>
      </c>
      <c r="F127" s="222" t="s">
        <v>161</v>
      </c>
      <c r="G127" s="223" t="s">
        <v>154</v>
      </c>
      <c r="H127" s="224">
        <v>105.843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156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1543</v>
      </c>
    </row>
    <row r="128" s="2" customFormat="1" ht="37.8" customHeight="1">
      <c r="A128" s="39"/>
      <c r="B128" s="40"/>
      <c r="C128" s="220" t="s">
        <v>156</v>
      </c>
      <c r="D128" s="220" t="s">
        <v>151</v>
      </c>
      <c r="E128" s="221" t="s">
        <v>1544</v>
      </c>
      <c r="F128" s="222" t="s">
        <v>1545</v>
      </c>
      <c r="G128" s="223" t="s">
        <v>154</v>
      </c>
      <c r="H128" s="224">
        <v>105.843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156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1546</v>
      </c>
    </row>
    <row r="129" s="2" customFormat="1" ht="24.15" customHeight="1">
      <c r="A129" s="39"/>
      <c r="B129" s="40"/>
      <c r="C129" s="220" t="s">
        <v>163</v>
      </c>
      <c r="D129" s="220" t="s">
        <v>151</v>
      </c>
      <c r="E129" s="221" t="s">
        <v>1547</v>
      </c>
      <c r="F129" s="222" t="s">
        <v>1548</v>
      </c>
      <c r="G129" s="223" t="s">
        <v>154</v>
      </c>
      <c r="H129" s="224">
        <v>105.843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156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1549</v>
      </c>
    </row>
    <row r="130" s="13" customFormat="1">
      <c r="A130" s="13"/>
      <c r="B130" s="234"/>
      <c r="C130" s="235"/>
      <c r="D130" s="236" t="s">
        <v>158</v>
      </c>
      <c r="E130" s="237" t="s">
        <v>1</v>
      </c>
      <c r="F130" s="238" t="s">
        <v>1550</v>
      </c>
      <c r="G130" s="235"/>
      <c r="H130" s="239">
        <v>105.843</v>
      </c>
      <c r="I130" s="240"/>
      <c r="J130" s="235"/>
      <c r="K130" s="235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158</v>
      </c>
      <c r="AU130" s="245" t="s">
        <v>156</v>
      </c>
      <c r="AV130" s="13" t="s">
        <v>156</v>
      </c>
      <c r="AW130" s="13" t="s">
        <v>31</v>
      </c>
      <c r="AX130" s="13" t="s">
        <v>76</v>
      </c>
      <c r="AY130" s="245" t="s">
        <v>149</v>
      </c>
    </row>
    <row r="131" s="14" customFormat="1">
      <c r="A131" s="14"/>
      <c r="B131" s="262"/>
      <c r="C131" s="263"/>
      <c r="D131" s="236" t="s">
        <v>158</v>
      </c>
      <c r="E131" s="264" t="s">
        <v>1</v>
      </c>
      <c r="F131" s="265" t="s">
        <v>298</v>
      </c>
      <c r="G131" s="263"/>
      <c r="H131" s="266">
        <v>105.843</v>
      </c>
      <c r="I131" s="267"/>
      <c r="J131" s="263"/>
      <c r="K131" s="263"/>
      <c r="L131" s="268"/>
      <c r="M131" s="269"/>
      <c r="N131" s="270"/>
      <c r="O131" s="270"/>
      <c r="P131" s="270"/>
      <c r="Q131" s="270"/>
      <c r="R131" s="270"/>
      <c r="S131" s="270"/>
      <c r="T131" s="27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2" t="s">
        <v>158</v>
      </c>
      <c r="AU131" s="272" t="s">
        <v>156</v>
      </c>
      <c r="AV131" s="14" t="s">
        <v>155</v>
      </c>
      <c r="AW131" s="14" t="s">
        <v>31</v>
      </c>
      <c r="AX131" s="14" t="s">
        <v>84</v>
      </c>
      <c r="AY131" s="272" t="s">
        <v>149</v>
      </c>
    </row>
    <row r="132" s="2" customFormat="1" ht="24.15" customHeight="1">
      <c r="A132" s="39"/>
      <c r="B132" s="40"/>
      <c r="C132" s="220" t="s">
        <v>155</v>
      </c>
      <c r="D132" s="220" t="s">
        <v>151</v>
      </c>
      <c r="E132" s="221" t="s">
        <v>1551</v>
      </c>
      <c r="F132" s="222" t="s">
        <v>1552</v>
      </c>
      <c r="G132" s="223" t="s">
        <v>154</v>
      </c>
      <c r="H132" s="224">
        <v>105.843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42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155</v>
      </c>
      <c r="AT132" s="232" t="s">
        <v>151</v>
      </c>
      <c r="AU132" s="232" t="s">
        <v>156</v>
      </c>
      <c r="AY132" s="18" t="s">
        <v>149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156</v>
      </c>
      <c r="BK132" s="233">
        <f>ROUND(I132*H132,2)</f>
        <v>0</v>
      </c>
      <c r="BL132" s="18" t="s">
        <v>155</v>
      </c>
      <c r="BM132" s="232" t="s">
        <v>1553</v>
      </c>
    </row>
    <row r="133" s="13" customFormat="1">
      <c r="A133" s="13"/>
      <c r="B133" s="234"/>
      <c r="C133" s="235"/>
      <c r="D133" s="236" t="s">
        <v>158</v>
      </c>
      <c r="E133" s="237" t="s">
        <v>1</v>
      </c>
      <c r="F133" s="238" t="s">
        <v>1550</v>
      </c>
      <c r="G133" s="235"/>
      <c r="H133" s="239">
        <v>105.843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158</v>
      </c>
      <c r="AU133" s="245" t="s">
        <v>156</v>
      </c>
      <c r="AV133" s="13" t="s">
        <v>156</v>
      </c>
      <c r="AW133" s="13" t="s">
        <v>31</v>
      </c>
      <c r="AX133" s="13" t="s">
        <v>76</v>
      </c>
      <c r="AY133" s="245" t="s">
        <v>149</v>
      </c>
    </row>
    <row r="134" s="14" customFormat="1">
      <c r="A134" s="14"/>
      <c r="B134" s="262"/>
      <c r="C134" s="263"/>
      <c r="D134" s="236" t="s">
        <v>158</v>
      </c>
      <c r="E134" s="264" t="s">
        <v>1</v>
      </c>
      <c r="F134" s="265" t="s">
        <v>298</v>
      </c>
      <c r="G134" s="263"/>
      <c r="H134" s="266">
        <v>105.843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72" t="s">
        <v>158</v>
      </c>
      <c r="AU134" s="272" t="s">
        <v>156</v>
      </c>
      <c r="AV134" s="14" t="s">
        <v>155</v>
      </c>
      <c r="AW134" s="14" t="s">
        <v>31</v>
      </c>
      <c r="AX134" s="14" t="s">
        <v>84</v>
      </c>
      <c r="AY134" s="272" t="s">
        <v>149</v>
      </c>
    </row>
    <row r="135" s="2" customFormat="1" ht="33" customHeight="1">
      <c r="A135" s="39"/>
      <c r="B135" s="40"/>
      <c r="C135" s="220" t="s">
        <v>172</v>
      </c>
      <c r="D135" s="220" t="s">
        <v>151</v>
      </c>
      <c r="E135" s="221" t="s">
        <v>164</v>
      </c>
      <c r="F135" s="222" t="s">
        <v>165</v>
      </c>
      <c r="G135" s="223" t="s">
        <v>166</v>
      </c>
      <c r="H135" s="224">
        <v>359.86500000000001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42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155</v>
      </c>
      <c r="AT135" s="232" t="s">
        <v>151</v>
      </c>
      <c r="AU135" s="232" t="s">
        <v>156</v>
      </c>
      <c r="AY135" s="18" t="s">
        <v>149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156</v>
      </c>
      <c r="BK135" s="233">
        <f>ROUND(I135*H135,2)</f>
        <v>0</v>
      </c>
      <c r="BL135" s="18" t="s">
        <v>155</v>
      </c>
      <c r="BM135" s="232" t="s">
        <v>1554</v>
      </c>
    </row>
    <row r="136" s="13" customFormat="1">
      <c r="A136" s="13"/>
      <c r="B136" s="234"/>
      <c r="C136" s="235"/>
      <c r="D136" s="236" t="s">
        <v>158</v>
      </c>
      <c r="E136" s="235"/>
      <c r="F136" s="238" t="s">
        <v>1555</v>
      </c>
      <c r="G136" s="235"/>
      <c r="H136" s="239">
        <v>359.86500000000001</v>
      </c>
      <c r="I136" s="240"/>
      <c r="J136" s="235"/>
      <c r="K136" s="235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158</v>
      </c>
      <c r="AU136" s="245" t="s">
        <v>156</v>
      </c>
      <c r="AV136" s="13" t="s">
        <v>156</v>
      </c>
      <c r="AW136" s="13" t="s">
        <v>4</v>
      </c>
      <c r="AX136" s="13" t="s">
        <v>84</v>
      </c>
      <c r="AY136" s="245" t="s">
        <v>149</v>
      </c>
    </row>
    <row r="137" s="2" customFormat="1" ht="16.5" customHeight="1">
      <c r="A137" s="39"/>
      <c r="B137" s="40"/>
      <c r="C137" s="220" t="s">
        <v>177</v>
      </c>
      <c r="D137" s="220" t="s">
        <v>151</v>
      </c>
      <c r="E137" s="221" t="s">
        <v>169</v>
      </c>
      <c r="F137" s="222" t="s">
        <v>170</v>
      </c>
      <c r="G137" s="223" t="s">
        <v>154</v>
      </c>
      <c r="H137" s="224">
        <v>211.685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42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155</v>
      </c>
      <c r="AT137" s="232" t="s">
        <v>151</v>
      </c>
      <c r="AU137" s="232" t="s">
        <v>156</v>
      </c>
      <c r="AY137" s="18" t="s">
        <v>149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156</v>
      </c>
      <c r="BK137" s="233">
        <f>ROUND(I137*H137,2)</f>
        <v>0</v>
      </c>
      <c r="BL137" s="18" t="s">
        <v>155</v>
      </c>
      <c r="BM137" s="232" t="s">
        <v>1556</v>
      </c>
    </row>
    <row r="138" s="13" customFormat="1">
      <c r="A138" s="13"/>
      <c r="B138" s="234"/>
      <c r="C138" s="235"/>
      <c r="D138" s="236" t="s">
        <v>158</v>
      </c>
      <c r="E138" s="237" t="s">
        <v>1</v>
      </c>
      <c r="F138" s="238" t="s">
        <v>1557</v>
      </c>
      <c r="G138" s="235"/>
      <c r="H138" s="239">
        <v>211.685</v>
      </c>
      <c r="I138" s="240"/>
      <c r="J138" s="235"/>
      <c r="K138" s="235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158</v>
      </c>
      <c r="AU138" s="245" t="s">
        <v>156</v>
      </c>
      <c r="AV138" s="13" t="s">
        <v>156</v>
      </c>
      <c r="AW138" s="13" t="s">
        <v>31</v>
      </c>
      <c r="AX138" s="13" t="s">
        <v>76</v>
      </c>
      <c r="AY138" s="245" t="s">
        <v>149</v>
      </c>
    </row>
    <row r="139" s="14" customFormat="1">
      <c r="A139" s="14"/>
      <c r="B139" s="262"/>
      <c r="C139" s="263"/>
      <c r="D139" s="236" t="s">
        <v>158</v>
      </c>
      <c r="E139" s="264" t="s">
        <v>1</v>
      </c>
      <c r="F139" s="265" t="s">
        <v>298</v>
      </c>
      <c r="G139" s="263"/>
      <c r="H139" s="266">
        <v>211.685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2" t="s">
        <v>158</v>
      </c>
      <c r="AU139" s="272" t="s">
        <v>156</v>
      </c>
      <c r="AV139" s="14" t="s">
        <v>155</v>
      </c>
      <c r="AW139" s="14" t="s">
        <v>31</v>
      </c>
      <c r="AX139" s="14" t="s">
        <v>84</v>
      </c>
      <c r="AY139" s="272" t="s">
        <v>149</v>
      </c>
    </row>
    <row r="140" s="12" customFormat="1" ht="22.8" customHeight="1">
      <c r="A140" s="12"/>
      <c r="B140" s="204"/>
      <c r="C140" s="205"/>
      <c r="D140" s="206" t="s">
        <v>75</v>
      </c>
      <c r="E140" s="218" t="s">
        <v>156</v>
      </c>
      <c r="F140" s="218" t="s">
        <v>281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SUM(P141:P196)</f>
        <v>0</v>
      </c>
      <c r="Q140" s="212"/>
      <c r="R140" s="213">
        <f>SUM(R141:R196)</f>
        <v>1157.0552928764921</v>
      </c>
      <c r="S140" s="212"/>
      <c r="T140" s="214">
        <f>SUM(T141:T196)</f>
        <v>15.970600000000001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84</v>
      </c>
      <c r="AY140" s="215" t="s">
        <v>149</v>
      </c>
      <c r="BK140" s="217">
        <f>SUM(BK141:BK196)</f>
        <v>0</v>
      </c>
    </row>
    <row r="141" s="2" customFormat="1" ht="24.15" customHeight="1">
      <c r="A141" s="39"/>
      <c r="B141" s="40"/>
      <c r="C141" s="220" t="s">
        <v>186</v>
      </c>
      <c r="D141" s="220" t="s">
        <v>151</v>
      </c>
      <c r="E141" s="221" t="s">
        <v>1558</v>
      </c>
      <c r="F141" s="222" t="s">
        <v>1559</v>
      </c>
      <c r="G141" s="223" t="s">
        <v>197</v>
      </c>
      <c r="H141" s="224">
        <v>239.69999999999999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42</v>
      </c>
      <c r="O141" s="92"/>
      <c r="P141" s="230">
        <f>O141*H141</f>
        <v>0</v>
      </c>
      <c r="Q141" s="230">
        <v>0.00013540000000000001</v>
      </c>
      <c r="R141" s="230">
        <f>Q141*H141</f>
        <v>0.032455379999999999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155</v>
      </c>
      <c r="AT141" s="232" t="s">
        <v>151</v>
      </c>
      <c r="AU141" s="232" t="s">
        <v>156</v>
      </c>
      <c r="AY141" s="18" t="s">
        <v>149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156</v>
      </c>
      <c r="BK141" s="233">
        <f>ROUND(I141*H141,2)</f>
        <v>0</v>
      </c>
      <c r="BL141" s="18" t="s">
        <v>155</v>
      </c>
      <c r="BM141" s="232" t="s">
        <v>476</v>
      </c>
    </row>
    <row r="142" s="13" customFormat="1">
      <c r="A142" s="13"/>
      <c r="B142" s="234"/>
      <c r="C142" s="235"/>
      <c r="D142" s="236" t="s">
        <v>158</v>
      </c>
      <c r="E142" s="237" t="s">
        <v>1</v>
      </c>
      <c r="F142" s="238" t="s">
        <v>1560</v>
      </c>
      <c r="G142" s="235"/>
      <c r="H142" s="239">
        <v>239.69999999999999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158</v>
      </c>
      <c r="AU142" s="245" t="s">
        <v>156</v>
      </c>
      <c r="AV142" s="13" t="s">
        <v>156</v>
      </c>
      <c r="AW142" s="13" t="s">
        <v>31</v>
      </c>
      <c r="AX142" s="13" t="s">
        <v>76</v>
      </c>
      <c r="AY142" s="245" t="s">
        <v>149</v>
      </c>
    </row>
    <row r="143" s="14" customFormat="1">
      <c r="A143" s="14"/>
      <c r="B143" s="262"/>
      <c r="C143" s="263"/>
      <c r="D143" s="236" t="s">
        <v>158</v>
      </c>
      <c r="E143" s="264" t="s">
        <v>1</v>
      </c>
      <c r="F143" s="265" t="s">
        <v>298</v>
      </c>
      <c r="G143" s="263"/>
      <c r="H143" s="266">
        <v>239.69999999999999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2" t="s">
        <v>158</v>
      </c>
      <c r="AU143" s="272" t="s">
        <v>156</v>
      </c>
      <c r="AV143" s="14" t="s">
        <v>155</v>
      </c>
      <c r="AW143" s="14" t="s">
        <v>31</v>
      </c>
      <c r="AX143" s="14" t="s">
        <v>84</v>
      </c>
      <c r="AY143" s="272" t="s">
        <v>149</v>
      </c>
    </row>
    <row r="144" s="2" customFormat="1" ht="24.15" customHeight="1">
      <c r="A144" s="39"/>
      <c r="B144" s="40"/>
      <c r="C144" s="220" t="s">
        <v>181</v>
      </c>
      <c r="D144" s="220" t="s">
        <v>151</v>
      </c>
      <c r="E144" s="221" t="s">
        <v>1561</v>
      </c>
      <c r="F144" s="222" t="s">
        <v>1562</v>
      </c>
      <c r="G144" s="223" t="s">
        <v>197</v>
      </c>
      <c r="H144" s="224">
        <v>239.69999999999999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0.00015004999999999999</v>
      </c>
      <c r="R144" s="230">
        <f>Q144*H144</f>
        <v>0.035966984999999993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156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1563</v>
      </c>
    </row>
    <row r="145" s="13" customFormat="1">
      <c r="A145" s="13"/>
      <c r="B145" s="234"/>
      <c r="C145" s="235"/>
      <c r="D145" s="236" t="s">
        <v>158</v>
      </c>
      <c r="E145" s="237" t="s">
        <v>1</v>
      </c>
      <c r="F145" s="238" t="s">
        <v>1560</v>
      </c>
      <c r="G145" s="235"/>
      <c r="H145" s="239">
        <v>239.69999999999999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158</v>
      </c>
      <c r="AU145" s="245" t="s">
        <v>156</v>
      </c>
      <c r="AV145" s="13" t="s">
        <v>156</v>
      </c>
      <c r="AW145" s="13" t="s">
        <v>31</v>
      </c>
      <c r="AX145" s="13" t="s">
        <v>76</v>
      </c>
      <c r="AY145" s="245" t="s">
        <v>149</v>
      </c>
    </row>
    <row r="146" s="14" customFormat="1">
      <c r="A146" s="14"/>
      <c r="B146" s="262"/>
      <c r="C146" s="263"/>
      <c r="D146" s="236" t="s">
        <v>158</v>
      </c>
      <c r="E146" s="264" t="s">
        <v>1</v>
      </c>
      <c r="F146" s="265" t="s">
        <v>298</v>
      </c>
      <c r="G146" s="263"/>
      <c r="H146" s="266">
        <v>239.69999999999999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2" t="s">
        <v>158</v>
      </c>
      <c r="AU146" s="272" t="s">
        <v>156</v>
      </c>
      <c r="AV146" s="14" t="s">
        <v>155</v>
      </c>
      <c r="AW146" s="14" t="s">
        <v>31</v>
      </c>
      <c r="AX146" s="14" t="s">
        <v>84</v>
      </c>
      <c r="AY146" s="272" t="s">
        <v>149</v>
      </c>
    </row>
    <row r="147" s="2" customFormat="1" ht="24.15" customHeight="1">
      <c r="A147" s="39"/>
      <c r="B147" s="40"/>
      <c r="C147" s="220" t="s">
        <v>184</v>
      </c>
      <c r="D147" s="220" t="s">
        <v>151</v>
      </c>
      <c r="E147" s="221" t="s">
        <v>1564</v>
      </c>
      <c r="F147" s="222" t="s">
        <v>1565</v>
      </c>
      <c r="G147" s="223" t="s">
        <v>197</v>
      </c>
      <c r="H147" s="224">
        <v>479.39999999999998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156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485</v>
      </c>
    </row>
    <row r="148" s="2" customFormat="1" ht="33" customHeight="1">
      <c r="A148" s="39"/>
      <c r="B148" s="40"/>
      <c r="C148" s="220" t="s">
        <v>200</v>
      </c>
      <c r="D148" s="220" t="s">
        <v>151</v>
      </c>
      <c r="E148" s="221" t="s">
        <v>1566</v>
      </c>
      <c r="F148" s="222" t="s">
        <v>1567</v>
      </c>
      <c r="G148" s="223" t="s">
        <v>197</v>
      </c>
      <c r="H148" s="224">
        <v>470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156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494</v>
      </c>
    </row>
    <row r="149" s="13" customFormat="1">
      <c r="A149" s="13"/>
      <c r="B149" s="234"/>
      <c r="C149" s="235"/>
      <c r="D149" s="236" t="s">
        <v>158</v>
      </c>
      <c r="E149" s="237" t="s">
        <v>1</v>
      </c>
      <c r="F149" s="238" t="s">
        <v>1568</v>
      </c>
      <c r="G149" s="235"/>
      <c r="H149" s="239">
        <v>470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158</v>
      </c>
      <c r="AU149" s="245" t="s">
        <v>156</v>
      </c>
      <c r="AV149" s="13" t="s">
        <v>156</v>
      </c>
      <c r="AW149" s="13" t="s">
        <v>31</v>
      </c>
      <c r="AX149" s="13" t="s">
        <v>76</v>
      </c>
      <c r="AY149" s="245" t="s">
        <v>149</v>
      </c>
    </row>
    <row r="150" s="14" customFormat="1">
      <c r="A150" s="14"/>
      <c r="B150" s="262"/>
      <c r="C150" s="263"/>
      <c r="D150" s="236" t="s">
        <v>158</v>
      </c>
      <c r="E150" s="264" t="s">
        <v>1</v>
      </c>
      <c r="F150" s="265" t="s">
        <v>298</v>
      </c>
      <c r="G150" s="263"/>
      <c r="H150" s="266">
        <v>470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2" t="s">
        <v>158</v>
      </c>
      <c r="AU150" s="272" t="s">
        <v>156</v>
      </c>
      <c r="AV150" s="14" t="s">
        <v>155</v>
      </c>
      <c r="AW150" s="14" t="s">
        <v>31</v>
      </c>
      <c r="AX150" s="14" t="s">
        <v>84</v>
      </c>
      <c r="AY150" s="272" t="s">
        <v>149</v>
      </c>
    </row>
    <row r="151" s="2" customFormat="1" ht="24.15" customHeight="1">
      <c r="A151" s="39"/>
      <c r="B151" s="40"/>
      <c r="C151" s="246" t="s">
        <v>205</v>
      </c>
      <c r="D151" s="246" t="s">
        <v>178</v>
      </c>
      <c r="E151" s="247" t="s">
        <v>1569</v>
      </c>
      <c r="F151" s="248" t="s">
        <v>1570</v>
      </c>
      <c r="G151" s="249" t="s">
        <v>154</v>
      </c>
      <c r="H151" s="250">
        <v>211.685</v>
      </c>
      <c r="I151" s="251"/>
      <c r="J151" s="252">
        <f>ROUND(I151*H151,2)</f>
        <v>0</v>
      </c>
      <c r="K151" s="253"/>
      <c r="L151" s="254"/>
      <c r="M151" s="255" t="s">
        <v>1</v>
      </c>
      <c r="N151" s="256" t="s">
        <v>42</v>
      </c>
      <c r="O151" s="92"/>
      <c r="P151" s="230">
        <f>O151*H151</f>
        <v>0</v>
      </c>
      <c r="Q151" s="230">
        <v>2.4289999999999998</v>
      </c>
      <c r="R151" s="230">
        <f>Q151*H151</f>
        <v>514.18286499999999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181</v>
      </c>
      <c r="AT151" s="232" t="s">
        <v>178</v>
      </c>
      <c r="AU151" s="232" t="s">
        <v>156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503</v>
      </c>
    </row>
    <row r="152" s="13" customFormat="1">
      <c r="A152" s="13"/>
      <c r="B152" s="234"/>
      <c r="C152" s="235"/>
      <c r="D152" s="236" t="s">
        <v>158</v>
      </c>
      <c r="E152" s="237" t="s">
        <v>1</v>
      </c>
      <c r="F152" s="238" t="s">
        <v>1557</v>
      </c>
      <c r="G152" s="235"/>
      <c r="H152" s="239">
        <v>211.685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158</v>
      </c>
      <c r="AU152" s="245" t="s">
        <v>156</v>
      </c>
      <c r="AV152" s="13" t="s">
        <v>156</v>
      </c>
      <c r="AW152" s="13" t="s">
        <v>31</v>
      </c>
      <c r="AX152" s="13" t="s">
        <v>76</v>
      </c>
      <c r="AY152" s="245" t="s">
        <v>149</v>
      </c>
    </row>
    <row r="153" s="14" customFormat="1">
      <c r="A153" s="14"/>
      <c r="B153" s="262"/>
      <c r="C153" s="263"/>
      <c r="D153" s="236" t="s">
        <v>158</v>
      </c>
      <c r="E153" s="264" t="s">
        <v>1</v>
      </c>
      <c r="F153" s="265" t="s">
        <v>298</v>
      </c>
      <c r="G153" s="263"/>
      <c r="H153" s="266">
        <v>211.685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2" t="s">
        <v>158</v>
      </c>
      <c r="AU153" s="272" t="s">
        <v>156</v>
      </c>
      <c r="AV153" s="14" t="s">
        <v>155</v>
      </c>
      <c r="AW153" s="14" t="s">
        <v>31</v>
      </c>
      <c r="AX153" s="14" t="s">
        <v>84</v>
      </c>
      <c r="AY153" s="272" t="s">
        <v>149</v>
      </c>
    </row>
    <row r="154" s="2" customFormat="1" ht="24.15" customHeight="1">
      <c r="A154" s="39"/>
      <c r="B154" s="40"/>
      <c r="C154" s="220" t="s">
        <v>8</v>
      </c>
      <c r="D154" s="220" t="s">
        <v>151</v>
      </c>
      <c r="E154" s="221" t="s">
        <v>1571</v>
      </c>
      <c r="F154" s="222" t="s">
        <v>1572</v>
      </c>
      <c r="G154" s="223" t="s">
        <v>166</v>
      </c>
      <c r="H154" s="224">
        <v>9.3390000000000004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1.113810228</v>
      </c>
      <c r="R154" s="230">
        <f>Q154*H154</f>
        <v>10.401873719292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156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513</v>
      </c>
    </row>
    <row r="155" s="2" customFormat="1">
      <c r="A155" s="39"/>
      <c r="B155" s="40"/>
      <c r="C155" s="41"/>
      <c r="D155" s="236" t="s">
        <v>409</v>
      </c>
      <c r="E155" s="41"/>
      <c r="F155" s="294" t="s">
        <v>1573</v>
      </c>
      <c r="G155" s="41"/>
      <c r="H155" s="41"/>
      <c r="I155" s="295"/>
      <c r="J155" s="41"/>
      <c r="K155" s="41"/>
      <c r="L155" s="45"/>
      <c r="M155" s="296"/>
      <c r="N155" s="297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409</v>
      </c>
      <c r="AU155" s="18" t="s">
        <v>156</v>
      </c>
    </row>
    <row r="156" s="13" customFormat="1">
      <c r="A156" s="13"/>
      <c r="B156" s="234"/>
      <c r="C156" s="235"/>
      <c r="D156" s="236" t="s">
        <v>158</v>
      </c>
      <c r="E156" s="237" t="s">
        <v>1</v>
      </c>
      <c r="F156" s="238" t="s">
        <v>1574</v>
      </c>
      <c r="G156" s="235"/>
      <c r="H156" s="239">
        <v>9.3390000000000004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158</v>
      </c>
      <c r="AU156" s="245" t="s">
        <v>156</v>
      </c>
      <c r="AV156" s="13" t="s">
        <v>156</v>
      </c>
      <c r="AW156" s="13" t="s">
        <v>31</v>
      </c>
      <c r="AX156" s="13" t="s">
        <v>76</v>
      </c>
      <c r="AY156" s="245" t="s">
        <v>149</v>
      </c>
    </row>
    <row r="157" s="14" customFormat="1">
      <c r="A157" s="14"/>
      <c r="B157" s="262"/>
      <c r="C157" s="263"/>
      <c r="D157" s="236" t="s">
        <v>158</v>
      </c>
      <c r="E157" s="264" t="s">
        <v>1</v>
      </c>
      <c r="F157" s="265" t="s">
        <v>298</v>
      </c>
      <c r="G157" s="263"/>
      <c r="H157" s="266">
        <v>9.3390000000000004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2" t="s">
        <v>158</v>
      </c>
      <c r="AU157" s="272" t="s">
        <v>156</v>
      </c>
      <c r="AV157" s="14" t="s">
        <v>155</v>
      </c>
      <c r="AW157" s="14" t="s">
        <v>31</v>
      </c>
      <c r="AX157" s="14" t="s">
        <v>84</v>
      </c>
      <c r="AY157" s="272" t="s">
        <v>149</v>
      </c>
    </row>
    <row r="158" s="2" customFormat="1" ht="24.15" customHeight="1">
      <c r="A158" s="39"/>
      <c r="B158" s="40"/>
      <c r="C158" s="220" t="s">
        <v>213</v>
      </c>
      <c r="D158" s="220" t="s">
        <v>151</v>
      </c>
      <c r="E158" s="221" t="s">
        <v>1575</v>
      </c>
      <c r="F158" s="222" t="s">
        <v>1576</v>
      </c>
      <c r="G158" s="223" t="s">
        <v>197</v>
      </c>
      <c r="H158" s="224">
        <v>9.4000000000000004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1.6990000000000001</v>
      </c>
      <c r="T158" s="231">
        <f>S158*H158</f>
        <v>15.970600000000001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156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522</v>
      </c>
    </row>
    <row r="159" s="13" customFormat="1">
      <c r="A159" s="13"/>
      <c r="B159" s="234"/>
      <c r="C159" s="235"/>
      <c r="D159" s="236" t="s">
        <v>158</v>
      </c>
      <c r="E159" s="237" t="s">
        <v>1</v>
      </c>
      <c r="F159" s="238" t="s">
        <v>1577</v>
      </c>
      <c r="G159" s="235"/>
      <c r="H159" s="239">
        <v>9.4000000000000004</v>
      </c>
      <c r="I159" s="240"/>
      <c r="J159" s="235"/>
      <c r="K159" s="235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158</v>
      </c>
      <c r="AU159" s="245" t="s">
        <v>156</v>
      </c>
      <c r="AV159" s="13" t="s">
        <v>156</v>
      </c>
      <c r="AW159" s="13" t="s">
        <v>31</v>
      </c>
      <c r="AX159" s="13" t="s">
        <v>76</v>
      </c>
      <c r="AY159" s="245" t="s">
        <v>149</v>
      </c>
    </row>
    <row r="160" s="14" customFormat="1">
      <c r="A160" s="14"/>
      <c r="B160" s="262"/>
      <c r="C160" s="263"/>
      <c r="D160" s="236" t="s">
        <v>158</v>
      </c>
      <c r="E160" s="264" t="s">
        <v>1</v>
      </c>
      <c r="F160" s="265" t="s">
        <v>298</v>
      </c>
      <c r="G160" s="263"/>
      <c r="H160" s="266">
        <v>9.4000000000000004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2" t="s">
        <v>158</v>
      </c>
      <c r="AU160" s="272" t="s">
        <v>156</v>
      </c>
      <c r="AV160" s="14" t="s">
        <v>155</v>
      </c>
      <c r="AW160" s="14" t="s">
        <v>31</v>
      </c>
      <c r="AX160" s="14" t="s">
        <v>84</v>
      </c>
      <c r="AY160" s="272" t="s">
        <v>149</v>
      </c>
    </row>
    <row r="161" s="2" customFormat="1" ht="24.15" customHeight="1">
      <c r="A161" s="39"/>
      <c r="B161" s="40"/>
      <c r="C161" s="220" t="s">
        <v>218</v>
      </c>
      <c r="D161" s="220" t="s">
        <v>151</v>
      </c>
      <c r="E161" s="221" t="s">
        <v>1578</v>
      </c>
      <c r="F161" s="222" t="s">
        <v>1579</v>
      </c>
      <c r="G161" s="223" t="s">
        <v>154</v>
      </c>
      <c r="H161" s="224">
        <v>161.75899999999999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2.5018722040000001</v>
      </c>
      <c r="R161" s="230">
        <f>Q161*H161</f>
        <v>404.700345846836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156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177</v>
      </c>
    </row>
    <row r="162" s="13" customFormat="1">
      <c r="A162" s="13"/>
      <c r="B162" s="234"/>
      <c r="C162" s="235"/>
      <c r="D162" s="236" t="s">
        <v>158</v>
      </c>
      <c r="E162" s="237" t="s">
        <v>1</v>
      </c>
      <c r="F162" s="238" t="s">
        <v>1580</v>
      </c>
      <c r="G162" s="235"/>
      <c r="H162" s="239">
        <v>159.38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158</v>
      </c>
      <c r="AU162" s="245" t="s">
        <v>156</v>
      </c>
      <c r="AV162" s="13" t="s">
        <v>156</v>
      </c>
      <c r="AW162" s="13" t="s">
        <v>31</v>
      </c>
      <c r="AX162" s="13" t="s">
        <v>76</v>
      </c>
      <c r="AY162" s="245" t="s">
        <v>149</v>
      </c>
    </row>
    <row r="163" s="13" customFormat="1">
      <c r="A163" s="13"/>
      <c r="B163" s="234"/>
      <c r="C163" s="235"/>
      <c r="D163" s="236" t="s">
        <v>158</v>
      </c>
      <c r="E163" s="237" t="s">
        <v>1</v>
      </c>
      <c r="F163" s="238" t="s">
        <v>1581</v>
      </c>
      <c r="G163" s="235"/>
      <c r="H163" s="239">
        <v>2.379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158</v>
      </c>
      <c r="AU163" s="245" t="s">
        <v>156</v>
      </c>
      <c r="AV163" s="13" t="s">
        <v>156</v>
      </c>
      <c r="AW163" s="13" t="s">
        <v>31</v>
      </c>
      <c r="AX163" s="13" t="s">
        <v>76</v>
      </c>
      <c r="AY163" s="245" t="s">
        <v>149</v>
      </c>
    </row>
    <row r="164" s="14" customFormat="1">
      <c r="A164" s="14"/>
      <c r="B164" s="262"/>
      <c r="C164" s="263"/>
      <c r="D164" s="236" t="s">
        <v>158</v>
      </c>
      <c r="E164" s="264" t="s">
        <v>1</v>
      </c>
      <c r="F164" s="265" t="s">
        <v>298</v>
      </c>
      <c r="G164" s="263"/>
      <c r="H164" s="266">
        <v>161.75899999999999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2" t="s">
        <v>158</v>
      </c>
      <c r="AU164" s="272" t="s">
        <v>156</v>
      </c>
      <c r="AV164" s="14" t="s">
        <v>155</v>
      </c>
      <c r="AW164" s="14" t="s">
        <v>31</v>
      </c>
      <c r="AX164" s="14" t="s">
        <v>84</v>
      </c>
      <c r="AY164" s="272" t="s">
        <v>149</v>
      </c>
    </row>
    <row r="165" s="2" customFormat="1" ht="21.75" customHeight="1">
      <c r="A165" s="39"/>
      <c r="B165" s="40"/>
      <c r="C165" s="220" t="s">
        <v>223</v>
      </c>
      <c r="D165" s="220" t="s">
        <v>151</v>
      </c>
      <c r="E165" s="221" t="s">
        <v>1582</v>
      </c>
      <c r="F165" s="222" t="s">
        <v>1583</v>
      </c>
      <c r="G165" s="223" t="s">
        <v>166</v>
      </c>
      <c r="H165" s="224">
        <v>21.029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42</v>
      </c>
      <c r="O165" s="92"/>
      <c r="P165" s="230">
        <f>O165*H165</f>
        <v>0</v>
      </c>
      <c r="Q165" s="230">
        <v>1.0606207999999999</v>
      </c>
      <c r="R165" s="230">
        <f>Q165*H165</f>
        <v>22.303794803199999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155</v>
      </c>
      <c r="AT165" s="232" t="s">
        <v>151</v>
      </c>
      <c r="AU165" s="232" t="s">
        <v>156</v>
      </c>
      <c r="AY165" s="18" t="s">
        <v>149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156</v>
      </c>
      <c r="BK165" s="233">
        <f>ROUND(I165*H165,2)</f>
        <v>0</v>
      </c>
      <c r="BL165" s="18" t="s">
        <v>155</v>
      </c>
      <c r="BM165" s="232" t="s">
        <v>181</v>
      </c>
    </row>
    <row r="166" s="13" customFormat="1">
      <c r="A166" s="13"/>
      <c r="B166" s="234"/>
      <c r="C166" s="235"/>
      <c r="D166" s="236" t="s">
        <v>158</v>
      </c>
      <c r="E166" s="237" t="s">
        <v>1</v>
      </c>
      <c r="F166" s="238" t="s">
        <v>1584</v>
      </c>
      <c r="G166" s="235"/>
      <c r="H166" s="239">
        <v>21.029</v>
      </c>
      <c r="I166" s="240"/>
      <c r="J166" s="235"/>
      <c r="K166" s="235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158</v>
      </c>
      <c r="AU166" s="245" t="s">
        <v>156</v>
      </c>
      <c r="AV166" s="13" t="s">
        <v>156</v>
      </c>
      <c r="AW166" s="13" t="s">
        <v>31</v>
      </c>
      <c r="AX166" s="13" t="s">
        <v>76</v>
      </c>
      <c r="AY166" s="245" t="s">
        <v>149</v>
      </c>
    </row>
    <row r="167" s="14" customFormat="1">
      <c r="A167" s="14"/>
      <c r="B167" s="262"/>
      <c r="C167" s="263"/>
      <c r="D167" s="236" t="s">
        <v>158</v>
      </c>
      <c r="E167" s="264" t="s">
        <v>1</v>
      </c>
      <c r="F167" s="265" t="s">
        <v>298</v>
      </c>
      <c r="G167" s="263"/>
      <c r="H167" s="266">
        <v>21.029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2" t="s">
        <v>158</v>
      </c>
      <c r="AU167" s="272" t="s">
        <v>156</v>
      </c>
      <c r="AV167" s="14" t="s">
        <v>155</v>
      </c>
      <c r="AW167" s="14" t="s">
        <v>31</v>
      </c>
      <c r="AX167" s="14" t="s">
        <v>84</v>
      </c>
      <c r="AY167" s="272" t="s">
        <v>149</v>
      </c>
    </row>
    <row r="168" s="2" customFormat="1" ht="16.5" customHeight="1">
      <c r="A168" s="39"/>
      <c r="B168" s="40"/>
      <c r="C168" s="220" t="s">
        <v>228</v>
      </c>
      <c r="D168" s="220" t="s">
        <v>151</v>
      </c>
      <c r="E168" s="221" t="s">
        <v>1585</v>
      </c>
      <c r="F168" s="222" t="s">
        <v>1586</v>
      </c>
      <c r="G168" s="223" t="s">
        <v>309</v>
      </c>
      <c r="H168" s="224">
        <v>42.780000000000001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0.002944</v>
      </c>
      <c r="R168" s="230">
        <f>Q168*H168</f>
        <v>0.12594432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156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200</v>
      </c>
    </row>
    <row r="169" s="13" customFormat="1">
      <c r="A169" s="13"/>
      <c r="B169" s="234"/>
      <c r="C169" s="235"/>
      <c r="D169" s="236" t="s">
        <v>158</v>
      </c>
      <c r="E169" s="237" t="s">
        <v>1</v>
      </c>
      <c r="F169" s="238" t="s">
        <v>1587</v>
      </c>
      <c r="G169" s="235"/>
      <c r="H169" s="239">
        <v>38.875999999999998</v>
      </c>
      <c r="I169" s="240"/>
      <c r="J169" s="235"/>
      <c r="K169" s="235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158</v>
      </c>
      <c r="AU169" s="245" t="s">
        <v>156</v>
      </c>
      <c r="AV169" s="13" t="s">
        <v>156</v>
      </c>
      <c r="AW169" s="13" t="s">
        <v>31</v>
      </c>
      <c r="AX169" s="13" t="s">
        <v>76</v>
      </c>
      <c r="AY169" s="245" t="s">
        <v>149</v>
      </c>
    </row>
    <row r="170" s="13" customFormat="1">
      <c r="A170" s="13"/>
      <c r="B170" s="234"/>
      <c r="C170" s="235"/>
      <c r="D170" s="236" t="s">
        <v>158</v>
      </c>
      <c r="E170" s="237" t="s">
        <v>1</v>
      </c>
      <c r="F170" s="238" t="s">
        <v>1588</v>
      </c>
      <c r="G170" s="235"/>
      <c r="H170" s="239">
        <v>3.9039999999999999</v>
      </c>
      <c r="I170" s="240"/>
      <c r="J170" s="235"/>
      <c r="K170" s="235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158</v>
      </c>
      <c r="AU170" s="245" t="s">
        <v>156</v>
      </c>
      <c r="AV170" s="13" t="s">
        <v>156</v>
      </c>
      <c r="AW170" s="13" t="s">
        <v>31</v>
      </c>
      <c r="AX170" s="13" t="s">
        <v>76</v>
      </c>
      <c r="AY170" s="245" t="s">
        <v>149</v>
      </c>
    </row>
    <row r="171" s="14" customFormat="1">
      <c r="A171" s="14"/>
      <c r="B171" s="262"/>
      <c r="C171" s="263"/>
      <c r="D171" s="236" t="s">
        <v>158</v>
      </c>
      <c r="E171" s="264" t="s">
        <v>1</v>
      </c>
      <c r="F171" s="265" t="s">
        <v>298</v>
      </c>
      <c r="G171" s="263"/>
      <c r="H171" s="266">
        <v>42.780000000000001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2" t="s">
        <v>158</v>
      </c>
      <c r="AU171" s="272" t="s">
        <v>156</v>
      </c>
      <c r="AV171" s="14" t="s">
        <v>155</v>
      </c>
      <c r="AW171" s="14" t="s">
        <v>31</v>
      </c>
      <c r="AX171" s="14" t="s">
        <v>84</v>
      </c>
      <c r="AY171" s="272" t="s">
        <v>149</v>
      </c>
    </row>
    <row r="172" s="2" customFormat="1" ht="16.5" customHeight="1">
      <c r="A172" s="39"/>
      <c r="B172" s="40"/>
      <c r="C172" s="220" t="s">
        <v>235</v>
      </c>
      <c r="D172" s="220" t="s">
        <v>151</v>
      </c>
      <c r="E172" s="221" t="s">
        <v>1589</v>
      </c>
      <c r="F172" s="222" t="s">
        <v>1590</v>
      </c>
      <c r="G172" s="223" t="s">
        <v>309</v>
      </c>
      <c r="H172" s="224">
        <v>42.780000000000001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156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8</v>
      </c>
    </row>
    <row r="173" s="2" customFormat="1" ht="24.15" customHeight="1">
      <c r="A173" s="39"/>
      <c r="B173" s="40"/>
      <c r="C173" s="220" t="s">
        <v>239</v>
      </c>
      <c r="D173" s="220" t="s">
        <v>151</v>
      </c>
      <c r="E173" s="221" t="s">
        <v>1591</v>
      </c>
      <c r="F173" s="222" t="s">
        <v>1592</v>
      </c>
      <c r="G173" s="223" t="s">
        <v>154</v>
      </c>
      <c r="H173" s="224">
        <v>76.715000000000003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2.5018722040000001</v>
      </c>
      <c r="R173" s="230">
        <f>Q173*H173</f>
        <v>191.93112612986002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156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218</v>
      </c>
    </row>
    <row r="174" s="13" customFormat="1">
      <c r="A174" s="13"/>
      <c r="B174" s="234"/>
      <c r="C174" s="235"/>
      <c r="D174" s="236" t="s">
        <v>158</v>
      </c>
      <c r="E174" s="237" t="s">
        <v>1</v>
      </c>
      <c r="F174" s="238" t="s">
        <v>1593</v>
      </c>
      <c r="G174" s="235"/>
      <c r="H174" s="239">
        <v>37.159999999999997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158</v>
      </c>
      <c r="AU174" s="245" t="s">
        <v>156</v>
      </c>
      <c r="AV174" s="13" t="s">
        <v>156</v>
      </c>
      <c r="AW174" s="13" t="s">
        <v>31</v>
      </c>
      <c r="AX174" s="13" t="s">
        <v>76</v>
      </c>
      <c r="AY174" s="245" t="s">
        <v>149</v>
      </c>
    </row>
    <row r="175" s="13" customFormat="1">
      <c r="A175" s="13"/>
      <c r="B175" s="234"/>
      <c r="C175" s="235"/>
      <c r="D175" s="236" t="s">
        <v>158</v>
      </c>
      <c r="E175" s="237" t="s">
        <v>1</v>
      </c>
      <c r="F175" s="238" t="s">
        <v>1594</v>
      </c>
      <c r="G175" s="235"/>
      <c r="H175" s="239">
        <v>4.9740000000000002</v>
      </c>
      <c r="I175" s="240"/>
      <c r="J175" s="235"/>
      <c r="K175" s="235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158</v>
      </c>
      <c r="AU175" s="245" t="s">
        <v>156</v>
      </c>
      <c r="AV175" s="13" t="s">
        <v>156</v>
      </c>
      <c r="AW175" s="13" t="s">
        <v>31</v>
      </c>
      <c r="AX175" s="13" t="s">
        <v>76</v>
      </c>
      <c r="AY175" s="245" t="s">
        <v>149</v>
      </c>
    </row>
    <row r="176" s="13" customFormat="1">
      <c r="A176" s="13"/>
      <c r="B176" s="234"/>
      <c r="C176" s="235"/>
      <c r="D176" s="236" t="s">
        <v>158</v>
      </c>
      <c r="E176" s="237" t="s">
        <v>1</v>
      </c>
      <c r="F176" s="238" t="s">
        <v>1595</v>
      </c>
      <c r="G176" s="235"/>
      <c r="H176" s="239">
        <v>34.581000000000003</v>
      </c>
      <c r="I176" s="240"/>
      <c r="J176" s="235"/>
      <c r="K176" s="235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158</v>
      </c>
      <c r="AU176" s="245" t="s">
        <v>156</v>
      </c>
      <c r="AV176" s="13" t="s">
        <v>156</v>
      </c>
      <c r="AW176" s="13" t="s">
        <v>31</v>
      </c>
      <c r="AX176" s="13" t="s">
        <v>76</v>
      </c>
      <c r="AY176" s="245" t="s">
        <v>149</v>
      </c>
    </row>
    <row r="177" s="14" customFormat="1">
      <c r="A177" s="14"/>
      <c r="B177" s="262"/>
      <c r="C177" s="263"/>
      <c r="D177" s="236" t="s">
        <v>158</v>
      </c>
      <c r="E177" s="264" t="s">
        <v>1</v>
      </c>
      <c r="F177" s="265" t="s">
        <v>298</v>
      </c>
      <c r="G177" s="263"/>
      <c r="H177" s="266">
        <v>76.715000000000003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2" t="s">
        <v>158</v>
      </c>
      <c r="AU177" s="272" t="s">
        <v>156</v>
      </c>
      <c r="AV177" s="14" t="s">
        <v>155</v>
      </c>
      <c r="AW177" s="14" t="s">
        <v>31</v>
      </c>
      <c r="AX177" s="14" t="s">
        <v>84</v>
      </c>
      <c r="AY177" s="272" t="s">
        <v>149</v>
      </c>
    </row>
    <row r="178" s="2" customFormat="1" ht="21.75" customHeight="1">
      <c r="A178" s="39"/>
      <c r="B178" s="40"/>
      <c r="C178" s="220" t="s">
        <v>244</v>
      </c>
      <c r="D178" s="220" t="s">
        <v>151</v>
      </c>
      <c r="E178" s="221" t="s">
        <v>1596</v>
      </c>
      <c r="F178" s="222" t="s">
        <v>1597</v>
      </c>
      <c r="G178" s="223" t="s">
        <v>166</v>
      </c>
      <c r="H178" s="224">
        <v>5.7539999999999996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1.0606207999999999</v>
      </c>
      <c r="R178" s="230">
        <f>Q178*H178</f>
        <v>6.102812083199999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156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228</v>
      </c>
    </row>
    <row r="179" s="13" customFormat="1">
      <c r="A179" s="13"/>
      <c r="B179" s="234"/>
      <c r="C179" s="235"/>
      <c r="D179" s="236" t="s">
        <v>158</v>
      </c>
      <c r="E179" s="237" t="s">
        <v>1</v>
      </c>
      <c r="F179" s="238" t="s">
        <v>1598</v>
      </c>
      <c r="G179" s="235"/>
      <c r="H179" s="239">
        <v>5.7539999999999996</v>
      </c>
      <c r="I179" s="240"/>
      <c r="J179" s="235"/>
      <c r="K179" s="235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158</v>
      </c>
      <c r="AU179" s="245" t="s">
        <v>156</v>
      </c>
      <c r="AV179" s="13" t="s">
        <v>156</v>
      </c>
      <c r="AW179" s="13" t="s">
        <v>31</v>
      </c>
      <c r="AX179" s="13" t="s">
        <v>76</v>
      </c>
      <c r="AY179" s="245" t="s">
        <v>149</v>
      </c>
    </row>
    <row r="180" s="14" customFormat="1">
      <c r="A180" s="14"/>
      <c r="B180" s="262"/>
      <c r="C180" s="263"/>
      <c r="D180" s="236" t="s">
        <v>158</v>
      </c>
      <c r="E180" s="264" t="s">
        <v>1</v>
      </c>
      <c r="F180" s="265" t="s">
        <v>298</v>
      </c>
      <c r="G180" s="263"/>
      <c r="H180" s="266">
        <v>5.7539999999999996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2" t="s">
        <v>158</v>
      </c>
      <c r="AU180" s="272" t="s">
        <v>156</v>
      </c>
      <c r="AV180" s="14" t="s">
        <v>155</v>
      </c>
      <c r="AW180" s="14" t="s">
        <v>31</v>
      </c>
      <c r="AX180" s="14" t="s">
        <v>84</v>
      </c>
      <c r="AY180" s="272" t="s">
        <v>149</v>
      </c>
    </row>
    <row r="181" s="2" customFormat="1" ht="16.5" customHeight="1">
      <c r="A181" s="39"/>
      <c r="B181" s="40"/>
      <c r="C181" s="220" t="s">
        <v>402</v>
      </c>
      <c r="D181" s="220" t="s">
        <v>151</v>
      </c>
      <c r="E181" s="221" t="s">
        <v>1599</v>
      </c>
      <c r="F181" s="222" t="s">
        <v>1600</v>
      </c>
      <c r="G181" s="223" t="s">
        <v>309</v>
      </c>
      <c r="H181" s="224">
        <v>179.31999999999999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42</v>
      </c>
      <c r="O181" s="92"/>
      <c r="P181" s="230">
        <f>O181*H181</f>
        <v>0</v>
      </c>
      <c r="Q181" s="230">
        <v>0.0026919000000000001</v>
      </c>
      <c r="R181" s="230">
        <f>Q181*H181</f>
        <v>0.48271150800000001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155</v>
      </c>
      <c r="AT181" s="232" t="s">
        <v>151</v>
      </c>
      <c r="AU181" s="232" t="s">
        <v>156</v>
      </c>
      <c r="AY181" s="18" t="s">
        <v>149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156</v>
      </c>
      <c r="BK181" s="233">
        <f>ROUND(I181*H181,2)</f>
        <v>0</v>
      </c>
      <c r="BL181" s="18" t="s">
        <v>155</v>
      </c>
      <c r="BM181" s="232" t="s">
        <v>239</v>
      </c>
    </row>
    <row r="182" s="13" customFormat="1">
      <c r="A182" s="13"/>
      <c r="B182" s="234"/>
      <c r="C182" s="235"/>
      <c r="D182" s="236" t="s">
        <v>158</v>
      </c>
      <c r="E182" s="237" t="s">
        <v>1</v>
      </c>
      <c r="F182" s="238" t="s">
        <v>1601</v>
      </c>
      <c r="G182" s="235"/>
      <c r="H182" s="239">
        <v>82.578000000000003</v>
      </c>
      <c r="I182" s="240"/>
      <c r="J182" s="235"/>
      <c r="K182" s="235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158</v>
      </c>
      <c r="AU182" s="245" t="s">
        <v>156</v>
      </c>
      <c r="AV182" s="13" t="s">
        <v>156</v>
      </c>
      <c r="AW182" s="13" t="s">
        <v>31</v>
      </c>
      <c r="AX182" s="13" t="s">
        <v>76</v>
      </c>
      <c r="AY182" s="245" t="s">
        <v>149</v>
      </c>
    </row>
    <row r="183" s="13" customFormat="1">
      <c r="A183" s="13"/>
      <c r="B183" s="234"/>
      <c r="C183" s="235"/>
      <c r="D183" s="236" t="s">
        <v>158</v>
      </c>
      <c r="E183" s="237" t="s">
        <v>1</v>
      </c>
      <c r="F183" s="238" t="s">
        <v>1602</v>
      </c>
      <c r="G183" s="235"/>
      <c r="H183" s="239">
        <v>19.895</v>
      </c>
      <c r="I183" s="240"/>
      <c r="J183" s="235"/>
      <c r="K183" s="235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158</v>
      </c>
      <c r="AU183" s="245" t="s">
        <v>156</v>
      </c>
      <c r="AV183" s="13" t="s">
        <v>156</v>
      </c>
      <c r="AW183" s="13" t="s">
        <v>31</v>
      </c>
      <c r="AX183" s="13" t="s">
        <v>76</v>
      </c>
      <c r="AY183" s="245" t="s">
        <v>149</v>
      </c>
    </row>
    <row r="184" s="13" customFormat="1">
      <c r="A184" s="13"/>
      <c r="B184" s="234"/>
      <c r="C184" s="235"/>
      <c r="D184" s="236" t="s">
        <v>158</v>
      </c>
      <c r="E184" s="237" t="s">
        <v>1</v>
      </c>
      <c r="F184" s="238" t="s">
        <v>1603</v>
      </c>
      <c r="G184" s="235"/>
      <c r="H184" s="239">
        <v>76.846999999999994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158</v>
      </c>
      <c r="AU184" s="245" t="s">
        <v>156</v>
      </c>
      <c r="AV184" s="13" t="s">
        <v>156</v>
      </c>
      <c r="AW184" s="13" t="s">
        <v>31</v>
      </c>
      <c r="AX184" s="13" t="s">
        <v>76</v>
      </c>
      <c r="AY184" s="245" t="s">
        <v>149</v>
      </c>
    </row>
    <row r="185" s="14" customFormat="1">
      <c r="A185" s="14"/>
      <c r="B185" s="262"/>
      <c r="C185" s="263"/>
      <c r="D185" s="236" t="s">
        <v>158</v>
      </c>
      <c r="E185" s="264" t="s">
        <v>1</v>
      </c>
      <c r="F185" s="265" t="s">
        <v>298</v>
      </c>
      <c r="G185" s="263"/>
      <c r="H185" s="266">
        <v>179.31999999999999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2" t="s">
        <v>158</v>
      </c>
      <c r="AU185" s="272" t="s">
        <v>156</v>
      </c>
      <c r="AV185" s="14" t="s">
        <v>155</v>
      </c>
      <c r="AW185" s="14" t="s">
        <v>31</v>
      </c>
      <c r="AX185" s="14" t="s">
        <v>84</v>
      </c>
      <c r="AY185" s="272" t="s">
        <v>149</v>
      </c>
    </row>
    <row r="186" s="2" customFormat="1" ht="16.5" customHeight="1">
      <c r="A186" s="39"/>
      <c r="B186" s="40"/>
      <c r="C186" s="220" t="s">
        <v>7</v>
      </c>
      <c r="D186" s="220" t="s">
        <v>151</v>
      </c>
      <c r="E186" s="221" t="s">
        <v>1604</v>
      </c>
      <c r="F186" s="222" t="s">
        <v>1605</v>
      </c>
      <c r="G186" s="223" t="s">
        <v>309</v>
      </c>
      <c r="H186" s="224">
        <v>179.31999999999999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156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402</v>
      </c>
    </row>
    <row r="187" s="2" customFormat="1" ht="24.15" customHeight="1">
      <c r="A187" s="39"/>
      <c r="B187" s="40"/>
      <c r="C187" s="220" t="s">
        <v>412</v>
      </c>
      <c r="D187" s="220" t="s">
        <v>151</v>
      </c>
      <c r="E187" s="221" t="s">
        <v>1606</v>
      </c>
      <c r="F187" s="222" t="s">
        <v>1607</v>
      </c>
      <c r="G187" s="223" t="s">
        <v>154</v>
      </c>
      <c r="H187" s="224">
        <v>2.5459999999999998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2.5018722040000001</v>
      </c>
      <c r="R187" s="230">
        <f>Q187*H187</f>
        <v>6.3697666313839996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156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412</v>
      </c>
    </row>
    <row r="188" s="13" customFormat="1">
      <c r="A188" s="13"/>
      <c r="B188" s="234"/>
      <c r="C188" s="235"/>
      <c r="D188" s="236" t="s">
        <v>158</v>
      </c>
      <c r="E188" s="237" t="s">
        <v>1</v>
      </c>
      <c r="F188" s="238" t="s">
        <v>1608</v>
      </c>
      <c r="G188" s="235"/>
      <c r="H188" s="239">
        <v>2.5459999999999998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158</v>
      </c>
      <c r="AU188" s="245" t="s">
        <v>156</v>
      </c>
      <c r="AV188" s="13" t="s">
        <v>156</v>
      </c>
      <c r="AW188" s="13" t="s">
        <v>31</v>
      </c>
      <c r="AX188" s="13" t="s">
        <v>76</v>
      </c>
      <c r="AY188" s="245" t="s">
        <v>149</v>
      </c>
    </row>
    <row r="189" s="14" customFormat="1">
      <c r="A189" s="14"/>
      <c r="B189" s="262"/>
      <c r="C189" s="263"/>
      <c r="D189" s="236" t="s">
        <v>158</v>
      </c>
      <c r="E189" s="264" t="s">
        <v>1</v>
      </c>
      <c r="F189" s="265" t="s">
        <v>298</v>
      </c>
      <c r="G189" s="263"/>
      <c r="H189" s="266">
        <v>2.5459999999999998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2" t="s">
        <v>158</v>
      </c>
      <c r="AU189" s="272" t="s">
        <v>156</v>
      </c>
      <c r="AV189" s="14" t="s">
        <v>155</v>
      </c>
      <c r="AW189" s="14" t="s">
        <v>31</v>
      </c>
      <c r="AX189" s="14" t="s">
        <v>84</v>
      </c>
      <c r="AY189" s="272" t="s">
        <v>149</v>
      </c>
    </row>
    <row r="190" s="2" customFormat="1" ht="24.15" customHeight="1">
      <c r="A190" s="39"/>
      <c r="B190" s="40"/>
      <c r="C190" s="220" t="s">
        <v>416</v>
      </c>
      <c r="D190" s="220" t="s">
        <v>151</v>
      </c>
      <c r="E190" s="221" t="s">
        <v>1352</v>
      </c>
      <c r="F190" s="222" t="s">
        <v>1353</v>
      </c>
      <c r="G190" s="223" t="s">
        <v>166</v>
      </c>
      <c r="H190" s="224">
        <v>0.33100000000000002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1.05940312</v>
      </c>
      <c r="R190" s="230">
        <f>Q190*H190</f>
        <v>0.35066243272000003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156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420</v>
      </c>
    </row>
    <row r="191" s="13" customFormat="1">
      <c r="A191" s="13"/>
      <c r="B191" s="234"/>
      <c r="C191" s="235"/>
      <c r="D191" s="236" t="s">
        <v>158</v>
      </c>
      <c r="E191" s="237" t="s">
        <v>1</v>
      </c>
      <c r="F191" s="238" t="s">
        <v>1609</v>
      </c>
      <c r="G191" s="235"/>
      <c r="H191" s="239">
        <v>0.33100000000000002</v>
      </c>
      <c r="I191" s="240"/>
      <c r="J191" s="235"/>
      <c r="K191" s="235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158</v>
      </c>
      <c r="AU191" s="245" t="s">
        <v>156</v>
      </c>
      <c r="AV191" s="13" t="s">
        <v>156</v>
      </c>
      <c r="AW191" s="13" t="s">
        <v>31</v>
      </c>
      <c r="AX191" s="13" t="s">
        <v>76</v>
      </c>
      <c r="AY191" s="245" t="s">
        <v>149</v>
      </c>
    </row>
    <row r="192" s="14" customFormat="1">
      <c r="A192" s="14"/>
      <c r="B192" s="262"/>
      <c r="C192" s="263"/>
      <c r="D192" s="236" t="s">
        <v>158</v>
      </c>
      <c r="E192" s="264" t="s">
        <v>1</v>
      </c>
      <c r="F192" s="265" t="s">
        <v>298</v>
      </c>
      <c r="G192" s="263"/>
      <c r="H192" s="266">
        <v>0.33100000000000002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2" t="s">
        <v>158</v>
      </c>
      <c r="AU192" s="272" t="s">
        <v>156</v>
      </c>
      <c r="AV192" s="14" t="s">
        <v>155</v>
      </c>
      <c r="AW192" s="14" t="s">
        <v>31</v>
      </c>
      <c r="AX192" s="14" t="s">
        <v>84</v>
      </c>
      <c r="AY192" s="272" t="s">
        <v>149</v>
      </c>
    </row>
    <row r="193" s="2" customFormat="1" ht="16.5" customHeight="1">
      <c r="A193" s="39"/>
      <c r="B193" s="40"/>
      <c r="C193" s="220" t="s">
        <v>420</v>
      </c>
      <c r="D193" s="220" t="s">
        <v>151</v>
      </c>
      <c r="E193" s="221" t="s">
        <v>1610</v>
      </c>
      <c r="F193" s="222" t="s">
        <v>1611</v>
      </c>
      <c r="G193" s="223" t="s">
        <v>309</v>
      </c>
      <c r="H193" s="224">
        <v>12.73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42</v>
      </c>
      <c r="O193" s="92"/>
      <c r="P193" s="230">
        <f>O193*H193</f>
        <v>0</v>
      </c>
      <c r="Q193" s="230">
        <v>0.0027469</v>
      </c>
      <c r="R193" s="230">
        <f>Q193*H193</f>
        <v>0.034968037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155</v>
      </c>
      <c r="AT193" s="232" t="s">
        <v>151</v>
      </c>
      <c r="AU193" s="232" t="s">
        <v>156</v>
      </c>
      <c r="AY193" s="18" t="s">
        <v>149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156</v>
      </c>
      <c r="BK193" s="233">
        <f>ROUND(I193*H193,2)</f>
        <v>0</v>
      </c>
      <c r="BL193" s="18" t="s">
        <v>155</v>
      </c>
      <c r="BM193" s="232" t="s">
        <v>429</v>
      </c>
    </row>
    <row r="194" s="13" customFormat="1">
      <c r="A194" s="13"/>
      <c r="B194" s="234"/>
      <c r="C194" s="235"/>
      <c r="D194" s="236" t="s">
        <v>158</v>
      </c>
      <c r="E194" s="237" t="s">
        <v>1</v>
      </c>
      <c r="F194" s="238" t="s">
        <v>1612</v>
      </c>
      <c r="G194" s="235"/>
      <c r="H194" s="239">
        <v>12.73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158</v>
      </c>
      <c r="AU194" s="245" t="s">
        <v>156</v>
      </c>
      <c r="AV194" s="13" t="s">
        <v>156</v>
      </c>
      <c r="AW194" s="13" t="s">
        <v>31</v>
      </c>
      <c r="AX194" s="13" t="s">
        <v>76</v>
      </c>
      <c r="AY194" s="245" t="s">
        <v>149</v>
      </c>
    </row>
    <row r="195" s="14" customFormat="1">
      <c r="A195" s="14"/>
      <c r="B195" s="262"/>
      <c r="C195" s="263"/>
      <c r="D195" s="236" t="s">
        <v>158</v>
      </c>
      <c r="E195" s="264" t="s">
        <v>1</v>
      </c>
      <c r="F195" s="265" t="s">
        <v>298</v>
      </c>
      <c r="G195" s="263"/>
      <c r="H195" s="266">
        <v>12.73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2" t="s">
        <v>158</v>
      </c>
      <c r="AU195" s="272" t="s">
        <v>156</v>
      </c>
      <c r="AV195" s="14" t="s">
        <v>155</v>
      </c>
      <c r="AW195" s="14" t="s">
        <v>31</v>
      </c>
      <c r="AX195" s="14" t="s">
        <v>84</v>
      </c>
      <c r="AY195" s="272" t="s">
        <v>149</v>
      </c>
    </row>
    <row r="196" s="2" customFormat="1" ht="21.75" customHeight="1">
      <c r="A196" s="39"/>
      <c r="B196" s="40"/>
      <c r="C196" s="220" t="s">
        <v>424</v>
      </c>
      <c r="D196" s="220" t="s">
        <v>151</v>
      </c>
      <c r="E196" s="221" t="s">
        <v>1613</v>
      </c>
      <c r="F196" s="222" t="s">
        <v>1614</v>
      </c>
      <c r="G196" s="223" t="s">
        <v>309</v>
      </c>
      <c r="H196" s="224">
        <v>12.73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156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451</v>
      </c>
    </row>
    <row r="197" s="12" customFormat="1" ht="22.8" customHeight="1">
      <c r="A197" s="12"/>
      <c r="B197" s="204"/>
      <c r="C197" s="205"/>
      <c r="D197" s="206" t="s">
        <v>75</v>
      </c>
      <c r="E197" s="218" t="s">
        <v>163</v>
      </c>
      <c r="F197" s="218" t="s">
        <v>293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SUM(P198:P364)</f>
        <v>0</v>
      </c>
      <c r="Q197" s="212"/>
      <c r="R197" s="213">
        <f>SUM(R198:R364)</f>
        <v>1209.767856589028</v>
      </c>
      <c r="S197" s="212"/>
      <c r="T197" s="214">
        <f>SUM(T198:T364)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84</v>
      </c>
      <c r="AT197" s="216" t="s">
        <v>75</v>
      </c>
      <c r="AU197" s="216" t="s">
        <v>84</v>
      </c>
      <c r="AY197" s="215" t="s">
        <v>149</v>
      </c>
      <c r="BK197" s="217">
        <f>SUM(BK198:BK364)</f>
        <v>0</v>
      </c>
    </row>
    <row r="198" s="2" customFormat="1" ht="37.8" customHeight="1">
      <c r="A198" s="39"/>
      <c r="B198" s="40"/>
      <c r="C198" s="220" t="s">
        <v>429</v>
      </c>
      <c r="D198" s="220" t="s">
        <v>151</v>
      </c>
      <c r="E198" s="221" t="s">
        <v>1615</v>
      </c>
      <c r="F198" s="222" t="s">
        <v>1616</v>
      </c>
      <c r="G198" s="223" t="s">
        <v>309</v>
      </c>
      <c r="H198" s="224">
        <v>1041.587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42</v>
      </c>
      <c r="O198" s="92"/>
      <c r="P198" s="230">
        <f>O198*H198</f>
        <v>0</v>
      </c>
      <c r="Q198" s="230">
        <v>0.345192</v>
      </c>
      <c r="R198" s="230">
        <f>Q198*H198</f>
        <v>359.54749970400002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155</v>
      </c>
      <c r="AT198" s="232" t="s">
        <v>151</v>
      </c>
      <c r="AU198" s="232" t="s">
        <v>156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531</v>
      </c>
    </row>
    <row r="199" s="15" customFormat="1">
      <c r="A199" s="15"/>
      <c r="B199" s="273"/>
      <c r="C199" s="274"/>
      <c r="D199" s="236" t="s">
        <v>158</v>
      </c>
      <c r="E199" s="275" t="s">
        <v>1</v>
      </c>
      <c r="F199" s="276" t="s">
        <v>311</v>
      </c>
      <c r="G199" s="274"/>
      <c r="H199" s="275" t="s">
        <v>1</v>
      </c>
      <c r="I199" s="277"/>
      <c r="J199" s="274"/>
      <c r="K199" s="274"/>
      <c r="L199" s="278"/>
      <c r="M199" s="279"/>
      <c r="N199" s="280"/>
      <c r="O199" s="280"/>
      <c r="P199" s="280"/>
      <c r="Q199" s="280"/>
      <c r="R199" s="280"/>
      <c r="S199" s="280"/>
      <c r="T199" s="28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2" t="s">
        <v>158</v>
      </c>
      <c r="AU199" s="282" t="s">
        <v>156</v>
      </c>
      <c r="AV199" s="15" t="s">
        <v>84</v>
      </c>
      <c r="AW199" s="15" t="s">
        <v>31</v>
      </c>
      <c r="AX199" s="15" t="s">
        <v>76</v>
      </c>
      <c r="AY199" s="282" t="s">
        <v>149</v>
      </c>
    </row>
    <row r="200" s="13" customFormat="1">
      <c r="A200" s="13"/>
      <c r="B200" s="234"/>
      <c r="C200" s="235"/>
      <c r="D200" s="236" t="s">
        <v>158</v>
      </c>
      <c r="E200" s="237" t="s">
        <v>1</v>
      </c>
      <c r="F200" s="238" t="s">
        <v>1617</v>
      </c>
      <c r="G200" s="235"/>
      <c r="H200" s="239">
        <v>45.5</v>
      </c>
      <c r="I200" s="240"/>
      <c r="J200" s="235"/>
      <c r="K200" s="235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158</v>
      </c>
      <c r="AU200" s="245" t="s">
        <v>156</v>
      </c>
      <c r="AV200" s="13" t="s">
        <v>156</v>
      </c>
      <c r="AW200" s="13" t="s">
        <v>31</v>
      </c>
      <c r="AX200" s="13" t="s">
        <v>76</v>
      </c>
      <c r="AY200" s="245" t="s">
        <v>149</v>
      </c>
    </row>
    <row r="201" s="15" customFormat="1">
      <c r="A201" s="15"/>
      <c r="B201" s="273"/>
      <c r="C201" s="274"/>
      <c r="D201" s="236" t="s">
        <v>158</v>
      </c>
      <c r="E201" s="275" t="s">
        <v>1</v>
      </c>
      <c r="F201" s="276" t="s">
        <v>324</v>
      </c>
      <c r="G201" s="274"/>
      <c r="H201" s="275" t="s">
        <v>1</v>
      </c>
      <c r="I201" s="277"/>
      <c r="J201" s="274"/>
      <c r="K201" s="274"/>
      <c r="L201" s="278"/>
      <c r="M201" s="279"/>
      <c r="N201" s="280"/>
      <c r="O201" s="280"/>
      <c r="P201" s="280"/>
      <c r="Q201" s="280"/>
      <c r="R201" s="280"/>
      <c r="S201" s="280"/>
      <c r="T201" s="28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82" t="s">
        <v>158</v>
      </c>
      <c r="AU201" s="282" t="s">
        <v>156</v>
      </c>
      <c r="AV201" s="15" t="s">
        <v>84</v>
      </c>
      <c r="AW201" s="15" t="s">
        <v>31</v>
      </c>
      <c r="AX201" s="15" t="s">
        <v>76</v>
      </c>
      <c r="AY201" s="282" t="s">
        <v>149</v>
      </c>
    </row>
    <row r="202" s="13" customFormat="1">
      <c r="A202" s="13"/>
      <c r="B202" s="234"/>
      <c r="C202" s="235"/>
      <c r="D202" s="236" t="s">
        <v>158</v>
      </c>
      <c r="E202" s="237" t="s">
        <v>1</v>
      </c>
      <c r="F202" s="238" t="s">
        <v>1618</v>
      </c>
      <c r="G202" s="235"/>
      <c r="H202" s="239">
        <v>311.49200000000002</v>
      </c>
      <c r="I202" s="240"/>
      <c r="J202" s="235"/>
      <c r="K202" s="235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158</v>
      </c>
      <c r="AU202" s="245" t="s">
        <v>156</v>
      </c>
      <c r="AV202" s="13" t="s">
        <v>156</v>
      </c>
      <c r="AW202" s="13" t="s">
        <v>31</v>
      </c>
      <c r="AX202" s="13" t="s">
        <v>76</v>
      </c>
      <c r="AY202" s="245" t="s">
        <v>149</v>
      </c>
    </row>
    <row r="203" s="15" customFormat="1">
      <c r="A203" s="15"/>
      <c r="B203" s="273"/>
      <c r="C203" s="274"/>
      <c r="D203" s="236" t="s">
        <v>158</v>
      </c>
      <c r="E203" s="275" t="s">
        <v>1</v>
      </c>
      <c r="F203" s="276" t="s">
        <v>335</v>
      </c>
      <c r="G203" s="274"/>
      <c r="H203" s="275" t="s">
        <v>1</v>
      </c>
      <c r="I203" s="277"/>
      <c r="J203" s="274"/>
      <c r="K203" s="274"/>
      <c r="L203" s="278"/>
      <c r="M203" s="279"/>
      <c r="N203" s="280"/>
      <c r="O203" s="280"/>
      <c r="P203" s="280"/>
      <c r="Q203" s="280"/>
      <c r="R203" s="280"/>
      <c r="S203" s="280"/>
      <c r="T203" s="28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2" t="s">
        <v>158</v>
      </c>
      <c r="AU203" s="282" t="s">
        <v>156</v>
      </c>
      <c r="AV203" s="15" t="s">
        <v>84</v>
      </c>
      <c r="AW203" s="15" t="s">
        <v>31</v>
      </c>
      <c r="AX203" s="15" t="s">
        <v>76</v>
      </c>
      <c r="AY203" s="282" t="s">
        <v>149</v>
      </c>
    </row>
    <row r="204" s="13" customFormat="1">
      <c r="A204" s="13"/>
      <c r="B204" s="234"/>
      <c r="C204" s="235"/>
      <c r="D204" s="236" t="s">
        <v>158</v>
      </c>
      <c r="E204" s="237" t="s">
        <v>1</v>
      </c>
      <c r="F204" s="238" t="s">
        <v>1619</v>
      </c>
      <c r="G204" s="235"/>
      <c r="H204" s="239">
        <v>327.81799999999998</v>
      </c>
      <c r="I204" s="240"/>
      <c r="J204" s="235"/>
      <c r="K204" s="235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158</v>
      </c>
      <c r="AU204" s="245" t="s">
        <v>156</v>
      </c>
      <c r="AV204" s="13" t="s">
        <v>156</v>
      </c>
      <c r="AW204" s="13" t="s">
        <v>31</v>
      </c>
      <c r="AX204" s="13" t="s">
        <v>76</v>
      </c>
      <c r="AY204" s="245" t="s">
        <v>149</v>
      </c>
    </row>
    <row r="205" s="15" customFormat="1">
      <c r="A205" s="15"/>
      <c r="B205" s="273"/>
      <c r="C205" s="274"/>
      <c r="D205" s="236" t="s">
        <v>158</v>
      </c>
      <c r="E205" s="275" t="s">
        <v>1</v>
      </c>
      <c r="F205" s="276" t="s">
        <v>346</v>
      </c>
      <c r="G205" s="274"/>
      <c r="H205" s="275" t="s">
        <v>1</v>
      </c>
      <c r="I205" s="277"/>
      <c r="J205" s="274"/>
      <c r="K205" s="274"/>
      <c r="L205" s="278"/>
      <c r="M205" s="279"/>
      <c r="N205" s="280"/>
      <c r="O205" s="280"/>
      <c r="P205" s="280"/>
      <c r="Q205" s="280"/>
      <c r="R205" s="280"/>
      <c r="S205" s="280"/>
      <c r="T205" s="28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82" t="s">
        <v>158</v>
      </c>
      <c r="AU205" s="282" t="s">
        <v>156</v>
      </c>
      <c r="AV205" s="15" t="s">
        <v>84</v>
      </c>
      <c r="AW205" s="15" t="s">
        <v>31</v>
      </c>
      <c r="AX205" s="15" t="s">
        <v>76</v>
      </c>
      <c r="AY205" s="282" t="s">
        <v>149</v>
      </c>
    </row>
    <row r="206" s="13" customFormat="1">
      <c r="A206" s="13"/>
      <c r="B206" s="234"/>
      <c r="C206" s="235"/>
      <c r="D206" s="236" t="s">
        <v>158</v>
      </c>
      <c r="E206" s="237" t="s">
        <v>1</v>
      </c>
      <c r="F206" s="238" t="s">
        <v>1620</v>
      </c>
      <c r="G206" s="235"/>
      <c r="H206" s="239">
        <v>323.87900000000002</v>
      </c>
      <c r="I206" s="240"/>
      <c r="J206" s="235"/>
      <c r="K206" s="235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158</v>
      </c>
      <c r="AU206" s="245" t="s">
        <v>156</v>
      </c>
      <c r="AV206" s="13" t="s">
        <v>156</v>
      </c>
      <c r="AW206" s="13" t="s">
        <v>31</v>
      </c>
      <c r="AX206" s="13" t="s">
        <v>76</v>
      </c>
      <c r="AY206" s="245" t="s">
        <v>149</v>
      </c>
    </row>
    <row r="207" s="15" customFormat="1">
      <c r="A207" s="15"/>
      <c r="B207" s="273"/>
      <c r="C207" s="274"/>
      <c r="D207" s="236" t="s">
        <v>158</v>
      </c>
      <c r="E207" s="275" t="s">
        <v>1</v>
      </c>
      <c r="F207" s="276" t="s">
        <v>355</v>
      </c>
      <c r="G207" s="274"/>
      <c r="H207" s="275" t="s">
        <v>1</v>
      </c>
      <c r="I207" s="277"/>
      <c r="J207" s="274"/>
      <c r="K207" s="274"/>
      <c r="L207" s="278"/>
      <c r="M207" s="279"/>
      <c r="N207" s="280"/>
      <c r="O207" s="280"/>
      <c r="P207" s="280"/>
      <c r="Q207" s="280"/>
      <c r="R207" s="280"/>
      <c r="S207" s="280"/>
      <c r="T207" s="28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82" t="s">
        <v>158</v>
      </c>
      <c r="AU207" s="282" t="s">
        <v>156</v>
      </c>
      <c r="AV207" s="15" t="s">
        <v>84</v>
      </c>
      <c r="AW207" s="15" t="s">
        <v>31</v>
      </c>
      <c r="AX207" s="15" t="s">
        <v>76</v>
      </c>
      <c r="AY207" s="282" t="s">
        <v>149</v>
      </c>
    </row>
    <row r="208" s="13" customFormat="1">
      <c r="A208" s="13"/>
      <c r="B208" s="234"/>
      <c r="C208" s="235"/>
      <c r="D208" s="236" t="s">
        <v>158</v>
      </c>
      <c r="E208" s="237" t="s">
        <v>1</v>
      </c>
      <c r="F208" s="238" t="s">
        <v>1621</v>
      </c>
      <c r="G208" s="235"/>
      <c r="H208" s="239">
        <v>32.898000000000003</v>
      </c>
      <c r="I208" s="240"/>
      <c r="J208" s="235"/>
      <c r="K208" s="235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158</v>
      </c>
      <c r="AU208" s="245" t="s">
        <v>156</v>
      </c>
      <c r="AV208" s="13" t="s">
        <v>156</v>
      </c>
      <c r="AW208" s="13" t="s">
        <v>31</v>
      </c>
      <c r="AX208" s="13" t="s">
        <v>76</v>
      </c>
      <c r="AY208" s="245" t="s">
        <v>149</v>
      </c>
    </row>
    <row r="209" s="14" customFormat="1">
      <c r="A209" s="14"/>
      <c r="B209" s="262"/>
      <c r="C209" s="263"/>
      <c r="D209" s="236" t="s">
        <v>158</v>
      </c>
      <c r="E209" s="264" t="s">
        <v>1</v>
      </c>
      <c r="F209" s="265" t="s">
        <v>298</v>
      </c>
      <c r="G209" s="263"/>
      <c r="H209" s="266">
        <v>1041.587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2" t="s">
        <v>158</v>
      </c>
      <c r="AU209" s="272" t="s">
        <v>156</v>
      </c>
      <c r="AV209" s="14" t="s">
        <v>155</v>
      </c>
      <c r="AW209" s="14" t="s">
        <v>31</v>
      </c>
      <c r="AX209" s="14" t="s">
        <v>84</v>
      </c>
      <c r="AY209" s="272" t="s">
        <v>149</v>
      </c>
    </row>
    <row r="210" s="2" customFormat="1" ht="44.25" customHeight="1">
      <c r="A210" s="39"/>
      <c r="B210" s="40"/>
      <c r="C210" s="220" t="s">
        <v>447</v>
      </c>
      <c r="D210" s="220" t="s">
        <v>151</v>
      </c>
      <c r="E210" s="221" t="s">
        <v>1622</v>
      </c>
      <c r="F210" s="222" t="s">
        <v>1623</v>
      </c>
      <c r="G210" s="223" t="s">
        <v>309</v>
      </c>
      <c r="H210" s="224">
        <v>444.618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42</v>
      </c>
      <c r="O210" s="92"/>
      <c r="P210" s="230">
        <f>O210*H210</f>
        <v>0</v>
      </c>
      <c r="Q210" s="230">
        <v>0.364728</v>
      </c>
      <c r="R210" s="230">
        <f>Q210*H210</f>
        <v>162.164633904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155</v>
      </c>
      <c r="AT210" s="232" t="s">
        <v>151</v>
      </c>
      <c r="AU210" s="232" t="s">
        <v>156</v>
      </c>
      <c r="AY210" s="18" t="s">
        <v>149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156</v>
      </c>
      <c r="BK210" s="233">
        <f>ROUND(I210*H210,2)</f>
        <v>0</v>
      </c>
      <c r="BL210" s="18" t="s">
        <v>155</v>
      </c>
      <c r="BM210" s="232" t="s">
        <v>543</v>
      </c>
    </row>
    <row r="211" s="15" customFormat="1">
      <c r="A211" s="15"/>
      <c r="B211" s="273"/>
      <c r="C211" s="274"/>
      <c r="D211" s="236" t="s">
        <v>158</v>
      </c>
      <c r="E211" s="275" t="s">
        <v>1</v>
      </c>
      <c r="F211" s="276" t="s">
        <v>324</v>
      </c>
      <c r="G211" s="274"/>
      <c r="H211" s="275" t="s">
        <v>1</v>
      </c>
      <c r="I211" s="277"/>
      <c r="J211" s="274"/>
      <c r="K211" s="274"/>
      <c r="L211" s="278"/>
      <c r="M211" s="279"/>
      <c r="N211" s="280"/>
      <c r="O211" s="280"/>
      <c r="P211" s="280"/>
      <c r="Q211" s="280"/>
      <c r="R211" s="280"/>
      <c r="S211" s="280"/>
      <c r="T211" s="28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82" t="s">
        <v>158</v>
      </c>
      <c r="AU211" s="282" t="s">
        <v>156</v>
      </c>
      <c r="AV211" s="15" t="s">
        <v>84</v>
      </c>
      <c r="AW211" s="15" t="s">
        <v>31</v>
      </c>
      <c r="AX211" s="15" t="s">
        <v>76</v>
      </c>
      <c r="AY211" s="282" t="s">
        <v>149</v>
      </c>
    </row>
    <row r="212" s="13" customFormat="1">
      <c r="A212" s="13"/>
      <c r="B212" s="234"/>
      <c r="C212" s="235"/>
      <c r="D212" s="236" t="s">
        <v>158</v>
      </c>
      <c r="E212" s="237" t="s">
        <v>1</v>
      </c>
      <c r="F212" s="238" t="s">
        <v>1624</v>
      </c>
      <c r="G212" s="235"/>
      <c r="H212" s="239">
        <v>50.329999999999998</v>
      </c>
      <c r="I212" s="240"/>
      <c r="J212" s="235"/>
      <c r="K212" s="235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158</v>
      </c>
      <c r="AU212" s="245" t="s">
        <v>156</v>
      </c>
      <c r="AV212" s="13" t="s">
        <v>156</v>
      </c>
      <c r="AW212" s="13" t="s">
        <v>31</v>
      </c>
      <c r="AX212" s="13" t="s">
        <v>76</v>
      </c>
      <c r="AY212" s="245" t="s">
        <v>149</v>
      </c>
    </row>
    <row r="213" s="15" customFormat="1">
      <c r="A213" s="15"/>
      <c r="B213" s="273"/>
      <c r="C213" s="274"/>
      <c r="D213" s="236" t="s">
        <v>158</v>
      </c>
      <c r="E213" s="275" t="s">
        <v>1</v>
      </c>
      <c r="F213" s="276" t="s">
        <v>335</v>
      </c>
      <c r="G213" s="274"/>
      <c r="H213" s="275" t="s">
        <v>1</v>
      </c>
      <c r="I213" s="277"/>
      <c r="J213" s="274"/>
      <c r="K213" s="274"/>
      <c r="L213" s="278"/>
      <c r="M213" s="279"/>
      <c r="N213" s="280"/>
      <c r="O213" s="280"/>
      <c r="P213" s="280"/>
      <c r="Q213" s="280"/>
      <c r="R213" s="280"/>
      <c r="S213" s="280"/>
      <c r="T213" s="28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82" t="s">
        <v>158</v>
      </c>
      <c r="AU213" s="282" t="s">
        <v>156</v>
      </c>
      <c r="AV213" s="15" t="s">
        <v>84</v>
      </c>
      <c r="AW213" s="15" t="s">
        <v>31</v>
      </c>
      <c r="AX213" s="15" t="s">
        <v>76</v>
      </c>
      <c r="AY213" s="282" t="s">
        <v>149</v>
      </c>
    </row>
    <row r="214" s="13" customFormat="1">
      <c r="A214" s="13"/>
      <c r="B214" s="234"/>
      <c r="C214" s="235"/>
      <c r="D214" s="236" t="s">
        <v>158</v>
      </c>
      <c r="E214" s="237" t="s">
        <v>1</v>
      </c>
      <c r="F214" s="238" t="s">
        <v>1625</v>
      </c>
      <c r="G214" s="235"/>
      <c r="H214" s="239">
        <v>162.18700000000001</v>
      </c>
      <c r="I214" s="240"/>
      <c r="J214" s="235"/>
      <c r="K214" s="235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158</v>
      </c>
      <c r="AU214" s="245" t="s">
        <v>156</v>
      </c>
      <c r="AV214" s="13" t="s">
        <v>156</v>
      </c>
      <c r="AW214" s="13" t="s">
        <v>31</v>
      </c>
      <c r="AX214" s="13" t="s">
        <v>76</v>
      </c>
      <c r="AY214" s="245" t="s">
        <v>149</v>
      </c>
    </row>
    <row r="215" s="15" customFormat="1">
      <c r="A215" s="15"/>
      <c r="B215" s="273"/>
      <c r="C215" s="274"/>
      <c r="D215" s="236" t="s">
        <v>158</v>
      </c>
      <c r="E215" s="275" t="s">
        <v>1</v>
      </c>
      <c r="F215" s="276" t="s">
        <v>346</v>
      </c>
      <c r="G215" s="274"/>
      <c r="H215" s="275" t="s">
        <v>1</v>
      </c>
      <c r="I215" s="277"/>
      <c r="J215" s="274"/>
      <c r="K215" s="274"/>
      <c r="L215" s="278"/>
      <c r="M215" s="279"/>
      <c r="N215" s="280"/>
      <c r="O215" s="280"/>
      <c r="P215" s="280"/>
      <c r="Q215" s="280"/>
      <c r="R215" s="280"/>
      <c r="S215" s="280"/>
      <c r="T215" s="28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82" t="s">
        <v>158</v>
      </c>
      <c r="AU215" s="282" t="s">
        <v>156</v>
      </c>
      <c r="AV215" s="15" t="s">
        <v>84</v>
      </c>
      <c r="AW215" s="15" t="s">
        <v>31</v>
      </c>
      <c r="AX215" s="15" t="s">
        <v>76</v>
      </c>
      <c r="AY215" s="282" t="s">
        <v>149</v>
      </c>
    </row>
    <row r="216" s="13" customFormat="1">
      <c r="A216" s="13"/>
      <c r="B216" s="234"/>
      <c r="C216" s="235"/>
      <c r="D216" s="236" t="s">
        <v>158</v>
      </c>
      <c r="E216" s="237" t="s">
        <v>1</v>
      </c>
      <c r="F216" s="238" t="s">
        <v>1626</v>
      </c>
      <c r="G216" s="235"/>
      <c r="H216" s="239">
        <v>165.02600000000001</v>
      </c>
      <c r="I216" s="240"/>
      <c r="J216" s="235"/>
      <c r="K216" s="235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158</v>
      </c>
      <c r="AU216" s="245" t="s">
        <v>156</v>
      </c>
      <c r="AV216" s="13" t="s">
        <v>156</v>
      </c>
      <c r="AW216" s="13" t="s">
        <v>31</v>
      </c>
      <c r="AX216" s="13" t="s">
        <v>76</v>
      </c>
      <c r="AY216" s="245" t="s">
        <v>149</v>
      </c>
    </row>
    <row r="217" s="15" customFormat="1">
      <c r="A217" s="15"/>
      <c r="B217" s="273"/>
      <c r="C217" s="274"/>
      <c r="D217" s="236" t="s">
        <v>158</v>
      </c>
      <c r="E217" s="275" t="s">
        <v>1</v>
      </c>
      <c r="F217" s="276" t="s">
        <v>355</v>
      </c>
      <c r="G217" s="274"/>
      <c r="H217" s="275" t="s">
        <v>1</v>
      </c>
      <c r="I217" s="277"/>
      <c r="J217" s="274"/>
      <c r="K217" s="274"/>
      <c r="L217" s="278"/>
      <c r="M217" s="279"/>
      <c r="N217" s="280"/>
      <c r="O217" s="280"/>
      <c r="P217" s="280"/>
      <c r="Q217" s="280"/>
      <c r="R217" s="280"/>
      <c r="S217" s="280"/>
      <c r="T217" s="28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82" t="s">
        <v>158</v>
      </c>
      <c r="AU217" s="282" t="s">
        <v>156</v>
      </c>
      <c r="AV217" s="15" t="s">
        <v>84</v>
      </c>
      <c r="AW217" s="15" t="s">
        <v>31</v>
      </c>
      <c r="AX217" s="15" t="s">
        <v>76</v>
      </c>
      <c r="AY217" s="282" t="s">
        <v>149</v>
      </c>
    </row>
    <row r="218" s="13" customFormat="1">
      <c r="A218" s="13"/>
      <c r="B218" s="234"/>
      <c r="C218" s="235"/>
      <c r="D218" s="236" t="s">
        <v>158</v>
      </c>
      <c r="E218" s="237" t="s">
        <v>1</v>
      </c>
      <c r="F218" s="238" t="s">
        <v>1627</v>
      </c>
      <c r="G218" s="235"/>
      <c r="H218" s="239">
        <v>67.075000000000003</v>
      </c>
      <c r="I218" s="240"/>
      <c r="J218" s="235"/>
      <c r="K218" s="235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158</v>
      </c>
      <c r="AU218" s="245" t="s">
        <v>156</v>
      </c>
      <c r="AV218" s="13" t="s">
        <v>156</v>
      </c>
      <c r="AW218" s="13" t="s">
        <v>31</v>
      </c>
      <c r="AX218" s="13" t="s">
        <v>76</v>
      </c>
      <c r="AY218" s="245" t="s">
        <v>149</v>
      </c>
    </row>
    <row r="219" s="14" customFormat="1">
      <c r="A219" s="14"/>
      <c r="B219" s="262"/>
      <c r="C219" s="263"/>
      <c r="D219" s="236" t="s">
        <v>158</v>
      </c>
      <c r="E219" s="264" t="s">
        <v>1</v>
      </c>
      <c r="F219" s="265" t="s">
        <v>298</v>
      </c>
      <c r="G219" s="263"/>
      <c r="H219" s="266">
        <v>444.618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2" t="s">
        <v>158</v>
      </c>
      <c r="AU219" s="272" t="s">
        <v>156</v>
      </c>
      <c r="AV219" s="14" t="s">
        <v>155</v>
      </c>
      <c r="AW219" s="14" t="s">
        <v>31</v>
      </c>
      <c r="AX219" s="14" t="s">
        <v>84</v>
      </c>
      <c r="AY219" s="272" t="s">
        <v>149</v>
      </c>
    </row>
    <row r="220" s="2" customFormat="1" ht="24.15" customHeight="1">
      <c r="A220" s="39"/>
      <c r="B220" s="40"/>
      <c r="C220" s="220" t="s">
        <v>451</v>
      </c>
      <c r="D220" s="220" t="s">
        <v>151</v>
      </c>
      <c r="E220" s="221" t="s">
        <v>1628</v>
      </c>
      <c r="F220" s="222" t="s">
        <v>1629</v>
      </c>
      <c r="G220" s="223" t="s">
        <v>197</v>
      </c>
      <c r="H220" s="224">
        <v>335.89499999999998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42</v>
      </c>
      <c r="O220" s="92"/>
      <c r="P220" s="230">
        <f>O220*H220</f>
        <v>0</v>
      </c>
      <c r="Q220" s="230">
        <v>0.01856</v>
      </c>
      <c r="R220" s="230">
        <f>Q220*H220</f>
        <v>6.2342111999999998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155</v>
      </c>
      <c r="AT220" s="232" t="s">
        <v>151</v>
      </c>
      <c r="AU220" s="232" t="s">
        <v>156</v>
      </c>
      <c r="AY220" s="18" t="s">
        <v>149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156</v>
      </c>
      <c r="BK220" s="233">
        <f>ROUND(I220*H220,2)</f>
        <v>0</v>
      </c>
      <c r="BL220" s="18" t="s">
        <v>155</v>
      </c>
      <c r="BM220" s="232" t="s">
        <v>578</v>
      </c>
    </row>
    <row r="221" s="15" customFormat="1">
      <c r="A221" s="15"/>
      <c r="B221" s="273"/>
      <c r="C221" s="274"/>
      <c r="D221" s="236" t="s">
        <v>158</v>
      </c>
      <c r="E221" s="275" t="s">
        <v>1</v>
      </c>
      <c r="F221" s="276" t="s">
        <v>311</v>
      </c>
      <c r="G221" s="274"/>
      <c r="H221" s="275" t="s">
        <v>1</v>
      </c>
      <c r="I221" s="277"/>
      <c r="J221" s="274"/>
      <c r="K221" s="274"/>
      <c r="L221" s="278"/>
      <c r="M221" s="279"/>
      <c r="N221" s="280"/>
      <c r="O221" s="280"/>
      <c r="P221" s="280"/>
      <c r="Q221" s="280"/>
      <c r="R221" s="280"/>
      <c r="S221" s="280"/>
      <c r="T221" s="28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82" t="s">
        <v>158</v>
      </c>
      <c r="AU221" s="282" t="s">
        <v>156</v>
      </c>
      <c r="AV221" s="15" t="s">
        <v>84</v>
      </c>
      <c r="AW221" s="15" t="s">
        <v>31</v>
      </c>
      <c r="AX221" s="15" t="s">
        <v>76</v>
      </c>
      <c r="AY221" s="282" t="s">
        <v>149</v>
      </c>
    </row>
    <row r="222" s="13" customFormat="1">
      <c r="A222" s="13"/>
      <c r="B222" s="234"/>
      <c r="C222" s="235"/>
      <c r="D222" s="236" t="s">
        <v>158</v>
      </c>
      <c r="E222" s="237" t="s">
        <v>1</v>
      </c>
      <c r="F222" s="238" t="s">
        <v>1630</v>
      </c>
      <c r="G222" s="235"/>
      <c r="H222" s="239">
        <v>14</v>
      </c>
      <c r="I222" s="240"/>
      <c r="J222" s="235"/>
      <c r="K222" s="235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158</v>
      </c>
      <c r="AU222" s="245" t="s">
        <v>156</v>
      </c>
      <c r="AV222" s="13" t="s">
        <v>156</v>
      </c>
      <c r="AW222" s="13" t="s">
        <v>31</v>
      </c>
      <c r="AX222" s="13" t="s">
        <v>76</v>
      </c>
      <c r="AY222" s="245" t="s">
        <v>149</v>
      </c>
    </row>
    <row r="223" s="15" customFormat="1">
      <c r="A223" s="15"/>
      <c r="B223" s="273"/>
      <c r="C223" s="274"/>
      <c r="D223" s="236" t="s">
        <v>158</v>
      </c>
      <c r="E223" s="275" t="s">
        <v>1</v>
      </c>
      <c r="F223" s="276" t="s">
        <v>324</v>
      </c>
      <c r="G223" s="274"/>
      <c r="H223" s="275" t="s">
        <v>1</v>
      </c>
      <c r="I223" s="277"/>
      <c r="J223" s="274"/>
      <c r="K223" s="274"/>
      <c r="L223" s="278"/>
      <c r="M223" s="279"/>
      <c r="N223" s="280"/>
      <c r="O223" s="280"/>
      <c r="P223" s="280"/>
      <c r="Q223" s="280"/>
      <c r="R223" s="280"/>
      <c r="S223" s="280"/>
      <c r="T223" s="28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82" t="s">
        <v>158</v>
      </c>
      <c r="AU223" s="282" t="s">
        <v>156</v>
      </c>
      <c r="AV223" s="15" t="s">
        <v>84</v>
      </c>
      <c r="AW223" s="15" t="s">
        <v>31</v>
      </c>
      <c r="AX223" s="15" t="s">
        <v>76</v>
      </c>
      <c r="AY223" s="282" t="s">
        <v>149</v>
      </c>
    </row>
    <row r="224" s="13" customFormat="1">
      <c r="A224" s="13"/>
      <c r="B224" s="234"/>
      <c r="C224" s="235"/>
      <c r="D224" s="236" t="s">
        <v>158</v>
      </c>
      <c r="E224" s="237" t="s">
        <v>1</v>
      </c>
      <c r="F224" s="238" t="s">
        <v>1631</v>
      </c>
      <c r="G224" s="235"/>
      <c r="H224" s="239">
        <v>100.825</v>
      </c>
      <c r="I224" s="240"/>
      <c r="J224" s="235"/>
      <c r="K224" s="235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158</v>
      </c>
      <c r="AU224" s="245" t="s">
        <v>156</v>
      </c>
      <c r="AV224" s="13" t="s">
        <v>156</v>
      </c>
      <c r="AW224" s="13" t="s">
        <v>31</v>
      </c>
      <c r="AX224" s="13" t="s">
        <v>76</v>
      </c>
      <c r="AY224" s="245" t="s">
        <v>149</v>
      </c>
    </row>
    <row r="225" s="15" customFormat="1">
      <c r="A225" s="15"/>
      <c r="B225" s="273"/>
      <c r="C225" s="274"/>
      <c r="D225" s="236" t="s">
        <v>158</v>
      </c>
      <c r="E225" s="275" t="s">
        <v>1</v>
      </c>
      <c r="F225" s="276" t="s">
        <v>335</v>
      </c>
      <c r="G225" s="274"/>
      <c r="H225" s="275" t="s">
        <v>1</v>
      </c>
      <c r="I225" s="277"/>
      <c r="J225" s="274"/>
      <c r="K225" s="274"/>
      <c r="L225" s="278"/>
      <c r="M225" s="279"/>
      <c r="N225" s="280"/>
      <c r="O225" s="280"/>
      <c r="P225" s="280"/>
      <c r="Q225" s="280"/>
      <c r="R225" s="280"/>
      <c r="S225" s="280"/>
      <c r="T225" s="28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82" t="s">
        <v>158</v>
      </c>
      <c r="AU225" s="282" t="s">
        <v>156</v>
      </c>
      <c r="AV225" s="15" t="s">
        <v>84</v>
      </c>
      <c r="AW225" s="15" t="s">
        <v>31</v>
      </c>
      <c r="AX225" s="15" t="s">
        <v>76</v>
      </c>
      <c r="AY225" s="282" t="s">
        <v>149</v>
      </c>
    </row>
    <row r="226" s="13" customFormat="1">
      <c r="A226" s="13"/>
      <c r="B226" s="234"/>
      <c r="C226" s="235"/>
      <c r="D226" s="236" t="s">
        <v>158</v>
      </c>
      <c r="E226" s="237" t="s">
        <v>1</v>
      </c>
      <c r="F226" s="238" t="s">
        <v>1632</v>
      </c>
      <c r="G226" s="235"/>
      <c r="H226" s="239">
        <v>105.72499999999999</v>
      </c>
      <c r="I226" s="240"/>
      <c r="J226" s="235"/>
      <c r="K226" s="235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158</v>
      </c>
      <c r="AU226" s="245" t="s">
        <v>156</v>
      </c>
      <c r="AV226" s="13" t="s">
        <v>156</v>
      </c>
      <c r="AW226" s="13" t="s">
        <v>31</v>
      </c>
      <c r="AX226" s="13" t="s">
        <v>76</v>
      </c>
      <c r="AY226" s="245" t="s">
        <v>149</v>
      </c>
    </row>
    <row r="227" s="15" customFormat="1">
      <c r="A227" s="15"/>
      <c r="B227" s="273"/>
      <c r="C227" s="274"/>
      <c r="D227" s="236" t="s">
        <v>158</v>
      </c>
      <c r="E227" s="275" t="s">
        <v>1</v>
      </c>
      <c r="F227" s="276" t="s">
        <v>346</v>
      </c>
      <c r="G227" s="274"/>
      <c r="H227" s="275" t="s">
        <v>1</v>
      </c>
      <c r="I227" s="277"/>
      <c r="J227" s="274"/>
      <c r="K227" s="274"/>
      <c r="L227" s="278"/>
      <c r="M227" s="279"/>
      <c r="N227" s="280"/>
      <c r="O227" s="280"/>
      <c r="P227" s="280"/>
      <c r="Q227" s="280"/>
      <c r="R227" s="280"/>
      <c r="S227" s="280"/>
      <c r="T227" s="28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82" t="s">
        <v>158</v>
      </c>
      <c r="AU227" s="282" t="s">
        <v>156</v>
      </c>
      <c r="AV227" s="15" t="s">
        <v>84</v>
      </c>
      <c r="AW227" s="15" t="s">
        <v>31</v>
      </c>
      <c r="AX227" s="15" t="s">
        <v>76</v>
      </c>
      <c r="AY227" s="282" t="s">
        <v>149</v>
      </c>
    </row>
    <row r="228" s="13" customFormat="1">
      <c r="A228" s="13"/>
      <c r="B228" s="234"/>
      <c r="C228" s="235"/>
      <c r="D228" s="236" t="s">
        <v>158</v>
      </c>
      <c r="E228" s="237" t="s">
        <v>1</v>
      </c>
      <c r="F228" s="238" t="s">
        <v>1633</v>
      </c>
      <c r="G228" s="235"/>
      <c r="H228" s="239">
        <v>104.675</v>
      </c>
      <c r="I228" s="240"/>
      <c r="J228" s="235"/>
      <c r="K228" s="235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158</v>
      </c>
      <c r="AU228" s="245" t="s">
        <v>156</v>
      </c>
      <c r="AV228" s="13" t="s">
        <v>156</v>
      </c>
      <c r="AW228" s="13" t="s">
        <v>31</v>
      </c>
      <c r="AX228" s="13" t="s">
        <v>76</v>
      </c>
      <c r="AY228" s="245" t="s">
        <v>149</v>
      </c>
    </row>
    <row r="229" s="15" customFormat="1">
      <c r="A229" s="15"/>
      <c r="B229" s="273"/>
      <c r="C229" s="274"/>
      <c r="D229" s="236" t="s">
        <v>158</v>
      </c>
      <c r="E229" s="275" t="s">
        <v>1</v>
      </c>
      <c r="F229" s="276" t="s">
        <v>355</v>
      </c>
      <c r="G229" s="274"/>
      <c r="H229" s="275" t="s">
        <v>1</v>
      </c>
      <c r="I229" s="277"/>
      <c r="J229" s="274"/>
      <c r="K229" s="274"/>
      <c r="L229" s="278"/>
      <c r="M229" s="279"/>
      <c r="N229" s="280"/>
      <c r="O229" s="280"/>
      <c r="P229" s="280"/>
      <c r="Q229" s="280"/>
      <c r="R229" s="280"/>
      <c r="S229" s="280"/>
      <c r="T229" s="28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82" t="s">
        <v>158</v>
      </c>
      <c r="AU229" s="282" t="s">
        <v>156</v>
      </c>
      <c r="AV229" s="15" t="s">
        <v>84</v>
      </c>
      <c r="AW229" s="15" t="s">
        <v>31</v>
      </c>
      <c r="AX229" s="15" t="s">
        <v>76</v>
      </c>
      <c r="AY229" s="282" t="s">
        <v>149</v>
      </c>
    </row>
    <row r="230" s="13" customFormat="1">
      <c r="A230" s="13"/>
      <c r="B230" s="234"/>
      <c r="C230" s="235"/>
      <c r="D230" s="236" t="s">
        <v>158</v>
      </c>
      <c r="E230" s="237" t="s">
        <v>1</v>
      </c>
      <c r="F230" s="238" t="s">
        <v>1634</v>
      </c>
      <c r="G230" s="235"/>
      <c r="H230" s="239">
        <v>10.67</v>
      </c>
      <c r="I230" s="240"/>
      <c r="J230" s="235"/>
      <c r="K230" s="235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158</v>
      </c>
      <c r="AU230" s="245" t="s">
        <v>156</v>
      </c>
      <c r="AV230" s="13" t="s">
        <v>156</v>
      </c>
      <c r="AW230" s="13" t="s">
        <v>31</v>
      </c>
      <c r="AX230" s="13" t="s">
        <v>76</v>
      </c>
      <c r="AY230" s="245" t="s">
        <v>149</v>
      </c>
    </row>
    <row r="231" s="14" customFormat="1">
      <c r="A231" s="14"/>
      <c r="B231" s="262"/>
      <c r="C231" s="263"/>
      <c r="D231" s="236" t="s">
        <v>158</v>
      </c>
      <c r="E231" s="264" t="s">
        <v>1</v>
      </c>
      <c r="F231" s="265" t="s">
        <v>298</v>
      </c>
      <c r="G231" s="263"/>
      <c r="H231" s="266">
        <v>335.89499999999998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2" t="s">
        <v>158</v>
      </c>
      <c r="AU231" s="272" t="s">
        <v>156</v>
      </c>
      <c r="AV231" s="14" t="s">
        <v>155</v>
      </c>
      <c r="AW231" s="14" t="s">
        <v>31</v>
      </c>
      <c r="AX231" s="14" t="s">
        <v>84</v>
      </c>
      <c r="AY231" s="272" t="s">
        <v>149</v>
      </c>
    </row>
    <row r="232" s="2" customFormat="1" ht="24.15" customHeight="1">
      <c r="A232" s="39"/>
      <c r="B232" s="40"/>
      <c r="C232" s="220" t="s">
        <v>455</v>
      </c>
      <c r="D232" s="220" t="s">
        <v>151</v>
      </c>
      <c r="E232" s="221" t="s">
        <v>1635</v>
      </c>
      <c r="F232" s="222" t="s">
        <v>1636</v>
      </c>
      <c r="G232" s="223" t="s">
        <v>197</v>
      </c>
      <c r="H232" s="224">
        <v>131.88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42</v>
      </c>
      <c r="O232" s="92"/>
      <c r="P232" s="230">
        <f>O232*H232</f>
        <v>0</v>
      </c>
      <c r="Q232" s="230">
        <v>0.03107</v>
      </c>
      <c r="R232" s="230">
        <f>Q232*H232</f>
        <v>4.0975115999999998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155</v>
      </c>
      <c r="AT232" s="232" t="s">
        <v>151</v>
      </c>
      <c r="AU232" s="232" t="s">
        <v>156</v>
      </c>
      <c r="AY232" s="18" t="s">
        <v>149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156</v>
      </c>
      <c r="BK232" s="233">
        <f>ROUND(I232*H232,2)</f>
        <v>0</v>
      </c>
      <c r="BL232" s="18" t="s">
        <v>155</v>
      </c>
      <c r="BM232" s="232" t="s">
        <v>604</v>
      </c>
    </row>
    <row r="233" s="15" customFormat="1">
      <c r="A233" s="15"/>
      <c r="B233" s="273"/>
      <c r="C233" s="274"/>
      <c r="D233" s="236" t="s">
        <v>158</v>
      </c>
      <c r="E233" s="275" t="s">
        <v>1</v>
      </c>
      <c r="F233" s="276" t="s">
        <v>324</v>
      </c>
      <c r="G233" s="274"/>
      <c r="H233" s="275" t="s">
        <v>1</v>
      </c>
      <c r="I233" s="277"/>
      <c r="J233" s="274"/>
      <c r="K233" s="274"/>
      <c r="L233" s="278"/>
      <c r="M233" s="279"/>
      <c r="N233" s="280"/>
      <c r="O233" s="280"/>
      <c r="P233" s="280"/>
      <c r="Q233" s="280"/>
      <c r="R233" s="280"/>
      <c r="S233" s="280"/>
      <c r="T233" s="28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2" t="s">
        <v>158</v>
      </c>
      <c r="AU233" s="282" t="s">
        <v>156</v>
      </c>
      <c r="AV233" s="15" t="s">
        <v>84</v>
      </c>
      <c r="AW233" s="15" t="s">
        <v>31</v>
      </c>
      <c r="AX233" s="15" t="s">
        <v>76</v>
      </c>
      <c r="AY233" s="282" t="s">
        <v>149</v>
      </c>
    </row>
    <row r="234" s="13" customFormat="1">
      <c r="A234" s="13"/>
      <c r="B234" s="234"/>
      <c r="C234" s="235"/>
      <c r="D234" s="236" t="s">
        <v>158</v>
      </c>
      <c r="E234" s="237" t="s">
        <v>1</v>
      </c>
      <c r="F234" s="238" t="s">
        <v>1637</v>
      </c>
      <c r="G234" s="235"/>
      <c r="H234" s="239">
        <v>14.48</v>
      </c>
      <c r="I234" s="240"/>
      <c r="J234" s="235"/>
      <c r="K234" s="235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158</v>
      </c>
      <c r="AU234" s="245" t="s">
        <v>156</v>
      </c>
      <c r="AV234" s="13" t="s">
        <v>156</v>
      </c>
      <c r="AW234" s="13" t="s">
        <v>31</v>
      </c>
      <c r="AX234" s="13" t="s">
        <v>76</v>
      </c>
      <c r="AY234" s="245" t="s">
        <v>149</v>
      </c>
    </row>
    <row r="235" s="15" customFormat="1">
      <c r="A235" s="15"/>
      <c r="B235" s="273"/>
      <c r="C235" s="274"/>
      <c r="D235" s="236" t="s">
        <v>158</v>
      </c>
      <c r="E235" s="275" t="s">
        <v>1</v>
      </c>
      <c r="F235" s="276" t="s">
        <v>335</v>
      </c>
      <c r="G235" s="274"/>
      <c r="H235" s="275" t="s">
        <v>1</v>
      </c>
      <c r="I235" s="277"/>
      <c r="J235" s="274"/>
      <c r="K235" s="274"/>
      <c r="L235" s="278"/>
      <c r="M235" s="279"/>
      <c r="N235" s="280"/>
      <c r="O235" s="280"/>
      <c r="P235" s="280"/>
      <c r="Q235" s="280"/>
      <c r="R235" s="280"/>
      <c r="S235" s="280"/>
      <c r="T235" s="28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82" t="s">
        <v>158</v>
      </c>
      <c r="AU235" s="282" t="s">
        <v>156</v>
      </c>
      <c r="AV235" s="15" t="s">
        <v>84</v>
      </c>
      <c r="AW235" s="15" t="s">
        <v>31</v>
      </c>
      <c r="AX235" s="15" t="s">
        <v>76</v>
      </c>
      <c r="AY235" s="282" t="s">
        <v>149</v>
      </c>
    </row>
    <row r="236" s="13" customFormat="1">
      <c r="A236" s="13"/>
      <c r="B236" s="234"/>
      <c r="C236" s="235"/>
      <c r="D236" s="236" t="s">
        <v>158</v>
      </c>
      <c r="E236" s="237" t="s">
        <v>1</v>
      </c>
      <c r="F236" s="238" t="s">
        <v>1638</v>
      </c>
      <c r="G236" s="235"/>
      <c r="H236" s="239">
        <v>48.329999999999998</v>
      </c>
      <c r="I236" s="240"/>
      <c r="J236" s="235"/>
      <c r="K236" s="235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158</v>
      </c>
      <c r="AU236" s="245" t="s">
        <v>156</v>
      </c>
      <c r="AV236" s="13" t="s">
        <v>156</v>
      </c>
      <c r="AW236" s="13" t="s">
        <v>31</v>
      </c>
      <c r="AX236" s="13" t="s">
        <v>76</v>
      </c>
      <c r="AY236" s="245" t="s">
        <v>149</v>
      </c>
    </row>
    <row r="237" s="15" customFormat="1">
      <c r="A237" s="15"/>
      <c r="B237" s="273"/>
      <c r="C237" s="274"/>
      <c r="D237" s="236" t="s">
        <v>158</v>
      </c>
      <c r="E237" s="275" t="s">
        <v>1</v>
      </c>
      <c r="F237" s="276" t="s">
        <v>346</v>
      </c>
      <c r="G237" s="274"/>
      <c r="H237" s="275" t="s">
        <v>1</v>
      </c>
      <c r="I237" s="277"/>
      <c r="J237" s="274"/>
      <c r="K237" s="274"/>
      <c r="L237" s="278"/>
      <c r="M237" s="279"/>
      <c r="N237" s="280"/>
      <c r="O237" s="280"/>
      <c r="P237" s="280"/>
      <c r="Q237" s="280"/>
      <c r="R237" s="280"/>
      <c r="S237" s="280"/>
      <c r="T237" s="28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82" t="s">
        <v>158</v>
      </c>
      <c r="AU237" s="282" t="s">
        <v>156</v>
      </c>
      <c r="AV237" s="15" t="s">
        <v>84</v>
      </c>
      <c r="AW237" s="15" t="s">
        <v>31</v>
      </c>
      <c r="AX237" s="15" t="s">
        <v>76</v>
      </c>
      <c r="AY237" s="282" t="s">
        <v>149</v>
      </c>
    </row>
    <row r="238" s="13" customFormat="1">
      <c r="A238" s="13"/>
      <c r="B238" s="234"/>
      <c r="C238" s="235"/>
      <c r="D238" s="236" t="s">
        <v>158</v>
      </c>
      <c r="E238" s="237" t="s">
        <v>1</v>
      </c>
      <c r="F238" s="238" t="s">
        <v>1639</v>
      </c>
      <c r="G238" s="235"/>
      <c r="H238" s="239">
        <v>49.270000000000003</v>
      </c>
      <c r="I238" s="240"/>
      <c r="J238" s="235"/>
      <c r="K238" s="235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158</v>
      </c>
      <c r="AU238" s="245" t="s">
        <v>156</v>
      </c>
      <c r="AV238" s="13" t="s">
        <v>156</v>
      </c>
      <c r="AW238" s="13" t="s">
        <v>31</v>
      </c>
      <c r="AX238" s="13" t="s">
        <v>76</v>
      </c>
      <c r="AY238" s="245" t="s">
        <v>149</v>
      </c>
    </row>
    <row r="239" s="15" customFormat="1">
      <c r="A239" s="15"/>
      <c r="B239" s="273"/>
      <c r="C239" s="274"/>
      <c r="D239" s="236" t="s">
        <v>158</v>
      </c>
      <c r="E239" s="275" t="s">
        <v>1</v>
      </c>
      <c r="F239" s="276" t="s">
        <v>355</v>
      </c>
      <c r="G239" s="274"/>
      <c r="H239" s="275" t="s">
        <v>1</v>
      </c>
      <c r="I239" s="277"/>
      <c r="J239" s="274"/>
      <c r="K239" s="274"/>
      <c r="L239" s="278"/>
      <c r="M239" s="279"/>
      <c r="N239" s="280"/>
      <c r="O239" s="280"/>
      <c r="P239" s="280"/>
      <c r="Q239" s="280"/>
      <c r="R239" s="280"/>
      <c r="S239" s="280"/>
      <c r="T239" s="281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82" t="s">
        <v>158</v>
      </c>
      <c r="AU239" s="282" t="s">
        <v>156</v>
      </c>
      <c r="AV239" s="15" t="s">
        <v>84</v>
      </c>
      <c r="AW239" s="15" t="s">
        <v>31</v>
      </c>
      <c r="AX239" s="15" t="s">
        <v>76</v>
      </c>
      <c r="AY239" s="282" t="s">
        <v>149</v>
      </c>
    </row>
    <row r="240" s="13" customFormat="1">
      <c r="A240" s="13"/>
      <c r="B240" s="234"/>
      <c r="C240" s="235"/>
      <c r="D240" s="236" t="s">
        <v>158</v>
      </c>
      <c r="E240" s="237" t="s">
        <v>1</v>
      </c>
      <c r="F240" s="238" t="s">
        <v>1640</v>
      </c>
      <c r="G240" s="235"/>
      <c r="H240" s="239">
        <v>19.800000000000001</v>
      </c>
      <c r="I240" s="240"/>
      <c r="J240" s="235"/>
      <c r="K240" s="235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158</v>
      </c>
      <c r="AU240" s="245" t="s">
        <v>156</v>
      </c>
      <c r="AV240" s="13" t="s">
        <v>156</v>
      </c>
      <c r="AW240" s="13" t="s">
        <v>31</v>
      </c>
      <c r="AX240" s="13" t="s">
        <v>76</v>
      </c>
      <c r="AY240" s="245" t="s">
        <v>149</v>
      </c>
    </row>
    <row r="241" s="14" customFormat="1">
      <c r="A241" s="14"/>
      <c r="B241" s="262"/>
      <c r="C241" s="263"/>
      <c r="D241" s="236" t="s">
        <v>158</v>
      </c>
      <c r="E241" s="264" t="s">
        <v>1</v>
      </c>
      <c r="F241" s="265" t="s">
        <v>298</v>
      </c>
      <c r="G241" s="263"/>
      <c r="H241" s="266">
        <v>131.88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2" t="s">
        <v>158</v>
      </c>
      <c r="AU241" s="272" t="s">
        <v>156</v>
      </c>
      <c r="AV241" s="14" t="s">
        <v>155</v>
      </c>
      <c r="AW241" s="14" t="s">
        <v>31</v>
      </c>
      <c r="AX241" s="14" t="s">
        <v>84</v>
      </c>
      <c r="AY241" s="272" t="s">
        <v>149</v>
      </c>
    </row>
    <row r="242" s="2" customFormat="1" ht="21.75" customHeight="1">
      <c r="A242" s="39"/>
      <c r="B242" s="40"/>
      <c r="C242" s="220" t="s">
        <v>459</v>
      </c>
      <c r="D242" s="220" t="s">
        <v>151</v>
      </c>
      <c r="E242" s="221" t="s">
        <v>1641</v>
      </c>
      <c r="F242" s="222" t="s">
        <v>1642</v>
      </c>
      <c r="G242" s="223" t="s">
        <v>208</v>
      </c>
      <c r="H242" s="224">
        <v>132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42</v>
      </c>
      <c r="O242" s="92"/>
      <c r="P242" s="230">
        <f>O242*H242</f>
        <v>0</v>
      </c>
      <c r="Q242" s="230">
        <v>0.045547999999999998</v>
      </c>
      <c r="R242" s="230">
        <f>Q242*H242</f>
        <v>6.0123359999999995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155</v>
      </c>
      <c r="AT242" s="232" t="s">
        <v>151</v>
      </c>
      <c r="AU242" s="232" t="s">
        <v>156</v>
      </c>
      <c r="AY242" s="18" t="s">
        <v>149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156</v>
      </c>
      <c r="BK242" s="233">
        <f>ROUND(I242*H242,2)</f>
        <v>0</v>
      </c>
      <c r="BL242" s="18" t="s">
        <v>155</v>
      </c>
      <c r="BM242" s="232" t="s">
        <v>627</v>
      </c>
    </row>
    <row r="243" s="13" customFormat="1">
      <c r="A243" s="13"/>
      <c r="B243" s="234"/>
      <c r="C243" s="235"/>
      <c r="D243" s="236" t="s">
        <v>158</v>
      </c>
      <c r="E243" s="237" t="s">
        <v>1</v>
      </c>
      <c r="F243" s="238" t="s">
        <v>1643</v>
      </c>
      <c r="G243" s="235"/>
      <c r="H243" s="239">
        <v>40</v>
      </c>
      <c r="I243" s="240"/>
      <c r="J243" s="235"/>
      <c r="K243" s="235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158</v>
      </c>
      <c r="AU243" s="245" t="s">
        <v>156</v>
      </c>
      <c r="AV243" s="13" t="s">
        <v>156</v>
      </c>
      <c r="AW243" s="13" t="s">
        <v>31</v>
      </c>
      <c r="AX243" s="13" t="s">
        <v>76</v>
      </c>
      <c r="AY243" s="245" t="s">
        <v>149</v>
      </c>
    </row>
    <row r="244" s="13" customFormat="1">
      <c r="A244" s="13"/>
      <c r="B244" s="234"/>
      <c r="C244" s="235"/>
      <c r="D244" s="236" t="s">
        <v>158</v>
      </c>
      <c r="E244" s="237" t="s">
        <v>1</v>
      </c>
      <c r="F244" s="238" t="s">
        <v>1644</v>
      </c>
      <c r="G244" s="235"/>
      <c r="H244" s="239">
        <v>44</v>
      </c>
      <c r="I244" s="240"/>
      <c r="J244" s="235"/>
      <c r="K244" s="235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158</v>
      </c>
      <c r="AU244" s="245" t="s">
        <v>156</v>
      </c>
      <c r="AV244" s="13" t="s">
        <v>156</v>
      </c>
      <c r="AW244" s="13" t="s">
        <v>31</v>
      </c>
      <c r="AX244" s="13" t="s">
        <v>76</v>
      </c>
      <c r="AY244" s="245" t="s">
        <v>149</v>
      </c>
    </row>
    <row r="245" s="13" customFormat="1">
      <c r="A245" s="13"/>
      <c r="B245" s="234"/>
      <c r="C245" s="235"/>
      <c r="D245" s="236" t="s">
        <v>158</v>
      </c>
      <c r="E245" s="237" t="s">
        <v>1</v>
      </c>
      <c r="F245" s="238" t="s">
        <v>1645</v>
      </c>
      <c r="G245" s="235"/>
      <c r="H245" s="239">
        <v>44</v>
      </c>
      <c r="I245" s="240"/>
      <c r="J245" s="235"/>
      <c r="K245" s="235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158</v>
      </c>
      <c r="AU245" s="245" t="s">
        <v>156</v>
      </c>
      <c r="AV245" s="13" t="s">
        <v>156</v>
      </c>
      <c r="AW245" s="13" t="s">
        <v>31</v>
      </c>
      <c r="AX245" s="13" t="s">
        <v>76</v>
      </c>
      <c r="AY245" s="245" t="s">
        <v>149</v>
      </c>
    </row>
    <row r="246" s="13" customFormat="1">
      <c r="A246" s="13"/>
      <c r="B246" s="234"/>
      <c r="C246" s="235"/>
      <c r="D246" s="236" t="s">
        <v>158</v>
      </c>
      <c r="E246" s="237" t="s">
        <v>1</v>
      </c>
      <c r="F246" s="238" t="s">
        <v>1646</v>
      </c>
      <c r="G246" s="235"/>
      <c r="H246" s="239">
        <v>4</v>
      </c>
      <c r="I246" s="240"/>
      <c r="J246" s="235"/>
      <c r="K246" s="235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158</v>
      </c>
      <c r="AU246" s="245" t="s">
        <v>156</v>
      </c>
      <c r="AV246" s="13" t="s">
        <v>156</v>
      </c>
      <c r="AW246" s="13" t="s">
        <v>31</v>
      </c>
      <c r="AX246" s="13" t="s">
        <v>76</v>
      </c>
      <c r="AY246" s="245" t="s">
        <v>149</v>
      </c>
    </row>
    <row r="247" s="14" customFormat="1">
      <c r="A247" s="14"/>
      <c r="B247" s="262"/>
      <c r="C247" s="263"/>
      <c r="D247" s="236" t="s">
        <v>158</v>
      </c>
      <c r="E247" s="264" t="s">
        <v>1</v>
      </c>
      <c r="F247" s="265" t="s">
        <v>298</v>
      </c>
      <c r="G247" s="263"/>
      <c r="H247" s="266">
        <v>132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2" t="s">
        <v>158</v>
      </c>
      <c r="AU247" s="272" t="s">
        <v>156</v>
      </c>
      <c r="AV247" s="14" t="s">
        <v>155</v>
      </c>
      <c r="AW247" s="14" t="s">
        <v>31</v>
      </c>
      <c r="AX247" s="14" t="s">
        <v>84</v>
      </c>
      <c r="AY247" s="272" t="s">
        <v>149</v>
      </c>
    </row>
    <row r="248" s="2" customFormat="1" ht="21.75" customHeight="1">
      <c r="A248" s="39"/>
      <c r="B248" s="40"/>
      <c r="C248" s="220" t="s">
        <v>464</v>
      </c>
      <c r="D248" s="220" t="s">
        <v>151</v>
      </c>
      <c r="E248" s="221" t="s">
        <v>1647</v>
      </c>
      <c r="F248" s="222" t="s">
        <v>1648</v>
      </c>
      <c r="G248" s="223" t="s">
        <v>208</v>
      </c>
      <c r="H248" s="224">
        <v>5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42</v>
      </c>
      <c r="O248" s="92"/>
      <c r="P248" s="230">
        <f>O248*H248</f>
        <v>0</v>
      </c>
      <c r="Q248" s="230">
        <v>0.091048000000000004</v>
      </c>
      <c r="R248" s="230">
        <f>Q248*H248</f>
        <v>0.45524000000000003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155</v>
      </c>
      <c r="AT248" s="232" t="s">
        <v>151</v>
      </c>
      <c r="AU248" s="232" t="s">
        <v>156</v>
      </c>
      <c r="AY248" s="18" t="s">
        <v>149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156</v>
      </c>
      <c r="BK248" s="233">
        <f>ROUND(I248*H248,2)</f>
        <v>0</v>
      </c>
      <c r="BL248" s="18" t="s">
        <v>155</v>
      </c>
      <c r="BM248" s="232" t="s">
        <v>652</v>
      </c>
    </row>
    <row r="249" s="13" customFormat="1">
      <c r="A249" s="13"/>
      <c r="B249" s="234"/>
      <c r="C249" s="235"/>
      <c r="D249" s="236" t="s">
        <v>158</v>
      </c>
      <c r="E249" s="237" t="s">
        <v>1</v>
      </c>
      <c r="F249" s="238" t="s">
        <v>1649</v>
      </c>
      <c r="G249" s="235"/>
      <c r="H249" s="239">
        <v>5</v>
      </c>
      <c r="I249" s="240"/>
      <c r="J249" s="235"/>
      <c r="K249" s="235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158</v>
      </c>
      <c r="AU249" s="245" t="s">
        <v>156</v>
      </c>
      <c r="AV249" s="13" t="s">
        <v>156</v>
      </c>
      <c r="AW249" s="13" t="s">
        <v>31</v>
      </c>
      <c r="AX249" s="13" t="s">
        <v>76</v>
      </c>
      <c r="AY249" s="245" t="s">
        <v>149</v>
      </c>
    </row>
    <row r="250" s="14" customFormat="1">
      <c r="A250" s="14"/>
      <c r="B250" s="262"/>
      <c r="C250" s="263"/>
      <c r="D250" s="236" t="s">
        <v>158</v>
      </c>
      <c r="E250" s="264" t="s">
        <v>1</v>
      </c>
      <c r="F250" s="265" t="s">
        <v>298</v>
      </c>
      <c r="G250" s="263"/>
      <c r="H250" s="266">
        <v>5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2" t="s">
        <v>158</v>
      </c>
      <c r="AU250" s="272" t="s">
        <v>156</v>
      </c>
      <c r="AV250" s="14" t="s">
        <v>155</v>
      </c>
      <c r="AW250" s="14" t="s">
        <v>31</v>
      </c>
      <c r="AX250" s="14" t="s">
        <v>84</v>
      </c>
      <c r="AY250" s="272" t="s">
        <v>149</v>
      </c>
    </row>
    <row r="251" s="2" customFormat="1" ht="21.75" customHeight="1">
      <c r="A251" s="39"/>
      <c r="B251" s="40"/>
      <c r="C251" s="220" t="s">
        <v>468</v>
      </c>
      <c r="D251" s="220" t="s">
        <v>151</v>
      </c>
      <c r="E251" s="221" t="s">
        <v>1650</v>
      </c>
      <c r="F251" s="222" t="s">
        <v>1651</v>
      </c>
      <c r="G251" s="223" t="s">
        <v>208</v>
      </c>
      <c r="H251" s="224">
        <v>130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42</v>
      </c>
      <c r="O251" s="92"/>
      <c r="P251" s="230">
        <f>O251*H251</f>
        <v>0</v>
      </c>
      <c r="Q251" s="230">
        <v>0.118048</v>
      </c>
      <c r="R251" s="230">
        <f>Q251*H251</f>
        <v>15.34624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155</v>
      </c>
      <c r="AT251" s="232" t="s">
        <v>151</v>
      </c>
      <c r="AU251" s="232" t="s">
        <v>156</v>
      </c>
      <c r="AY251" s="18" t="s">
        <v>149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156</v>
      </c>
      <c r="BK251" s="233">
        <f>ROUND(I251*H251,2)</f>
        <v>0</v>
      </c>
      <c r="BL251" s="18" t="s">
        <v>155</v>
      </c>
      <c r="BM251" s="232" t="s">
        <v>666</v>
      </c>
    </row>
    <row r="252" s="13" customFormat="1">
      <c r="A252" s="13"/>
      <c r="B252" s="234"/>
      <c r="C252" s="235"/>
      <c r="D252" s="236" t="s">
        <v>158</v>
      </c>
      <c r="E252" s="237" t="s">
        <v>1</v>
      </c>
      <c r="F252" s="238" t="s">
        <v>1652</v>
      </c>
      <c r="G252" s="235"/>
      <c r="H252" s="239">
        <v>25</v>
      </c>
      <c r="I252" s="240"/>
      <c r="J252" s="235"/>
      <c r="K252" s="235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158</v>
      </c>
      <c r="AU252" s="245" t="s">
        <v>156</v>
      </c>
      <c r="AV252" s="13" t="s">
        <v>156</v>
      </c>
      <c r="AW252" s="13" t="s">
        <v>31</v>
      </c>
      <c r="AX252" s="13" t="s">
        <v>76</v>
      </c>
      <c r="AY252" s="245" t="s">
        <v>149</v>
      </c>
    </row>
    <row r="253" s="13" customFormat="1">
      <c r="A253" s="13"/>
      <c r="B253" s="234"/>
      <c r="C253" s="235"/>
      <c r="D253" s="236" t="s">
        <v>158</v>
      </c>
      <c r="E253" s="237" t="s">
        <v>1</v>
      </c>
      <c r="F253" s="238" t="s">
        <v>1653</v>
      </c>
      <c r="G253" s="235"/>
      <c r="H253" s="239">
        <v>50</v>
      </c>
      <c r="I253" s="240"/>
      <c r="J253" s="235"/>
      <c r="K253" s="235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158</v>
      </c>
      <c r="AU253" s="245" t="s">
        <v>156</v>
      </c>
      <c r="AV253" s="13" t="s">
        <v>156</v>
      </c>
      <c r="AW253" s="13" t="s">
        <v>31</v>
      </c>
      <c r="AX253" s="13" t="s">
        <v>76</v>
      </c>
      <c r="AY253" s="245" t="s">
        <v>149</v>
      </c>
    </row>
    <row r="254" s="13" customFormat="1">
      <c r="A254" s="13"/>
      <c r="B254" s="234"/>
      <c r="C254" s="235"/>
      <c r="D254" s="236" t="s">
        <v>158</v>
      </c>
      <c r="E254" s="237" t="s">
        <v>1</v>
      </c>
      <c r="F254" s="238" t="s">
        <v>1654</v>
      </c>
      <c r="G254" s="235"/>
      <c r="H254" s="239">
        <v>50</v>
      </c>
      <c r="I254" s="240"/>
      <c r="J254" s="235"/>
      <c r="K254" s="235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158</v>
      </c>
      <c r="AU254" s="245" t="s">
        <v>156</v>
      </c>
      <c r="AV254" s="13" t="s">
        <v>156</v>
      </c>
      <c r="AW254" s="13" t="s">
        <v>31</v>
      </c>
      <c r="AX254" s="13" t="s">
        <v>76</v>
      </c>
      <c r="AY254" s="245" t="s">
        <v>149</v>
      </c>
    </row>
    <row r="255" s="13" customFormat="1">
      <c r="A255" s="13"/>
      <c r="B255" s="234"/>
      <c r="C255" s="235"/>
      <c r="D255" s="236" t="s">
        <v>158</v>
      </c>
      <c r="E255" s="237" t="s">
        <v>1</v>
      </c>
      <c r="F255" s="238" t="s">
        <v>1655</v>
      </c>
      <c r="G255" s="235"/>
      <c r="H255" s="239">
        <v>5</v>
      </c>
      <c r="I255" s="240"/>
      <c r="J255" s="235"/>
      <c r="K255" s="235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158</v>
      </c>
      <c r="AU255" s="245" t="s">
        <v>156</v>
      </c>
      <c r="AV255" s="13" t="s">
        <v>156</v>
      </c>
      <c r="AW255" s="13" t="s">
        <v>31</v>
      </c>
      <c r="AX255" s="13" t="s">
        <v>76</v>
      </c>
      <c r="AY255" s="245" t="s">
        <v>149</v>
      </c>
    </row>
    <row r="256" s="14" customFormat="1">
      <c r="A256" s="14"/>
      <c r="B256" s="262"/>
      <c r="C256" s="263"/>
      <c r="D256" s="236" t="s">
        <v>158</v>
      </c>
      <c r="E256" s="264" t="s">
        <v>1</v>
      </c>
      <c r="F256" s="265" t="s">
        <v>298</v>
      </c>
      <c r="G256" s="263"/>
      <c r="H256" s="266">
        <v>130</v>
      </c>
      <c r="I256" s="267"/>
      <c r="J256" s="263"/>
      <c r="K256" s="263"/>
      <c r="L256" s="268"/>
      <c r="M256" s="269"/>
      <c r="N256" s="270"/>
      <c r="O256" s="270"/>
      <c r="P256" s="270"/>
      <c r="Q256" s="270"/>
      <c r="R256" s="270"/>
      <c r="S256" s="270"/>
      <c r="T256" s="27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72" t="s">
        <v>158</v>
      </c>
      <c r="AU256" s="272" t="s">
        <v>156</v>
      </c>
      <c r="AV256" s="14" t="s">
        <v>155</v>
      </c>
      <c r="AW256" s="14" t="s">
        <v>31</v>
      </c>
      <c r="AX256" s="14" t="s">
        <v>84</v>
      </c>
      <c r="AY256" s="272" t="s">
        <v>149</v>
      </c>
    </row>
    <row r="257" s="2" customFormat="1" ht="24.15" customHeight="1">
      <c r="A257" s="39"/>
      <c r="B257" s="40"/>
      <c r="C257" s="220" t="s">
        <v>474</v>
      </c>
      <c r="D257" s="220" t="s">
        <v>151</v>
      </c>
      <c r="E257" s="221" t="s">
        <v>1656</v>
      </c>
      <c r="F257" s="222" t="s">
        <v>1657</v>
      </c>
      <c r="G257" s="223" t="s">
        <v>197</v>
      </c>
      <c r="H257" s="224">
        <v>87.25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42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155</v>
      </c>
      <c r="AT257" s="232" t="s">
        <v>151</v>
      </c>
      <c r="AU257" s="232" t="s">
        <v>156</v>
      </c>
      <c r="AY257" s="18" t="s">
        <v>149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156</v>
      </c>
      <c r="BK257" s="233">
        <f>ROUND(I257*H257,2)</f>
        <v>0</v>
      </c>
      <c r="BL257" s="18" t="s">
        <v>155</v>
      </c>
      <c r="BM257" s="232" t="s">
        <v>1658</v>
      </c>
    </row>
    <row r="258" s="13" customFormat="1">
      <c r="A258" s="13"/>
      <c r="B258" s="234"/>
      <c r="C258" s="235"/>
      <c r="D258" s="236" t="s">
        <v>158</v>
      </c>
      <c r="E258" s="237" t="s">
        <v>1</v>
      </c>
      <c r="F258" s="238" t="s">
        <v>1659</v>
      </c>
      <c r="G258" s="235"/>
      <c r="H258" s="239">
        <v>16.25</v>
      </c>
      <c r="I258" s="240"/>
      <c r="J258" s="235"/>
      <c r="K258" s="235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158</v>
      </c>
      <c r="AU258" s="245" t="s">
        <v>156</v>
      </c>
      <c r="AV258" s="13" t="s">
        <v>156</v>
      </c>
      <c r="AW258" s="13" t="s">
        <v>31</v>
      </c>
      <c r="AX258" s="13" t="s">
        <v>76</v>
      </c>
      <c r="AY258" s="245" t="s">
        <v>149</v>
      </c>
    </row>
    <row r="259" s="13" customFormat="1">
      <c r="A259" s="13"/>
      <c r="B259" s="234"/>
      <c r="C259" s="235"/>
      <c r="D259" s="236" t="s">
        <v>158</v>
      </c>
      <c r="E259" s="237" t="s">
        <v>1</v>
      </c>
      <c r="F259" s="238" t="s">
        <v>1660</v>
      </c>
      <c r="G259" s="235"/>
      <c r="H259" s="239">
        <v>32.5</v>
      </c>
      <c r="I259" s="240"/>
      <c r="J259" s="235"/>
      <c r="K259" s="235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158</v>
      </c>
      <c r="AU259" s="245" t="s">
        <v>156</v>
      </c>
      <c r="AV259" s="13" t="s">
        <v>156</v>
      </c>
      <c r="AW259" s="13" t="s">
        <v>31</v>
      </c>
      <c r="AX259" s="13" t="s">
        <v>76</v>
      </c>
      <c r="AY259" s="245" t="s">
        <v>149</v>
      </c>
    </row>
    <row r="260" s="13" customFormat="1">
      <c r="A260" s="13"/>
      <c r="B260" s="234"/>
      <c r="C260" s="235"/>
      <c r="D260" s="236" t="s">
        <v>158</v>
      </c>
      <c r="E260" s="237" t="s">
        <v>1</v>
      </c>
      <c r="F260" s="238" t="s">
        <v>1661</v>
      </c>
      <c r="G260" s="235"/>
      <c r="H260" s="239">
        <v>32.5</v>
      </c>
      <c r="I260" s="240"/>
      <c r="J260" s="235"/>
      <c r="K260" s="235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158</v>
      </c>
      <c r="AU260" s="245" t="s">
        <v>156</v>
      </c>
      <c r="AV260" s="13" t="s">
        <v>156</v>
      </c>
      <c r="AW260" s="13" t="s">
        <v>31</v>
      </c>
      <c r="AX260" s="13" t="s">
        <v>76</v>
      </c>
      <c r="AY260" s="245" t="s">
        <v>149</v>
      </c>
    </row>
    <row r="261" s="13" customFormat="1">
      <c r="A261" s="13"/>
      <c r="B261" s="234"/>
      <c r="C261" s="235"/>
      <c r="D261" s="236" t="s">
        <v>158</v>
      </c>
      <c r="E261" s="237" t="s">
        <v>1</v>
      </c>
      <c r="F261" s="238" t="s">
        <v>1662</v>
      </c>
      <c r="G261" s="235"/>
      <c r="H261" s="239">
        <v>6</v>
      </c>
      <c r="I261" s="240"/>
      <c r="J261" s="235"/>
      <c r="K261" s="235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158</v>
      </c>
      <c r="AU261" s="245" t="s">
        <v>156</v>
      </c>
      <c r="AV261" s="13" t="s">
        <v>156</v>
      </c>
      <c r="AW261" s="13" t="s">
        <v>31</v>
      </c>
      <c r="AX261" s="13" t="s">
        <v>76</v>
      </c>
      <c r="AY261" s="245" t="s">
        <v>149</v>
      </c>
    </row>
    <row r="262" s="14" customFormat="1">
      <c r="A262" s="14"/>
      <c r="B262" s="262"/>
      <c r="C262" s="263"/>
      <c r="D262" s="236" t="s">
        <v>158</v>
      </c>
      <c r="E262" s="264" t="s">
        <v>1</v>
      </c>
      <c r="F262" s="265" t="s">
        <v>298</v>
      </c>
      <c r="G262" s="263"/>
      <c r="H262" s="266">
        <v>87.25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2" t="s">
        <v>158</v>
      </c>
      <c r="AU262" s="272" t="s">
        <v>156</v>
      </c>
      <c r="AV262" s="14" t="s">
        <v>155</v>
      </c>
      <c r="AW262" s="14" t="s">
        <v>31</v>
      </c>
      <c r="AX262" s="14" t="s">
        <v>84</v>
      </c>
      <c r="AY262" s="272" t="s">
        <v>149</v>
      </c>
    </row>
    <row r="263" s="2" customFormat="1" ht="16.5" customHeight="1">
      <c r="A263" s="39"/>
      <c r="B263" s="40"/>
      <c r="C263" s="220" t="s">
        <v>476</v>
      </c>
      <c r="D263" s="220" t="s">
        <v>151</v>
      </c>
      <c r="E263" s="221" t="s">
        <v>1663</v>
      </c>
      <c r="F263" s="222" t="s">
        <v>1664</v>
      </c>
      <c r="G263" s="223" t="s">
        <v>154</v>
      </c>
      <c r="H263" s="224">
        <v>1.4310000000000001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42</v>
      </c>
      <c r="O263" s="92"/>
      <c r="P263" s="230">
        <f>O263*H263</f>
        <v>0</v>
      </c>
      <c r="Q263" s="230">
        <v>2.5018773520000002</v>
      </c>
      <c r="R263" s="230">
        <f>Q263*H263</f>
        <v>3.5801864907120002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155</v>
      </c>
      <c r="AT263" s="232" t="s">
        <v>151</v>
      </c>
      <c r="AU263" s="232" t="s">
        <v>156</v>
      </c>
      <c r="AY263" s="18" t="s">
        <v>149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156</v>
      </c>
      <c r="BK263" s="233">
        <f>ROUND(I263*H263,2)</f>
        <v>0</v>
      </c>
      <c r="BL263" s="18" t="s">
        <v>155</v>
      </c>
      <c r="BM263" s="232" t="s">
        <v>679</v>
      </c>
    </row>
    <row r="264" s="13" customFormat="1">
      <c r="A264" s="13"/>
      <c r="B264" s="234"/>
      <c r="C264" s="235"/>
      <c r="D264" s="236" t="s">
        <v>158</v>
      </c>
      <c r="E264" s="237" t="s">
        <v>1</v>
      </c>
      <c r="F264" s="238" t="s">
        <v>1665</v>
      </c>
      <c r="G264" s="235"/>
      <c r="H264" s="239">
        <v>0.70299999999999996</v>
      </c>
      <c r="I264" s="240"/>
      <c r="J264" s="235"/>
      <c r="K264" s="235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158</v>
      </c>
      <c r="AU264" s="245" t="s">
        <v>156</v>
      </c>
      <c r="AV264" s="13" t="s">
        <v>156</v>
      </c>
      <c r="AW264" s="13" t="s">
        <v>31</v>
      </c>
      <c r="AX264" s="13" t="s">
        <v>76</v>
      </c>
      <c r="AY264" s="245" t="s">
        <v>149</v>
      </c>
    </row>
    <row r="265" s="13" customFormat="1">
      <c r="A265" s="13"/>
      <c r="B265" s="234"/>
      <c r="C265" s="235"/>
      <c r="D265" s="236" t="s">
        <v>158</v>
      </c>
      <c r="E265" s="237" t="s">
        <v>1</v>
      </c>
      <c r="F265" s="238" t="s">
        <v>1666</v>
      </c>
      <c r="G265" s="235"/>
      <c r="H265" s="239">
        <v>0.72799999999999998</v>
      </c>
      <c r="I265" s="240"/>
      <c r="J265" s="235"/>
      <c r="K265" s="235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158</v>
      </c>
      <c r="AU265" s="245" t="s">
        <v>156</v>
      </c>
      <c r="AV265" s="13" t="s">
        <v>156</v>
      </c>
      <c r="AW265" s="13" t="s">
        <v>31</v>
      </c>
      <c r="AX265" s="13" t="s">
        <v>76</v>
      </c>
      <c r="AY265" s="245" t="s">
        <v>149</v>
      </c>
    </row>
    <row r="266" s="14" customFormat="1">
      <c r="A266" s="14"/>
      <c r="B266" s="262"/>
      <c r="C266" s="263"/>
      <c r="D266" s="236" t="s">
        <v>158</v>
      </c>
      <c r="E266" s="264" t="s">
        <v>1</v>
      </c>
      <c r="F266" s="265" t="s">
        <v>298</v>
      </c>
      <c r="G266" s="263"/>
      <c r="H266" s="266">
        <v>1.4310000000000001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2" t="s">
        <v>158</v>
      </c>
      <c r="AU266" s="272" t="s">
        <v>156</v>
      </c>
      <c r="AV266" s="14" t="s">
        <v>155</v>
      </c>
      <c r="AW266" s="14" t="s">
        <v>31</v>
      </c>
      <c r="AX266" s="14" t="s">
        <v>84</v>
      </c>
      <c r="AY266" s="272" t="s">
        <v>149</v>
      </c>
    </row>
    <row r="267" s="2" customFormat="1" ht="21.75" customHeight="1">
      <c r="A267" s="39"/>
      <c r="B267" s="40"/>
      <c r="C267" s="220" t="s">
        <v>481</v>
      </c>
      <c r="D267" s="220" t="s">
        <v>151</v>
      </c>
      <c r="E267" s="221" t="s">
        <v>1667</v>
      </c>
      <c r="F267" s="222" t="s">
        <v>1668</v>
      </c>
      <c r="G267" s="223" t="s">
        <v>166</v>
      </c>
      <c r="H267" s="224">
        <v>0.157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42</v>
      </c>
      <c r="O267" s="92"/>
      <c r="P267" s="230">
        <f>O267*H267</f>
        <v>0</v>
      </c>
      <c r="Q267" s="230">
        <v>1.04575178</v>
      </c>
      <c r="R267" s="230">
        <f>Q267*H267</f>
        <v>0.16418302945999999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155</v>
      </c>
      <c r="AT267" s="232" t="s">
        <v>151</v>
      </c>
      <c r="AU267" s="232" t="s">
        <v>156</v>
      </c>
      <c r="AY267" s="18" t="s">
        <v>149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156</v>
      </c>
      <c r="BK267" s="233">
        <f>ROUND(I267*H267,2)</f>
        <v>0</v>
      </c>
      <c r="BL267" s="18" t="s">
        <v>155</v>
      </c>
      <c r="BM267" s="232" t="s">
        <v>687</v>
      </c>
    </row>
    <row r="268" s="13" customFormat="1">
      <c r="A268" s="13"/>
      <c r="B268" s="234"/>
      <c r="C268" s="235"/>
      <c r="D268" s="236" t="s">
        <v>158</v>
      </c>
      <c r="E268" s="237" t="s">
        <v>1</v>
      </c>
      <c r="F268" s="238" t="s">
        <v>1669</v>
      </c>
      <c r="G268" s="235"/>
      <c r="H268" s="239">
        <v>0.157</v>
      </c>
      <c r="I268" s="240"/>
      <c r="J268" s="235"/>
      <c r="K268" s="235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158</v>
      </c>
      <c r="AU268" s="245" t="s">
        <v>156</v>
      </c>
      <c r="AV268" s="13" t="s">
        <v>156</v>
      </c>
      <c r="AW268" s="13" t="s">
        <v>31</v>
      </c>
      <c r="AX268" s="13" t="s">
        <v>76</v>
      </c>
      <c r="AY268" s="245" t="s">
        <v>149</v>
      </c>
    </row>
    <row r="269" s="14" customFormat="1">
      <c r="A269" s="14"/>
      <c r="B269" s="262"/>
      <c r="C269" s="263"/>
      <c r="D269" s="236" t="s">
        <v>158</v>
      </c>
      <c r="E269" s="264" t="s">
        <v>1</v>
      </c>
      <c r="F269" s="265" t="s">
        <v>298</v>
      </c>
      <c r="G269" s="263"/>
      <c r="H269" s="266">
        <v>0.157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72" t="s">
        <v>158</v>
      </c>
      <c r="AU269" s="272" t="s">
        <v>156</v>
      </c>
      <c r="AV269" s="14" t="s">
        <v>155</v>
      </c>
      <c r="AW269" s="14" t="s">
        <v>31</v>
      </c>
      <c r="AX269" s="14" t="s">
        <v>84</v>
      </c>
      <c r="AY269" s="272" t="s">
        <v>149</v>
      </c>
    </row>
    <row r="270" s="2" customFormat="1" ht="16.5" customHeight="1">
      <c r="A270" s="39"/>
      <c r="B270" s="40"/>
      <c r="C270" s="220" t="s">
        <v>485</v>
      </c>
      <c r="D270" s="220" t="s">
        <v>151</v>
      </c>
      <c r="E270" s="221" t="s">
        <v>1670</v>
      </c>
      <c r="F270" s="222" t="s">
        <v>1671</v>
      </c>
      <c r="G270" s="223" t="s">
        <v>309</v>
      </c>
      <c r="H270" s="224">
        <v>10.804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42</v>
      </c>
      <c r="O270" s="92"/>
      <c r="P270" s="230">
        <f>O270*H270</f>
        <v>0</v>
      </c>
      <c r="Q270" s="230">
        <v>0.014087000000000001</v>
      </c>
      <c r="R270" s="230">
        <f>Q270*H270</f>
        <v>0.152195948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155</v>
      </c>
      <c r="AT270" s="232" t="s">
        <v>151</v>
      </c>
      <c r="AU270" s="232" t="s">
        <v>156</v>
      </c>
      <c r="AY270" s="18" t="s">
        <v>149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156</v>
      </c>
      <c r="BK270" s="233">
        <f>ROUND(I270*H270,2)</f>
        <v>0</v>
      </c>
      <c r="BL270" s="18" t="s">
        <v>155</v>
      </c>
      <c r="BM270" s="232" t="s">
        <v>695</v>
      </c>
    </row>
    <row r="271" s="13" customFormat="1">
      <c r="A271" s="13"/>
      <c r="B271" s="234"/>
      <c r="C271" s="235"/>
      <c r="D271" s="236" t="s">
        <v>158</v>
      </c>
      <c r="E271" s="237" t="s">
        <v>1</v>
      </c>
      <c r="F271" s="238" t="s">
        <v>1672</v>
      </c>
      <c r="G271" s="235"/>
      <c r="H271" s="239">
        <v>5.3300000000000001</v>
      </c>
      <c r="I271" s="240"/>
      <c r="J271" s="235"/>
      <c r="K271" s="235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158</v>
      </c>
      <c r="AU271" s="245" t="s">
        <v>156</v>
      </c>
      <c r="AV271" s="13" t="s">
        <v>156</v>
      </c>
      <c r="AW271" s="13" t="s">
        <v>31</v>
      </c>
      <c r="AX271" s="13" t="s">
        <v>76</v>
      </c>
      <c r="AY271" s="245" t="s">
        <v>149</v>
      </c>
    </row>
    <row r="272" s="13" customFormat="1">
      <c r="A272" s="13"/>
      <c r="B272" s="234"/>
      <c r="C272" s="235"/>
      <c r="D272" s="236" t="s">
        <v>158</v>
      </c>
      <c r="E272" s="237" t="s">
        <v>1</v>
      </c>
      <c r="F272" s="238" t="s">
        <v>1673</v>
      </c>
      <c r="G272" s="235"/>
      <c r="H272" s="239">
        <v>5.4740000000000002</v>
      </c>
      <c r="I272" s="240"/>
      <c r="J272" s="235"/>
      <c r="K272" s="235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158</v>
      </c>
      <c r="AU272" s="245" t="s">
        <v>156</v>
      </c>
      <c r="AV272" s="13" t="s">
        <v>156</v>
      </c>
      <c r="AW272" s="13" t="s">
        <v>31</v>
      </c>
      <c r="AX272" s="13" t="s">
        <v>76</v>
      </c>
      <c r="AY272" s="245" t="s">
        <v>149</v>
      </c>
    </row>
    <row r="273" s="14" customFormat="1">
      <c r="A273" s="14"/>
      <c r="B273" s="262"/>
      <c r="C273" s="263"/>
      <c r="D273" s="236" t="s">
        <v>158</v>
      </c>
      <c r="E273" s="264" t="s">
        <v>1</v>
      </c>
      <c r="F273" s="265" t="s">
        <v>298</v>
      </c>
      <c r="G273" s="263"/>
      <c r="H273" s="266">
        <v>10.804</v>
      </c>
      <c r="I273" s="267"/>
      <c r="J273" s="263"/>
      <c r="K273" s="263"/>
      <c r="L273" s="268"/>
      <c r="M273" s="269"/>
      <c r="N273" s="270"/>
      <c r="O273" s="270"/>
      <c r="P273" s="270"/>
      <c r="Q273" s="270"/>
      <c r="R273" s="270"/>
      <c r="S273" s="270"/>
      <c r="T273" s="27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2" t="s">
        <v>158</v>
      </c>
      <c r="AU273" s="272" t="s">
        <v>156</v>
      </c>
      <c r="AV273" s="14" t="s">
        <v>155</v>
      </c>
      <c r="AW273" s="14" t="s">
        <v>31</v>
      </c>
      <c r="AX273" s="14" t="s">
        <v>84</v>
      </c>
      <c r="AY273" s="272" t="s">
        <v>149</v>
      </c>
    </row>
    <row r="274" s="2" customFormat="1" ht="16.5" customHeight="1">
      <c r="A274" s="39"/>
      <c r="B274" s="40"/>
      <c r="C274" s="220" t="s">
        <v>490</v>
      </c>
      <c r="D274" s="220" t="s">
        <v>151</v>
      </c>
      <c r="E274" s="221" t="s">
        <v>1674</v>
      </c>
      <c r="F274" s="222" t="s">
        <v>1675</v>
      </c>
      <c r="G274" s="223" t="s">
        <v>309</v>
      </c>
      <c r="H274" s="224">
        <v>10.804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42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155</v>
      </c>
      <c r="AT274" s="232" t="s">
        <v>151</v>
      </c>
      <c r="AU274" s="232" t="s">
        <v>156</v>
      </c>
      <c r="AY274" s="18" t="s">
        <v>149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156</v>
      </c>
      <c r="BK274" s="233">
        <f>ROUND(I274*H274,2)</f>
        <v>0</v>
      </c>
      <c r="BL274" s="18" t="s">
        <v>155</v>
      </c>
      <c r="BM274" s="232" t="s">
        <v>708</v>
      </c>
    </row>
    <row r="275" s="2" customFormat="1" ht="33" customHeight="1">
      <c r="A275" s="39"/>
      <c r="B275" s="40"/>
      <c r="C275" s="220" t="s">
        <v>494</v>
      </c>
      <c r="D275" s="220" t="s">
        <v>151</v>
      </c>
      <c r="E275" s="221" t="s">
        <v>1676</v>
      </c>
      <c r="F275" s="222" t="s">
        <v>1677</v>
      </c>
      <c r="G275" s="223" t="s">
        <v>154</v>
      </c>
      <c r="H275" s="224">
        <v>2.1320000000000001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42</v>
      </c>
      <c r="O275" s="92"/>
      <c r="P275" s="230">
        <f>O275*H275</f>
        <v>0</v>
      </c>
      <c r="Q275" s="230">
        <v>2.5018699999999998</v>
      </c>
      <c r="R275" s="230">
        <f>Q275*H275</f>
        <v>5.3339868399999997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155</v>
      </c>
      <c r="AT275" s="232" t="s">
        <v>151</v>
      </c>
      <c r="AU275" s="232" t="s">
        <v>156</v>
      </c>
      <c r="AY275" s="18" t="s">
        <v>149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156</v>
      </c>
      <c r="BK275" s="233">
        <f>ROUND(I275*H275,2)</f>
        <v>0</v>
      </c>
      <c r="BL275" s="18" t="s">
        <v>155</v>
      </c>
      <c r="BM275" s="232" t="s">
        <v>717</v>
      </c>
    </row>
    <row r="276" s="13" customFormat="1">
      <c r="A276" s="13"/>
      <c r="B276" s="234"/>
      <c r="C276" s="235"/>
      <c r="D276" s="236" t="s">
        <v>158</v>
      </c>
      <c r="E276" s="237" t="s">
        <v>1</v>
      </c>
      <c r="F276" s="238" t="s">
        <v>1678</v>
      </c>
      <c r="G276" s="235"/>
      <c r="H276" s="239">
        <v>2.1320000000000001</v>
      </c>
      <c r="I276" s="240"/>
      <c r="J276" s="235"/>
      <c r="K276" s="235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158</v>
      </c>
      <c r="AU276" s="245" t="s">
        <v>156</v>
      </c>
      <c r="AV276" s="13" t="s">
        <v>156</v>
      </c>
      <c r="AW276" s="13" t="s">
        <v>31</v>
      </c>
      <c r="AX276" s="13" t="s">
        <v>76</v>
      </c>
      <c r="AY276" s="245" t="s">
        <v>149</v>
      </c>
    </row>
    <row r="277" s="14" customFormat="1">
      <c r="A277" s="14"/>
      <c r="B277" s="262"/>
      <c r="C277" s="263"/>
      <c r="D277" s="236" t="s">
        <v>158</v>
      </c>
      <c r="E277" s="264" t="s">
        <v>1</v>
      </c>
      <c r="F277" s="265" t="s">
        <v>298</v>
      </c>
      <c r="G277" s="263"/>
      <c r="H277" s="266">
        <v>2.1320000000000001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72" t="s">
        <v>158</v>
      </c>
      <c r="AU277" s="272" t="s">
        <v>156</v>
      </c>
      <c r="AV277" s="14" t="s">
        <v>155</v>
      </c>
      <c r="AW277" s="14" t="s">
        <v>31</v>
      </c>
      <c r="AX277" s="14" t="s">
        <v>84</v>
      </c>
      <c r="AY277" s="272" t="s">
        <v>149</v>
      </c>
    </row>
    <row r="278" s="2" customFormat="1" ht="16.5" customHeight="1">
      <c r="A278" s="39"/>
      <c r="B278" s="40"/>
      <c r="C278" s="220" t="s">
        <v>498</v>
      </c>
      <c r="D278" s="220" t="s">
        <v>151</v>
      </c>
      <c r="E278" s="221" t="s">
        <v>1679</v>
      </c>
      <c r="F278" s="222" t="s">
        <v>1680</v>
      </c>
      <c r="G278" s="223" t="s">
        <v>166</v>
      </c>
      <c r="H278" s="224">
        <v>0.32000000000000001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42</v>
      </c>
      <c r="O278" s="92"/>
      <c r="P278" s="230">
        <f>O278*H278</f>
        <v>0</v>
      </c>
      <c r="Q278" s="230">
        <v>1.0523719</v>
      </c>
      <c r="R278" s="230">
        <f>Q278*H278</f>
        <v>0.33675900800000003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155</v>
      </c>
      <c r="AT278" s="232" t="s">
        <v>151</v>
      </c>
      <c r="AU278" s="232" t="s">
        <v>156</v>
      </c>
      <c r="AY278" s="18" t="s">
        <v>149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156</v>
      </c>
      <c r="BK278" s="233">
        <f>ROUND(I278*H278,2)</f>
        <v>0</v>
      </c>
      <c r="BL278" s="18" t="s">
        <v>155</v>
      </c>
      <c r="BM278" s="232" t="s">
        <v>730</v>
      </c>
    </row>
    <row r="279" s="13" customFormat="1">
      <c r="A279" s="13"/>
      <c r="B279" s="234"/>
      <c r="C279" s="235"/>
      <c r="D279" s="236" t="s">
        <v>158</v>
      </c>
      <c r="E279" s="237" t="s">
        <v>1</v>
      </c>
      <c r="F279" s="238" t="s">
        <v>1681</v>
      </c>
      <c r="G279" s="235"/>
      <c r="H279" s="239">
        <v>0.32000000000000001</v>
      </c>
      <c r="I279" s="240"/>
      <c r="J279" s="235"/>
      <c r="K279" s="235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158</v>
      </c>
      <c r="AU279" s="245" t="s">
        <v>156</v>
      </c>
      <c r="AV279" s="13" t="s">
        <v>156</v>
      </c>
      <c r="AW279" s="13" t="s">
        <v>31</v>
      </c>
      <c r="AX279" s="13" t="s">
        <v>76</v>
      </c>
      <c r="AY279" s="245" t="s">
        <v>149</v>
      </c>
    </row>
    <row r="280" s="14" customFormat="1">
      <c r="A280" s="14"/>
      <c r="B280" s="262"/>
      <c r="C280" s="263"/>
      <c r="D280" s="236" t="s">
        <v>158</v>
      </c>
      <c r="E280" s="264" t="s">
        <v>1</v>
      </c>
      <c r="F280" s="265" t="s">
        <v>298</v>
      </c>
      <c r="G280" s="263"/>
      <c r="H280" s="266">
        <v>0.32000000000000001</v>
      </c>
      <c r="I280" s="267"/>
      <c r="J280" s="263"/>
      <c r="K280" s="263"/>
      <c r="L280" s="268"/>
      <c r="M280" s="269"/>
      <c r="N280" s="270"/>
      <c r="O280" s="270"/>
      <c r="P280" s="270"/>
      <c r="Q280" s="270"/>
      <c r="R280" s="270"/>
      <c r="S280" s="270"/>
      <c r="T280" s="27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2" t="s">
        <v>158</v>
      </c>
      <c r="AU280" s="272" t="s">
        <v>156</v>
      </c>
      <c r="AV280" s="14" t="s">
        <v>155</v>
      </c>
      <c r="AW280" s="14" t="s">
        <v>31</v>
      </c>
      <c r="AX280" s="14" t="s">
        <v>84</v>
      </c>
      <c r="AY280" s="272" t="s">
        <v>149</v>
      </c>
    </row>
    <row r="281" s="2" customFormat="1" ht="24.15" customHeight="1">
      <c r="A281" s="39"/>
      <c r="B281" s="40"/>
      <c r="C281" s="220" t="s">
        <v>503</v>
      </c>
      <c r="D281" s="220" t="s">
        <v>151</v>
      </c>
      <c r="E281" s="221" t="s">
        <v>1682</v>
      </c>
      <c r="F281" s="222" t="s">
        <v>1683</v>
      </c>
      <c r="G281" s="223" t="s">
        <v>309</v>
      </c>
      <c r="H281" s="224">
        <v>21.251999999999999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42</v>
      </c>
      <c r="O281" s="92"/>
      <c r="P281" s="230">
        <f>O281*H281</f>
        <v>0</v>
      </c>
      <c r="Q281" s="230">
        <v>0.0031099999999999999</v>
      </c>
      <c r="R281" s="230">
        <f>Q281*H281</f>
        <v>0.066093719999999995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155</v>
      </c>
      <c r="AT281" s="232" t="s">
        <v>151</v>
      </c>
      <c r="AU281" s="232" t="s">
        <v>156</v>
      </c>
      <c r="AY281" s="18" t="s">
        <v>149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156</v>
      </c>
      <c r="BK281" s="233">
        <f>ROUND(I281*H281,2)</f>
        <v>0</v>
      </c>
      <c r="BL281" s="18" t="s">
        <v>155</v>
      </c>
      <c r="BM281" s="232" t="s">
        <v>739</v>
      </c>
    </row>
    <row r="282" s="13" customFormat="1">
      <c r="A282" s="13"/>
      <c r="B282" s="234"/>
      <c r="C282" s="235"/>
      <c r="D282" s="236" t="s">
        <v>158</v>
      </c>
      <c r="E282" s="237" t="s">
        <v>1</v>
      </c>
      <c r="F282" s="238" t="s">
        <v>1684</v>
      </c>
      <c r="G282" s="235"/>
      <c r="H282" s="239">
        <v>21.251999999999999</v>
      </c>
      <c r="I282" s="240"/>
      <c r="J282" s="235"/>
      <c r="K282" s="235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158</v>
      </c>
      <c r="AU282" s="245" t="s">
        <v>156</v>
      </c>
      <c r="AV282" s="13" t="s">
        <v>156</v>
      </c>
      <c r="AW282" s="13" t="s">
        <v>31</v>
      </c>
      <c r="AX282" s="13" t="s">
        <v>76</v>
      </c>
      <c r="AY282" s="245" t="s">
        <v>149</v>
      </c>
    </row>
    <row r="283" s="14" customFormat="1">
      <c r="A283" s="14"/>
      <c r="B283" s="262"/>
      <c r="C283" s="263"/>
      <c r="D283" s="236" t="s">
        <v>158</v>
      </c>
      <c r="E283" s="264" t="s">
        <v>1</v>
      </c>
      <c r="F283" s="265" t="s">
        <v>298</v>
      </c>
      <c r="G283" s="263"/>
      <c r="H283" s="266">
        <v>21.251999999999999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72" t="s">
        <v>158</v>
      </c>
      <c r="AU283" s="272" t="s">
        <v>156</v>
      </c>
      <c r="AV283" s="14" t="s">
        <v>155</v>
      </c>
      <c r="AW283" s="14" t="s">
        <v>31</v>
      </c>
      <c r="AX283" s="14" t="s">
        <v>84</v>
      </c>
      <c r="AY283" s="272" t="s">
        <v>149</v>
      </c>
    </row>
    <row r="284" s="2" customFormat="1" ht="24.15" customHeight="1">
      <c r="A284" s="39"/>
      <c r="B284" s="40"/>
      <c r="C284" s="220" t="s">
        <v>508</v>
      </c>
      <c r="D284" s="220" t="s">
        <v>151</v>
      </c>
      <c r="E284" s="221" t="s">
        <v>1685</v>
      </c>
      <c r="F284" s="222" t="s">
        <v>1686</v>
      </c>
      <c r="G284" s="223" t="s">
        <v>309</v>
      </c>
      <c r="H284" s="224">
        <v>21.251999999999999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156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749</v>
      </c>
    </row>
    <row r="285" s="2" customFormat="1" ht="24.15" customHeight="1">
      <c r="A285" s="39"/>
      <c r="B285" s="40"/>
      <c r="C285" s="220" t="s">
        <v>513</v>
      </c>
      <c r="D285" s="220" t="s">
        <v>151</v>
      </c>
      <c r="E285" s="221" t="s">
        <v>1687</v>
      </c>
      <c r="F285" s="222" t="s">
        <v>1688</v>
      </c>
      <c r="G285" s="223" t="s">
        <v>309</v>
      </c>
      <c r="H285" s="224">
        <v>21.251999999999999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42</v>
      </c>
      <c r="O285" s="92"/>
      <c r="P285" s="230">
        <f>O285*H285</f>
        <v>0</v>
      </c>
      <c r="Q285" s="230">
        <v>0.0028999999999999998</v>
      </c>
      <c r="R285" s="230">
        <f>Q285*H285</f>
        <v>0.061630799999999993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155</v>
      </c>
      <c r="AT285" s="232" t="s">
        <v>151</v>
      </c>
      <c r="AU285" s="232" t="s">
        <v>156</v>
      </c>
      <c r="AY285" s="18" t="s">
        <v>149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156</v>
      </c>
      <c r="BK285" s="233">
        <f>ROUND(I285*H285,2)</f>
        <v>0</v>
      </c>
      <c r="BL285" s="18" t="s">
        <v>155</v>
      </c>
      <c r="BM285" s="232" t="s">
        <v>759</v>
      </c>
    </row>
    <row r="286" s="2" customFormat="1" ht="16.5" customHeight="1">
      <c r="A286" s="39"/>
      <c r="B286" s="40"/>
      <c r="C286" s="220" t="s">
        <v>517</v>
      </c>
      <c r="D286" s="220" t="s">
        <v>151</v>
      </c>
      <c r="E286" s="221" t="s">
        <v>1689</v>
      </c>
      <c r="F286" s="222" t="s">
        <v>1690</v>
      </c>
      <c r="G286" s="223" t="s">
        <v>154</v>
      </c>
      <c r="H286" s="224">
        <v>227.411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42</v>
      </c>
      <c r="O286" s="92"/>
      <c r="P286" s="230">
        <f>O286*H286</f>
        <v>0</v>
      </c>
      <c r="Q286" s="230">
        <v>2.501876996</v>
      </c>
      <c r="R286" s="230">
        <f>Q286*H286</f>
        <v>568.95434953735605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155</v>
      </c>
      <c r="AT286" s="232" t="s">
        <v>151</v>
      </c>
      <c r="AU286" s="232" t="s">
        <v>156</v>
      </c>
      <c r="AY286" s="18" t="s">
        <v>149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156</v>
      </c>
      <c r="BK286" s="233">
        <f>ROUND(I286*H286,2)</f>
        <v>0</v>
      </c>
      <c r="BL286" s="18" t="s">
        <v>155</v>
      </c>
      <c r="BM286" s="232" t="s">
        <v>772</v>
      </c>
    </row>
    <row r="287" s="15" customFormat="1">
      <c r="A287" s="15"/>
      <c r="B287" s="273"/>
      <c r="C287" s="274"/>
      <c r="D287" s="236" t="s">
        <v>158</v>
      </c>
      <c r="E287" s="275" t="s">
        <v>1</v>
      </c>
      <c r="F287" s="276" t="s">
        <v>1691</v>
      </c>
      <c r="G287" s="274"/>
      <c r="H287" s="275" t="s">
        <v>1</v>
      </c>
      <c r="I287" s="277"/>
      <c r="J287" s="274"/>
      <c r="K287" s="274"/>
      <c r="L287" s="278"/>
      <c r="M287" s="279"/>
      <c r="N287" s="280"/>
      <c r="O287" s="280"/>
      <c r="P287" s="280"/>
      <c r="Q287" s="280"/>
      <c r="R287" s="280"/>
      <c r="S287" s="280"/>
      <c r="T287" s="281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82" t="s">
        <v>158</v>
      </c>
      <c r="AU287" s="282" t="s">
        <v>156</v>
      </c>
      <c r="AV287" s="15" t="s">
        <v>84</v>
      </c>
      <c r="AW287" s="15" t="s">
        <v>31</v>
      </c>
      <c r="AX287" s="15" t="s">
        <v>76</v>
      </c>
      <c r="AY287" s="282" t="s">
        <v>149</v>
      </c>
    </row>
    <row r="288" s="13" customFormat="1">
      <c r="A288" s="13"/>
      <c r="B288" s="234"/>
      <c r="C288" s="235"/>
      <c r="D288" s="236" t="s">
        <v>158</v>
      </c>
      <c r="E288" s="237" t="s">
        <v>1</v>
      </c>
      <c r="F288" s="238" t="s">
        <v>1692</v>
      </c>
      <c r="G288" s="235"/>
      <c r="H288" s="239">
        <v>108.974</v>
      </c>
      <c r="I288" s="240"/>
      <c r="J288" s="235"/>
      <c r="K288" s="235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158</v>
      </c>
      <c r="AU288" s="245" t="s">
        <v>156</v>
      </c>
      <c r="AV288" s="13" t="s">
        <v>156</v>
      </c>
      <c r="AW288" s="13" t="s">
        <v>31</v>
      </c>
      <c r="AX288" s="13" t="s">
        <v>76</v>
      </c>
      <c r="AY288" s="245" t="s">
        <v>149</v>
      </c>
    </row>
    <row r="289" s="13" customFormat="1">
      <c r="A289" s="13"/>
      <c r="B289" s="234"/>
      <c r="C289" s="235"/>
      <c r="D289" s="236" t="s">
        <v>158</v>
      </c>
      <c r="E289" s="237" t="s">
        <v>1</v>
      </c>
      <c r="F289" s="238" t="s">
        <v>1693</v>
      </c>
      <c r="G289" s="235"/>
      <c r="H289" s="239">
        <v>57.890999999999998</v>
      </c>
      <c r="I289" s="240"/>
      <c r="J289" s="235"/>
      <c r="K289" s="235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158</v>
      </c>
      <c r="AU289" s="245" t="s">
        <v>156</v>
      </c>
      <c r="AV289" s="13" t="s">
        <v>156</v>
      </c>
      <c r="AW289" s="13" t="s">
        <v>31</v>
      </c>
      <c r="AX289" s="13" t="s">
        <v>76</v>
      </c>
      <c r="AY289" s="245" t="s">
        <v>149</v>
      </c>
    </row>
    <row r="290" s="13" customFormat="1">
      <c r="A290" s="13"/>
      <c r="B290" s="234"/>
      <c r="C290" s="235"/>
      <c r="D290" s="236" t="s">
        <v>158</v>
      </c>
      <c r="E290" s="237" t="s">
        <v>1</v>
      </c>
      <c r="F290" s="238" t="s">
        <v>1694</v>
      </c>
      <c r="G290" s="235"/>
      <c r="H290" s="239">
        <v>-34.215000000000003</v>
      </c>
      <c r="I290" s="240"/>
      <c r="J290" s="235"/>
      <c r="K290" s="235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158</v>
      </c>
      <c r="AU290" s="245" t="s">
        <v>156</v>
      </c>
      <c r="AV290" s="13" t="s">
        <v>156</v>
      </c>
      <c r="AW290" s="13" t="s">
        <v>31</v>
      </c>
      <c r="AX290" s="13" t="s">
        <v>76</v>
      </c>
      <c r="AY290" s="245" t="s">
        <v>149</v>
      </c>
    </row>
    <row r="291" s="13" customFormat="1">
      <c r="A291" s="13"/>
      <c r="B291" s="234"/>
      <c r="C291" s="235"/>
      <c r="D291" s="236" t="s">
        <v>158</v>
      </c>
      <c r="E291" s="237" t="s">
        <v>1</v>
      </c>
      <c r="F291" s="238" t="s">
        <v>1695</v>
      </c>
      <c r="G291" s="235"/>
      <c r="H291" s="239">
        <v>-6.7300000000000004</v>
      </c>
      <c r="I291" s="240"/>
      <c r="J291" s="235"/>
      <c r="K291" s="235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158</v>
      </c>
      <c r="AU291" s="245" t="s">
        <v>156</v>
      </c>
      <c r="AV291" s="13" t="s">
        <v>156</v>
      </c>
      <c r="AW291" s="13" t="s">
        <v>31</v>
      </c>
      <c r="AX291" s="13" t="s">
        <v>76</v>
      </c>
      <c r="AY291" s="245" t="s">
        <v>149</v>
      </c>
    </row>
    <row r="292" s="16" customFormat="1">
      <c r="A292" s="16"/>
      <c r="B292" s="283"/>
      <c r="C292" s="284"/>
      <c r="D292" s="236" t="s">
        <v>158</v>
      </c>
      <c r="E292" s="285" t="s">
        <v>1</v>
      </c>
      <c r="F292" s="286" t="s">
        <v>323</v>
      </c>
      <c r="G292" s="284"/>
      <c r="H292" s="287">
        <v>125.92</v>
      </c>
      <c r="I292" s="288"/>
      <c r="J292" s="284"/>
      <c r="K292" s="284"/>
      <c r="L292" s="289"/>
      <c r="M292" s="290"/>
      <c r="N292" s="291"/>
      <c r="O292" s="291"/>
      <c r="P292" s="291"/>
      <c r="Q292" s="291"/>
      <c r="R292" s="291"/>
      <c r="S292" s="291"/>
      <c r="T292" s="292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93" t="s">
        <v>158</v>
      </c>
      <c r="AU292" s="293" t="s">
        <v>156</v>
      </c>
      <c r="AV292" s="16" t="s">
        <v>163</v>
      </c>
      <c r="AW292" s="16" t="s">
        <v>31</v>
      </c>
      <c r="AX292" s="16" t="s">
        <v>76</v>
      </c>
      <c r="AY292" s="293" t="s">
        <v>149</v>
      </c>
    </row>
    <row r="293" s="15" customFormat="1">
      <c r="A293" s="15"/>
      <c r="B293" s="273"/>
      <c r="C293" s="274"/>
      <c r="D293" s="236" t="s">
        <v>158</v>
      </c>
      <c r="E293" s="275" t="s">
        <v>1</v>
      </c>
      <c r="F293" s="276" t="s">
        <v>324</v>
      </c>
      <c r="G293" s="274"/>
      <c r="H293" s="275" t="s">
        <v>1</v>
      </c>
      <c r="I293" s="277"/>
      <c r="J293" s="274"/>
      <c r="K293" s="274"/>
      <c r="L293" s="278"/>
      <c r="M293" s="279"/>
      <c r="N293" s="280"/>
      <c r="O293" s="280"/>
      <c r="P293" s="280"/>
      <c r="Q293" s="280"/>
      <c r="R293" s="280"/>
      <c r="S293" s="280"/>
      <c r="T293" s="28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82" t="s">
        <v>158</v>
      </c>
      <c r="AU293" s="282" t="s">
        <v>156</v>
      </c>
      <c r="AV293" s="15" t="s">
        <v>84</v>
      </c>
      <c r="AW293" s="15" t="s">
        <v>31</v>
      </c>
      <c r="AX293" s="15" t="s">
        <v>76</v>
      </c>
      <c r="AY293" s="282" t="s">
        <v>149</v>
      </c>
    </row>
    <row r="294" s="13" customFormat="1">
      <c r="A294" s="13"/>
      <c r="B294" s="234"/>
      <c r="C294" s="235"/>
      <c r="D294" s="236" t="s">
        <v>158</v>
      </c>
      <c r="E294" s="237" t="s">
        <v>1</v>
      </c>
      <c r="F294" s="238" t="s">
        <v>1696</v>
      </c>
      <c r="G294" s="235"/>
      <c r="H294" s="239">
        <v>65.125</v>
      </c>
      <c r="I294" s="240"/>
      <c r="J294" s="235"/>
      <c r="K294" s="235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158</v>
      </c>
      <c r="AU294" s="245" t="s">
        <v>156</v>
      </c>
      <c r="AV294" s="13" t="s">
        <v>156</v>
      </c>
      <c r="AW294" s="13" t="s">
        <v>31</v>
      </c>
      <c r="AX294" s="13" t="s">
        <v>76</v>
      </c>
      <c r="AY294" s="245" t="s">
        <v>149</v>
      </c>
    </row>
    <row r="295" s="13" customFormat="1">
      <c r="A295" s="13"/>
      <c r="B295" s="234"/>
      <c r="C295" s="235"/>
      <c r="D295" s="236" t="s">
        <v>158</v>
      </c>
      <c r="E295" s="237" t="s">
        <v>1</v>
      </c>
      <c r="F295" s="238" t="s">
        <v>1697</v>
      </c>
      <c r="G295" s="235"/>
      <c r="H295" s="239">
        <v>-16.312000000000001</v>
      </c>
      <c r="I295" s="240"/>
      <c r="J295" s="235"/>
      <c r="K295" s="235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158</v>
      </c>
      <c r="AU295" s="245" t="s">
        <v>156</v>
      </c>
      <c r="AV295" s="13" t="s">
        <v>156</v>
      </c>
      <c r="AW295" s="13" t="s">
        <v>31</v>
      </c>
      <c r="AX295" s="13" t="s">
        <v>76</v>
      </c>
      <c r="AY295" s="245" t="s">
        <v>149</v>
      </c>
    </row>
    <row r="296" s="16" customFormat="1">
      <c r="A296" s="16"/>
      <c r="B296" s="283"/>
      <c r="C296" s="284"/>
      <c r="D296" s="236" t="s">
        <v>158</v>
      </c>
      <c r="E296" s="285" t="s">
        <v>1</v>
      </c>
      <c r="F296" s="286" t="s">
        <v>323</v>
      </c>
      <c r="G296" s="284"/>
      <c r="H296" s="287">
        <v>48.813000000000002</v>
      </c>
      <c r="I296" s="288"/>
      <c r="J296" s="284"/>
      <c r="K296" s="284"/>
      <c r="L296" s="289"/>
      <c r="M296" s="290"/>
      <c r="N296" s="291"/>
      <c r="O296" s="291"/>
      <c r="P296" s="291"/>
      <c r="Q296" s="291"/>
      <c r="R296" s="291"/>
      <c r="S296" s="291"/>
      <c r="T296" s="292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93" t="s">
        <v>158</v>
      </c>
      <c r="AU296" s="293" t="s">
        <v>156</v>
      </c>
      <c r="AV296" s="16" t="s">
        <v>163</v>
      </c>
      <c r="AW296" s="16" t="s">
        <v>31</v>
      </c>
      <c r="AX296" s="16" t="s">
        <v>76</v>
      </c>
      <c r="AY296" s="293" t="s">
        <v>149</v>
      </c>
    </row>
    <row r="297" s="15" customFormat="1">
      <c r="A297" s="15"/>
      <c r="B297" s="273"/>
      <c r="C297" s="274"/>
      <c r="D297" s="236" t="s">
        <v>158</v>
      </c>
      <c r="E297" s="275" t="s">
        <v>1</v>
      </c>
      <c r="F297" s="276" t="s">
        <v>335</v>
      </c>
      <c r="G297" s="274"/>
      <c r="H297" s="275" t="s">
        <v>1</v>
      </c>
      <c r="I297" s="277"/>
      <c r="J297" s="274"/>
      <c r="K297" s="274"/>
      <c r="L297" s="278"/>
      <c r="M297" s="279"/>
      <c r="N297" s="280"/>
      <c r="O297" s="280"/>
      <c r="P297" s="280"/>
      <c r="Q297" s="280"/>
      <c r="R297" s="280"/>
      <c r="S297" s="280"/>
      <c r="T297" s="281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82" t="s">
        <v>158</v>
      </c>
      <c r="AU297" s="282" t="s">
        <v>156</v>
      </c>
      <c r="AV297" s="15" t="s">
        <v>84</v>
      </c>
      <c r="AW297" s="15" t="s">
        <v>31</v>
      </c>
      <c r="AX297" s="15" t="s">
        <v>76</v>
      </c>
      <c r="AY297" s="282" t="s">
        <v>149</v>
      </c>
    </row>
    <row r="298" s="13" customFormat="1">
      <c r="A298" s="13"/>
      <c r="B298" s="234"/>
      <c r="C298" s="235"/>
      <c r="D298" s="236" t="s">
        <v>158</v>
      </c>
      <c r="E298" s="237" t="s">
        <v>1</v>
      </c>
      <c r="F298" s="238" t="s">
        <v>1698</v>
      </c>
      <c r="G298" s="235"/>
      <c r="H298" s="239">
        <v>22.023</v>
      </c>
      <c r="I298" s="240"/>
      <c r="J298" s="235"/>
      <c r="K298" s="235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158</v>
      </c>
      <c r="AU298" s="245" t="s">
        <v>156</v>
      </c>
      <c r="AV298" s="13" t="s">
        <v>156</v>
      </c>
      <c r="AW298" s="13" t="s">
        <v>31</v>
      </c>
      <c r="AX298" s="13" t="s">
        <v>76</v>
      </c>
      <c r="AY298" s="245" t="s">
        <v>149</v>
      </c>
    </row>
    <row r="299" s="13" customFormat="1">
      <c r="A299" s="13"/>
      <c r="B299" s="234"/>
      <c r="C299" s="235"/>
      <c r="D299" s="236" t="s">
        <v>158</v>
      </c>
      <c r="E299" s="237" t="s">
        <v>1</v>
      </c>
      <c r="F299" s="238" t="s">
        <v>1699</v>
      </c>
      <c r="G299" s="235"/>
      <c r="H299" s="239">
        <v>-6.2110000000000003</v>
      </c>
      <c r="I299" s="240"/>
      <c r="J299" s="235"/>
      <c r="K299" s="235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158</v>
      </c>
      <c r="AU299" s="245" t="s">
        <v>156</v>
      </c>
      <c r="AV299" s="13" t="s">
        <v>156</v>
      </c>
      <c r="AW299" s="13" t="s">
        <v>31</v>
      </c>
      <c r="AX299" s="13" t="s">
        <v>76</v>
      </c>
      <c r="AY299" s="245" t="s">
        <v>149</v>
      </c>
    </row>
    <row r="300" s="15" customFormat="1">
      <c r="A300" s="15"/>
      <c r="B300" s="273"/>
      <c r="C300" s="274"/>
      <c r="D300" s="236" t="s">
        <v>158</v>
      </c>
      <c r="E300" s="275" t="s">
        <v>1</v>
      </c>
      <c r="F300" s="276" t="s">
        <v>346</v>
      </c>
      <c r="G300" s="274"/>
      <c r="H300" s="275" t="s">
        <v>1</v>
      </c>
      <c r="I300" s="277"/>
      <c r="J300" s="274"/>
      <c r="K300" s="274"/>
      <c r="L300" s="278"/>
      <c r="M300" s="279"/>
      <c r="N300" s="280"/>
      <c r="O300" s="280"/>
      <c r="P300" s="280"/>
      <c r="Q300" s="280"/>
      <c r="R300" s="280"/>
      <c r="S300" s="280"/>
      <c r="T300" s="28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82" t="s">
        <v>158</v>
      </c>
      <c r="AU300" s="282" t="s">
        <v>156</v>
      </c>
      <c r="AV300" s="15" t="s">
        <v>84</v>
      </c>
      <c r="AW300" s="15" t="s">
        <v>31</v>
      </c>
      <c r="AX300" s="15" t="s">
        <v>76</v>
      </c>
      <c r="AY300" s="282" t="s">
        <v>149</v>
      </c>
    </row>
    <row r="301" s="13" customFormat="1">
      <c r="A301" s="13"/>
      <c r="B301" s="234"/>
      <c r="C301" s="235"/>
      <c r="D301" s="236" t="s">
        <v>158</v>
      </c>
      <c r="E301" s="237" t="s">
        <v>1</v>
      </c>
      <c r="F301" s="238" t="s">
        <v>1700</v>
      </c>
      <c r="G301" s="235"/>
      <c r="H301" s="239">
        <v>22.023</v>
      </c>
      <c r="I301" s="240"/>
      <c r="J301" s="235"/>
      <c r="K301" s="235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158</v>
      </c>
      <c r="AU301" s="245" t="s">
        <v>156</v>
      </c>
      <c r="AV301" s="13" t="s">
        <v>156</v>
      </c>
      <c r="AW301" s="13" t="s">
        <v>31</v>
      </c>
      <c r="AX301" s="13" t="s">
        <v>76</v>
      </c>
      <c r="AY301" s="245" t="s">
        <v>149</v>
      </c>
    </row>
    <row r="302" s="13" customFormat="1">
      <c r="A302" s="13"/>
      <c r="B302" s="234"/>
      <c r="C302" s="235"/>
      <c r="D302" s="236" t="s">
        <v>158</v>
      </c>
      <c r="E302" s="237" t="s">
        <v>1</v>
      </c>
      <c r="F302" s="238" t="s">
        <v>1701</v>
      </c>
      <c r="G302" s="235"/>
      <c r="H302" s="239">
        <v>-6.2110000000000003</v>
      </c>
      <c r="I302" s="240"/>
      <c r="J302" s="235"/>
      <c r="K302" s="235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158</v>
      </c>
      <c r="AU302" s="245" t="s">
        <v>156</v>
      </c>
      <c r="AV302" s="13" t="s">
        <v>156</v>
      </c>
      <c r="AW302" s="13" t="s">
        <v>31</v>
      </c>
      <c r="AX302" s="13" t="s">
        <v>76</v>
      </c>
      <c r="AY302" s="245" t="s">
        <v>149</v>
      </c>
    </row>
    <row r="303" s="16" customFormat="1">
      <c r="A303" s="16"/>
      <c r="B303" s="283"/>
      <c r="C303" s="284"/>
      <c r="D303" s="236" t="s">
        <v>158</v>
      </c>
      <c r="E303" s="285" t="s">
        <v>1</v>
      </c>
      <c r="F303" s="286" t="s">
        <v>323</v>
      </c>
      <c r="G303" s="284"/>
      <c r="H303" s="287">
        <v>31.623999999999999</v>
      </c>
      <c r="I303" s="288"/>
      <c r="J303" s="284"/>
      <c r="K303" s="284"/>
      <c r="L303" s="289"/>
      <c r="M303" s="290"/>
      <c r="N303" s="291"/>
      <c r="O303" s="291"/>
      <c r="P303" s="291"/>
      <c r="Q303" s="291"/>
      <c r="R303" s="291"/>
      <c r="S303" s="291"/>
      <c r="T303" s="292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93" t="s">
        <v>158</v>
      </c>
      <c r="AU303" s="293" t="s">
        <v>156</v>
      </c>
      <c r="AV303" s="16" t="s">
        <v>163</v>
      </c>
      <c r="AW303" s="16" t="s">
        <v>31</v>
      </c>
      <c r="AX303" s="16" t="s">
        <v>76</v>
      </c>
      <c r="AY303" s="293" t="s">
        <v>149</v>
      </c>
    </row>
    <row r="304" s="15" customFormat="1">
      <c r="A304" s="15"/>
      <c r="B304" s="273"/>
      <c r="C304" s="274"/>
      <c r="D304" s="236" t="s">
        <v>158</v>
      </c>
      <c r="E304" s="275" t="s">
        <v>1</v>
      </c>
      <c r="F304" s="276" t="s">
        <v>355</v>
      </c>
      <c r="G304" s="274"/>
      <c r="H304" s="275" t="s">
        <v>1</v>
      </c>
      <c r="I304" s="277"/>
      <c r="J304" s="274"/>
      <c r="K304" s="274"/>
      <c r="L304" s="278"/>
      <c r="M304" s="279"/>
      <c r="N304" s="280"/>
      <c r="O304" s="280"/>
      <c r="P304" s="280"/>
      <c r="Q304" s="280"/>
      <c r="R304" s="280"/>
      <c r="S304" s="280"/>
      <c r="T304" s="281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82" t="s">
        <v>158</v>
      </c>
      <c r="AU304" s="282" t="s">
        <v>156</v>
      </c>
      <c r="AV304" s="15" t="s">
        <v>84</v>
      </c>
      <c r="AW304" s="15" t="s">
        <v>31</v>
      </c>
      <c r="AX304" s="15" t="s">
        <v>76</v>
      </c>
      <c r="AY304" s="282" t="s">
        <v>149</v>
      </c>
    </row>
    <row r="305" s="13" customFormat="1">
      <c r="A305" s="13"/>
      <c r="B305" s="234"/>
      <c r="C305" s="235"/>
      <c r="D305" s="236" t="s">
        <v>158</v>
      </c>
      <c r="E305" s="237" t="s">
        <v>1</v>
      </c>
      <c r="F305" s="238" t="s">
        <v>1702</v>
      </c>
      <c r="G305" s="235"/>
      <c r="H305" s="239">
        <v>27.780000000000001</v>
      </c>
      <c r="I305" s="240"/>
      <c r="J305" s="235"/>
      <c r="K305" s="235"/>
      <c r="L305" s="241"/>
      <c r="M305" s="242"/>
      <c r="N305" s="243"/>
      <c r="O305" s="243"/>
      <c r="P305" s="243"/>
      <c r="Q305" s="243"/>
      <c r="R305" s="243"/>
      <c r="S305" s="243"/>
      <c r="T305" s="24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5" t="s">
        <v>158</v>
      </c>
      <c r="AU305" s="245" t="s">
        <v>156</v>
      </c>
      <c r="AV305" s="13" t="s">
        <v>156</v>
      </c>
      <c r="AW305" s="13" t="s">
        <v>31</v>
      </c>
      <c r="AX305" s="13" t="s">
        <v>76</v>
      </c>
      <c r="AY305" s="245" t="s">
        <v>149</v>
      </c>
    </row>
    <row r="306" s="13" customFormat="1">
      <c r="A306" s="13"/>
      <c r="B306" s="234"/>
      <c r="C306" s="235"/>
      <c r="D306" s="236" t="s">
        <v>158</v>
      </c>
      <c r="E306" s="237" t="s">
        <v>1</v>
      </c>
      <c r="F306" s="238" t="s">
        <v>1703</v>
      </c>
      <c r="G306" s="235"/>
      <c r="H306" s="239">
        <v>-7.4199999999999999</v>
      </c>
      <c r="I306" s="240"/>
      <c r="J306" s="235"/>
      <c r="K306" s="235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158</v>
      </c>
      <c r="AU306" s="245" t="s">
        <v>156</v>
      </c>
      <c r="AV306" s="13" t="s">
        <v>156</v>
      </c>
      <c r="AW306" s="13" t="s">
        <v>31</v>
      </c>
      <c r="AX306" s="13" t="s">
        <v>76</v>
      </c>
      <c r="AY306" s="245" t="s">
        <v>149</v>
      </c>
    </row>
    <row r="307" s="13" customFormat="1">
      <c r="A307" s="13"/>
      <c r="B307" s="234"/>
      <c r="C307" s="235"/>
      <c r="D307" s="236" t="s">
        <v>158</v>
      </c>
      <c r="E307" s="237" t="s">
        <v>1</v>
      </c>
      <c r="F307" s="238" t="s">
        <v>1704</v>
      </c>
      <c r="G307" s="235"/>
      <c r="H307" s="239">
        <v>0.69399999999999995</v>
      </c>
      <c r="I307" s="240"/>
      <c r="J307" s="235"/>
      <c r="K307" s="235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158</v>
      </c>
      <c r="AU307" s="245" t="s">
        <v>156</v>
      </c>
      <c r="AV307" s="13" t="s">
        <v>156</v>
      </c>
      <c r="AW307" s="13" t="s">
        <v>31</v>
      </c>
      <c r="AX307" s="13" t="s">
        <v>76</v>
      </c>
      <c r="AY307" s="245" t="s">
        <v>149</v>
      </c>
    </row>
    <row r="308" s="16" customFormat="1">
      <c r="A308" s="16"/>
      <c r="B308" s="283"/>
      <c r="C308" s="284"/>
      <c r="D308" s="236" t="s">
        <v>158</v>
      </c>
      <c r="E308" s="285" t="s">
        <v>1</v>
      </c>
      <c r="F308" s="286" t="s">
        <v>323</v>
      </c>
      <c r="G308" s="284"/>
      <c r="H308" s="287">
        <v>21.053999999999998</v>
      </c>
      <c r="I308" s="288"/>
      <c r="J308" s="284"/>
      <c r="K308" s="284"/>
      <c r="L308" s="289"/>
      <c r="M308" s="290"/>
      <c r="N308" s="291"/>
      <c r="O308" s="291"/>
      <c r="P308" s="291"/>
      <c r="Q308" s="291"/>
      <c r="R308" s="291"/>
      <c r="S308" s="291"/>
      <c r="T308" s="292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93" t="s">
        <v>158</v>
      </c>
      <c r="AU308" s="293" t="s">
        <v>156</v>
      </c>
      <c r="AV308" s="16" t="s">
        <v>163</v>
      </c>
      <c r="AW308" s="16" t="s">
        <v>31</v>
      </c>
      <c r="AX308" s="16" t="s">
        <v>76</v>
      </c>
      <c r="AY308" s="293" t="s">
        <v>149</v>
      </c>
    </row>
    <row r="309" s="14" customFormat="1">
      <c r="A309" s="14"/>
      <c r="B309" s="262"/>
      <c r="C309" s="263"/>
      <c r="D309" s="236" t="s">
        <v>158</v>
      </c>
      <c r="E309" s="264" t="s">
        <v>1</v>
      </c>
      <c r="F309" s="265" t="s">
        <v>298</v>
      </c>
      <c r="G309" s="263"/>
      <c r="H309" s="266">
        <v>227.411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72" t="s">
        <v>158</v>
      </c>
      <c r="AU309" s="272" t="s">
        <v>156</v>
      </c>
      <c r="AV309" s="14" t="s">
        <v>155</v>
      </c>
      <c r="AW309" s="14" t="s">
        <v>31</v>
      </c>
      <c r="AX309" s="14" t="s">
        <v>84</v>
      </c>
      <c r="AY309" s="272" t="s">
        <v>149</v>
      </c>
    </row>
    <row r="310" s="2" customFormat="1" ht="16.5" customHeight="1">
      <c r="A310" s="39"/>
      <c r="B310" s="40"/>
      <c r="C310" s="220" t="s">
        <v>522</v>
      </c>
      <c r="D310" s="220" t="s">
        <v>151</v>
      </c>
      <c r="E310" s="221" t="s">
        <v>1705</v>
      </c>
      <c r="F310" s="222" t="s">
        <v>1706</v>
      </c>
      <c r="G310" s="223" t="s">
        <v>309</v>
      </c>
      <c r="H310" s="224">
        <v>40.404000000000003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42</v>
      </c>
      <c r="O310" s="92"/>
      <c r="P310" s="230">
        <f>O310*H310</f>
        <v>0</v>
      </c>
      <c r="Q310" s="230">
        <v>0.0034619</v>
      </c>
      <c r="R310" s="230">
        <f>Q310*H310</f>
        <v>0.13987460760000001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155</v>
      </c>
      <c r="AT310" s="232" t="s">
        <v>151</v>
      </c>
      <c r="AU310" s="232" t="s">
        <v>156</v>
      </c>
      <c r="AY310" s="18" t="s">
        <v>149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156</v>
      </c>
      <c r="BK310" s="233">
        <f>ROUND(I310*H310,2)</f>
        <v>0</v>
      </c>
      <c r="BL310" s="18" t="s">
        <v>155</v>
      </c>
      <c r="BM310" s="232" t="s">
        <v>782</v>
      </c>
    </row>
    <row r="311" s="13" customFormat="1">
      <c r="A311" s="13"/>
      <c r="B311" s="234"/>
      <c r="C311" s="235"/>
      <c r="D311" s="236" t="s">
        <v>158</v>
      </c>
      <c r="E311" s="237" t="s">
        <v>1</v>
      </c>
      <c r="F311" s="238" t="s">
        <v>1707</v>
      </c>
      <c r="G311" s="235"/>
      <c r="H311" s="239">
        <v>20.683</v>
      </c>
      <c r="I311" s="240"/>
      <c r="J311" s="235"/>
      <c r="K311" s="235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158</v>
      </c>
      <c r="AU311" s="245" t="s">
        <v>156</v>
      </c>
      <c r="AV311" s="13" t="s">
        <v>156</v>
      </c>
      <c r="AW311" s="13" t="s">
        <v>31</v>
      </c>
      <c r="AX311" s="13" t="s">
        <v>76</v>
      </c>
      <c r="AY311" s="245" t="s">
        <v>149</v>
      </c>
    </row>
    <row r="312" s="13" customFormat="1">
      <c r="A312" s="13"/>
      <c r="B312" s="234"/>
      <c r="C312" s="235"/>
      <c r="D312" s="236" t="s">
        <v>158</v>
      </c>
      <c r="E312" s="237" t="s">
        <v>1</v>
      </c>
      <c r="F312" s="238" t="s">
        <v>1708</v>
      </c>
      <c r="G312" s="235"/>
      <c r="H312" s="239">
        <v>19.721</v>
      </c>
      <c r="I312" s="240"/>
      <c r="J312" s="235"/>
      <c r="K312" s="235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158</v>
      </c>
      <c r="AU312" s="245" t="s">
        <v>156</v>
      </c>
      <c r="AV312" s="13" t="s">
        <v>156</v>
      </c>
      <c r="AW312" s="13" t="s">
        <v>31</v>
      </c>
      <c r="AX312" s="13" t="s">
        <v>76</v>
      </c>
      <c r="AY312" s="245" t="s">
        <v>149</v>
      </c>
    </row>
    <row r="313" s="14" customFormat="1">
      <c r="A313" s="14"/>
      <c r="B313" s="262"/>
      <c r="C313" s="263"/>
      <c r="D313" s="236" t="s">
        <v>158</v>
      </c>
      <c r="E313" s="264" t="s">
        <v>1</v>
      </c>
      <c r="F313" s="265" t="s">
        <v>298</v>
      </c>
      <c r="G313" s="263"/>
      <c r="H313" s="266">
        <v>40.404000000000003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72" t="s">
        <v>158</v>
      </c>
      <c r="AU313" s="272" t="s">
        <v>156</v>
      </c>
      <c r="AV313" s="14" t="s">
        <v>155</v>
      </c>
      <c r="AW313" s="14" t="s">
        <v>31</v>
      </c>
      <c r="AX313" s="14" t="s">
        <v>84</v>
      </c>
      <c r="AY313" s="272" t="s">
        <v>149</v>
      </c>
    </row>
    <row r="314" s="2" customFormat="1" ht="16.5" customHeight="1">
      <c r="A314" s="39"/>
      <c r="B314" s="40"/>
      <c r="C314" s="220" t="s">
        <v>527</v>
      </c>
      <c r="D314" s="220" t="s">
        <v>151</v>
      </c>
      <c r="E314" s="221" t="s">
        <v>1709</v>
      </c>
      <c r="F314" s="222" t="s">
        <v>1710</v>
      </c>
      <c r="G314" s="223" t="s">
        <v>309</v>
      </c>
      <c r="H314" s="224">
        <v>40.404000000000003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42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155</v>
      </c>
      <c r="AT314" s="232" t="s">
        <v>151</v>
      </c>
      <c r="AU314" s="232" t="s">
        <v>156</v>
      </c>
      <c r="AY314" s="18" t="s">
        <v>149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156</v>
      </c>
      <c r="BK314" s="233">
        <f>ROUND(I314*H314,2)</f>
        <v>0</v>
      </c>
      <c r="BL314" s="18" t="s">
        <v>155</v>
      </c>
      <c r="BM314" s="232" t="s">
        <v>789</v>
      </c>
    </row>
    <row r="315" s="2" customFormat="1" ht="16.5" customHeight="1">
      <c r="A315" s="39"/>
      <c r="B315" s="40"/>
      <c r="C315" s="220" t="s">
        <v>531</v>
      </c>
      <c r="D315" s="220" t="s">
        <v>151</v>
      </c>
      <c r="E315" s="221" t="s">
        <v>1711</v>
      </c>
      <c r="F315" s="222" t="s">
        <v>1712</v>
      </c>
      <c r="G315" s="223" t="s">
        <v>166</v>
      </c>
      <c r="H315" s="224">
        <v>25.015000000000001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42</v>
      </c>
      <c r="O315" s="92"/>
      <c r="P315" s="230">
        <f>O315*H315</f>
        <v>0</v>
      </c>
      <c r="Q315" s="230">
        <v>1.0463206000000001</v>
      </c>
      <c r="R315" s="230">
        <f>Q315*H315</f>
        <v>26.173709809000002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155</v>
      </c>
      <c r="AT315" s="232" t="s">
        <v>151</v>
      </c>
      <c r="AU315" s="232" t="s">
        <v>156</v>
      </c>
      <c r="AY315" s="18" t="s">
        <v>149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156</v>
      </c>
      <c r="BK315" s="233">
        <f>ROUND(I315*H315,2)</f>
        <v>0</v>
      </c>
      <c r="BL315" s="18" t="s">
        <v>155</v>
      </c>
      <c r="BM315" s="232" t="s">
        <v>799</v>
      </c>
    </row>
    <row r="316" s="13" customFormat="1">
      <c r="A316" s="13"/>
      <c r="B316" s="234"/>
      <c r="C316" s="235"/>
      <c r="D316" s="236" t="s">
        <v>158</v>
      </c>
      <c r="E316" s="237" t="s">
        <v>1</v>
      </c>
      <c r="F316" s="238" t="s">
        <v>1713</v>
      </c>
      <c r="G316" s="235"/>
      <c r="H316" s="239">
        <v>25.015000000000001</v>
      </c>
      <c r="I316" s="240"/>
      <c r="J316" s="235"/>
      <c r="K316" s="235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158</v>
      </c>
      <c r="AU316" s="245" t="s">
        <v>156</v>
      </c>
      <c r="AV316" s="13" t="s">
        <v>156</v>
      </c>
      <c r="AW316" s="13" t="s">
        <v>31</v>
      </c>
      <c r="AX316" s="13" t="s">
        <v>76</v>
      </c>
      <c r="AY316" s="245" t="s">
        <v>149</v>
      </c>
    </row>
    <row r="317" s="14" customFormat="1">
      <c r="A317" s="14"/>
      <c r="B317" s="262"/>
      <c r="C317" s="263"/>
      <c r="D317" s="236" t="s">
        <v>158</v>
      </c>
      <c r="E317" s="264" t="s">
        <v>1</v>
      </c>
      <c r="F317" s="265" t="s">
        <v>298</v>
      </c>
      <c r="G317" s="263"/>
      <c r="H317" s="266">
        <v>25.015000000000001</v>
      </c>
      <c r="I317" s="267"/>
      <c r="J317" s="263"/>
      <c r="K317" s="263"/>
      <c r="L317" s="268"/>
      <c r="M317" s="269"/>
      <c r="N317" s="270"/>
      <c r="O317" s="270"/>
      <c r="P317" s="270"/>
      <c r="Q317" s="270"/>
      <c r="R317" s="270"/>
      <c r="S317" s="270"/>
      <c r="T317" s="27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72" t="s">
        <v>158</v>
      </c>
      <c r="AU317" s="272" t="s">
        <v>156</v>
      </c>
      <c r="AV317" s="14" t="s">
        <v>155</v>
      </c>
      <c r="AW317" s="14" t="s">
        <v>31</v>
      </c>
      <c r="AX317" s="14" t="s">
        <v>84</v>
      </c>
      <c r="AY317" s="272" t="s">
        <v>149</v>
      </c>
    </row>
    <row r="318" s="2" customFormat="1" ht="16.5" customHeight="1">
      <c r="A318" s="39"/>
      <c r="B318" s="40"/>
      <c r="C318" s="220" t="s">
        <v>535</v>
      </c>
      <c r="D318" s="220" t="s">
        <v>151</v>
      </c>
      <c r="E318" s="221" t="s">
        <v>1714</v>
      </c>
      <c r="F318" s="222" t="s">
        <v>1715</v>
      </c>
      <c r="G318" s="223" t="s">
        <v>309</v>
      </c>
      <c r="H318" s="224">
        <v>1959.7570000000001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42</v>
      </c>
      <c r="O318" s="92"/>
      <c r="P318" s="230">
        <f>O318*H318</f>
        <v>0</v>
      </c>
      <c r="Q318" s="230">
        <v>0.0027469</v>
      </c>
      <c r="R318" s="230">
        <f>Q318*H318</f>
        <v>5.3832565033000002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155</v>
      </c>
      <c r="AT318" s="232" t="s">
        <v>151</v>
      </c>
      <c r="AU318" s="232" t="s">
        <v>156</v>
      </c>
      <c r="AY318" s="18" t="s">
        <v>149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156</v>
      </c>
      <c r="BK318" s="233">
        <f>ROUND(I318*H318,2)</f>
        <v>0</v>
      </c>
      <c r="BL318" s="18" t="s">
        <v>155</v>
      </c>
      <c r="BM318" s="232" t="s">
        <v>807</v>
      </c>
    </row>
    <row r="319" s="15" customFormat="1">
      <c r="A319" s="15"/>
      <c r="B319" s="273"/>
      <c r="C319" s="274"/>
      <c r="D319" s="236" t="s">
        <v>158</v>
      </c>
      <c r="E319" s="275" t="s">
        <v>1</v>
      </c>
      <c r="F319" s="276" t="s">
        <v>1691</v>
      </c>
      <c r="G319" s="274"/>
      <c r="H319" s="275" t="s">
        <v>1</v>
      </c>
      <c r="I319" s="277"/>
      <c r="J319" s="274"/>
      <c r="K319" s="274"/>
      <c r="L319" s="278"/>
      <c r="M319" s="279"/>
      <c r="N319" s="280"/>
      <c r="O319" s="280"/>
      <c r="P319" s="280"/>
      <c r="Q319" s="280"/>
      <c r="R319" s="280"/>
      <c r="S319" s="280"/>
      <c r="T319" s="28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2" t="s">
        <v>158</v>
      </c>
      <c r="AU319" s="282" t="s">
        <v>156</v>
      </c>
      <c r="AV319" s="15" t="s">
        <v>84</v>
      </c>
      <c r="AW319" s="15" t="s">
        <v>31</v>
      </c>
      <c r="AX319" s="15" t="s">
        <v>76</v>
      </c>
      <c r="AY319" s="282" t="s">
        <v>149</v>
      </c>
    </row>
    <row r="320" s="13" customFormat="1">
      <c r="A320" s="13"/>
      <c r="B320" s="234"/>
      <c r="C320" s="235"/>
      <c r="D320" s="236" t="s">
        <v>158</v>
      </c>
      <c r="E320" s="237" t="s">
        <v>1</v>
      </c>
      <c r="F320" s="238" t="s">
        <v>1716</v>
      </c>
      <c r="G320" s="235"/>
      <c r="H320" s="239">
        <v>685.13</v>
      </c>
      <c r="I320" s="240"/>
      <c r="J320" s="235"/>
      <c r="K320" s="235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158</v>
      </c>
      <c r="AU320" s="245" t="s">
        <v>156</v>
      </c>
      <c r="AV320" s="13" t="s">
        <v>156</v>
      </c>
      <c r="AW320" s="13" t="s">
        <v>31</v>
      </c>
      <c r="AX320" s="13" t="s">
        <v>76</v>
      </c>
      <c r="AY320" s="245" t="s">
        <v>149</v>
      </c>
    </row>
    <row r="321" s="13" customFormat="1">
      <c r="A321" s="13"/>
      <c r="B321" s="234"/>
      <c r="C321" s="235"/>
      <c r="D321" s="236" t="s">
        <v>158</v>
      </c>
      <c r="E321" s="237" t="s">
        <v>1</v>
      </c>
      <c r="F321" s="238" t="s">
        <v>1717</v>
      </c>
      <c r="G321" s="235"/>
      <c r="H321" s="239">
        <v>463.13</v>
      </c>
      <c r="I321" s="240"/>
      <c r="J321" s="235"/>
      <c r="K321" s="235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158</v>
      </c>
      <c r="AU321" s="245" t="s">
        <v>156</v>
      </c>
      <c r="AV321" s="13" t="s">
        <v>156</v>
      </c>
      <c r="AW321" s="13" t="s">
        <v>31</v>
      </c>
      <c r="AX321" s="13" t="s">
        <v>76</v>
      </c>
      <c r="AY321" s="245" t="s">
        <v>149</v>
      </c>
    </row>
    <row r="322" s="15" customFormat="1">
      <c r="A322" s="15"/>
      <c r="B322" s="273"/>
      <c r="C322" s="274"/>
      <c r="D322" s="236" t="s">
        <v>158</v>
      </c>
      <c r="E322" s="275" t="s">
        <v>1</v>
      </c>
      <c r="F322" s="276" t="s">
        <v>1718</v>
      </c>
      <c r="G322" s="274"/>
      <c r="H322" s="275" t="s">
        <v>1</v>
      </c>
      <c r="I322" s="277"/>
      <c r="J322" s="274"/>
      <c r="K322" s="274"/>
      <c r="L322" s="278"/>
      <c r="M322" s="279"/>
      <c r="N322" s="280"/>
      <c r="O322" s="280"/>
      <c r="P322" s="280"/>
      <c r="Q322" s="280"/>
      <c r="R322" s="280"/>
      <c r="S322" s="280"/>
      <c r="T322" s="28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82" t="s">
        <v>158</v>
      </c>
      <c r="AU322" s="282" t="s">
        <v>156</v>
      </c>
      <c r="AV322" s="15" t="s">
        <v>84</v>
      </c>
      <c r="AW322" s="15" t="s">
        <v>31</v>
      </c>
      <c r="AX322" s="15" t="s">
        <v>76</v>
      </c>
      <c r="AY322" s="282" t="s">
        <v>149</v>
      </c>
    </row>
    <row r="323" s="13" customFormat="1">
      <c r="A323" s="13"/>
      <c r="B323" s="234"/>
      <c r="C323" s="235"/>
      <c r="D323" s="236" t="s">
        <v>158</v>
      </c>
      <c r="E323" s="237" t="s">
        <v>1</v>
      </c>
      <c r="F323" s="238" t="s">
        <v>1719</v>
      </c>
      <c r="G323" s="235"/>
      <c r="H323" s="239">
        <v>-53.838999999999999</v>
      </c>
      <c r="I323" s="240"/>
      <c r="J323" s="235"/>
      <c r="K323" s="235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158</v>
      </c>
      <c r="AU323" s="245" t="s">
        <v>156</v>
      </c>
      <c r="AV323" s="13" t="s">
        <v>156</v>
      </c>
      <c r="AW323" s="13" t="s">
        <v>31</v>
      </c>
      <c r="AX323" s="13" t="s">
        <v>76</v>
      </c>
      <c r="AY323" s="245" t="s">
        <v>149</v>
      </c>
    </row>
    <row r="324" s="13" customFormat="1">
      <c r="A324" s="13"/>
      <c r="B324" s="234"/>
      <c r="C324" s="235"/>
      <c r="D324" s="236" t="s">
        <v>158</v>
      </c>
      <c r="E324" s="237" t="s">
        <v>1</v>
      </c>
      <c r="F324" s="238" t="s">
        <v>1720</v>
      </c>
      <c r="G324" s="235"/>
      <c r="H324" s="239">
        <v>28.997</v>
      </c>
      <c r="I324" s="240"/>
      <c r="J324" s="235"/>
      <c r="K324" s="235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158</v>
      </c>
      <c r="AU324" s="245" t="s">
        <v>156</v>
      </c>
      <c r="AV324" s="13" t="s">
        <v>156</v>
      </c>
      <c r="AW324" s="13" t="s">
        <v>31</v>
      </c>
      <c r="AX324" s="13" t="s">
        <v>76</v>
      </c>
      <c r="AY324" s="245" t="s">
        <v>149</v>
      </c>
    </row>
    <row r="325" s="13" customFormat="1">
      <c r="A325" s="13"/>
      <c r="B325" s="234"/>
      <c r="C325" s="235"/>
      <c r="D325" s="236" t="s">
        <v>158</v>
      </c>
      <c r="E325" s="237" t="s">
        <v>1</v>
      </c>
      <c r="F325" s="238" t="s">
        <v>1721</v>
      </c>
      <c r="G325" s="235"/>
      <c r="H325" s="239">
        <v>13.154</v>
      </c>
      <c r="I325" s="240"/>
      <c r="J325" s="235"/>
      <c r="K325" s="235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158</v>
      </c>
      <c r="AU325" s="245" t="s">
        <v>156</v>
      </c>
      <c r="AV325" s="13" t="s">
        <v>156</v>
      </c>
      <c r="AW325" s="13" t="s">
        <v>31</v>
      </c>
      <c r="AX325" s="13" t="s">
        <v>76</v>
      </c>
      <c r="AY325" s="245" t="s">
        <v>149</v>
      </c>
    </row>
    <row r="326" s="16" customFormat="1">
      <c r="A326" s="16"/>
      <c r="B326" s="283"/>
      <c r="C326" s="284"/>
      <c r="D326" s="236" t="s">
        <v>158</v>
      </c>
      <c r="E326" s="285" t="s">
        <v>1</v>
      </c>
      <c r="F326" s="286" t="s">
        <v>323</v>
      </c>
      <c r="G326" s="284"/>
      <c r="H326" s="287">
        <v>1136.5719999999999</v>
      </c>
      <c r="I326" s="288"/>
      <c r="J326" s="284"/>
      <c r="K326" s="284"/>
      <c r="L326" s="289"/>
      <c r="M326" s="290"/>
      <c r="N326" s="291"/>
      <c r="O326" s="291"/>
      <c r="P326" s="291"/>
      <c r="Q326" s="291"/>
      <c r="R326" s="291"/>
      <c r="S326" s="291"/>
      <c r="T326" s="292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93" t="s">
        <v>158</v>
      </c>
      <c r="AU326" s="293" t="s">
        <v>156</v>
      </c>
      <c r="AV326" s="16" t="s">
        <v>163</v>
      </c>
      <c r="AW326" s="16" t="s">
        <v>31</v>
      </c>
      <c r="AX326" s="16" t="s">
        <v>76</v>
      </c>
      <c r="AY326" s="293" t="s">
        <v>149</v>
      </c>
    </row>
    <row r="327" s="15" customFormat="1">
      <c r="A327" s="15"/>
      <c r="B327" s="273"/>
      <c r="C327" s="274"/>
      <c r="D327" s="236" t="s">
        <v>158</v>
      </c>
      <c r="E327" s="275" t="s">
        <v>1</v>
      </c>
      <c r="F327" s="276" t="s">
        <v>324</v>
      </c>
      <c r="G327" s="274"/>
      <c r="H327" s="275" t="s">
        <v>1</v>
      </c>
      <c r="I327" s="277"/>
      <c r="J327" s="274"/>
      <c r="K327" s="274"/>
      <c r="L327" s="278"/>
      <c r="M327" s="279"/>
      <c r="N327" s="280"/>
      <c r="O327" s="280"/>
      <c r="P327" s="280"/>
      <c r="Q327" s="280"/>
      <c r="R327" s="280"/>
      <c r="S327" s="280"/>
      <c r="T327" s="28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82" t="s">
        <v>158</v>
      </c>
      <c r="AU327" s="282" t="s">
        <v>156</v>
      </c>
      <c r="AV327" s="15" t="s">
        <v>84</v>
      </c>
      <c r="AW327" s="15" t="s">
        <v>31</v>
      </c>
      <c r="AX327" s="15" t="s">
        <v>76</v>
      </c>
      <c r="AY327" s="282" t="s">
        <v>149</v>
      </c>
    </row>
    <row r="328" s="13" customFormat="1">
      <c r="A328" s="13"/>
      <c r="B328" s="234"/>
      <c r="C328" s="235"/>
      <c r="D328" s="236" t="s">
        <v>158</v>
      </c>
      <c r="E328" s="237" t="s">
        <v>1</v>
      </c>
      <c r="F328" s="238" t="s">
        <v>1722</v>
      </c>
      <c r="G328" s="235"/>
      <c r="H328" s="239">
        <v>481.55700000000002</v>
      </c>
      <c r="I328" s="240"/>
      <c r="J328" s="235"/>
      <c r="K328" s="235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158</v>
      </c>
      <c r="AU328" s="245" t="s">
        <v>156</v>
      </c>
      <c r="AV328" s="13" t="s">
        <v>156</v>
      </c>
      <c r="AW328" s="13" t="s">
        <v>31</v>
      </c>
      <c r="AX328" s="13" t="s">
        <v>76</v>
      </c>
      <c r="AY328" s="245" t="s">
        <v>149</v>
      </c>
    </row>
    <row r="329" s="13" customFormat="1">
      <c r="A329" s="13"/>
      <c r="B329" s="234"/>
      <c r="C329" s="235"/>
      <c r="D329" s="236" t="s">
        <v>158</v>
      </c>
      <c r="E329" s="237" t="s">
        <v>1</v>
      </c>
      <c r="F329" s="238" t="s">
        <v>1723</v>
      </c>
      <c r="G329" s="235"/>
      <c r="H329" s="239">
        <v>-130.493</v>
      </c>
      <c r="I329" s="240"/>
      <c r="J329" s="235"/>
      <c r="K329" s="235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158</v>
      </c>
      <c r="AU329" s="245" t="s">
        <v>156</v>
      </c>
      <c r="AV329" s="13" t="s">
        <v>156</v>
      </c>
      <c r="AW329" s="13" t="s">
        <v>31</v>
      </c>
      <c r="AX329" s="13" t="s">
        <v>76</v>
      </c>
      <c r="AY329" s="245" t="s">
        <v>149</v>
      </c>
    </row>
    <row r="330" s="13" customFormat="1">
      <c r="A330" s="13"/>
      <c r="B330" s="234"/>
      <c r="C330" s="235"/>
      <c r="D330" s="236" t="s">
        <v>158</v>
      </c>
      <c r="E330" s="237" t="s">
        <v>1</v>
      </c>
      <c r="F330" s="238" t="s">
        <v>1724</v>
      </c>
      <c r="G330" s="235"/>
      <c r="H330" s="239">
        <v>7.0540000000000003</v>
      </c>
      <c r="I330" s="240"/>
      <c r="J330" s="235"/>
      <c r="K330" s="235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158</v>
      </c>
      <c r="AU330" s="245" t="s">
        <v>156</v>
      </c>
      <c r="AV330" s="13" t="s">
        <v>156</v>
      </c>
      <c r="AW330" s="13" t="s">
        <v>31</v>
      </c>
      <c r="AX330" s="13" t="s">
        <v>76</v>
      </c>
      <c r="AY330" s="245" t="s">
        <v>149</v>
      </c>
    </row>
    <row r="331" s="13" customFormat="1">
      <c r="A331" s="13"/>
      <c r="B331" s="234"/>
      <c r="C331" s="235"/>
      <c r="D331" s="236" t="s">
        <v>158</v>
      </c>
      <c r="E331" s="237" t="s">
        <v>1</v>
      </c>
      <c r="F331" s="238" t="s">
        <v>1725</v>
      </c>
      <c r="G331" s="235"/>
      <c r="H331" s="239">
        <v>14.016</v>
      </c>
      <c r="I331" s="240"/>
      <c r="J331" s="235"/>
      <c r="K331" s="235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158</v>
      </c>
      <c r="AU331" s="245" t="s">
        <v>156</v>
      </c>
      <c r="AV331" s="13" t="s">
        <v>156</v>
      </c>
      <c r="AW331" s="13" t="s">
        <v>31</v>
      </c>
      <c r="AX331" s="13" t="s">
        <v>76</v>
      </c>
      <c r="AY331" s="245" t="s">
        <v>149</v>
      </c>
    </row>
    <row r="332" s="16" customFormat="1">
      <c r="A332" s="16"/>
      <c r="B332" s="283"/>
      <c r="C332" s="284"/>
      <c r="D332" s="236" t="s">
        <v>158</v>
      </c>
      <c r="E332" s="285" t="s">
        <v>1</v>
      </c>
      <c r="F332" s="286" t="s">
        <v>323</v>
      </c>
      <c r="G332" s="284"/>
      <c r="H332" s="287">
        <v>372.13400000000001</v>
      </c>
      <c r="I332" s="288"/>
      <c r="J332" s="284"/>
      <c r="K332" s="284"/>
      <c r="L332" s="289"/>
      <c r="M332" s="290"/>
      <c r="N332" s="291"/>
      <c r="O332" s="291"/>
      <c r="P332" s="291"/>
      <c r="Q332" s="291"/>
      <c r="R332" s="291"/>
      <c r="S332" s="291"/>
      <c r="T332" s="292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93" t="s">
        <v>158</v>
      </c>
      <c r="AU332" s="293" t="s">
        <v>156</v>
      </c>
      <c r="AV332" s="16" t="s">
        <v>163</v>
      </c>
      <c r="AW332" s="16" t="s">
        <v>31</v>
      </c>
      <c r="AX332" s="16" t="s">
        <v>76</v>
      </c>
      <c r="AY332" s="293" t="s">
        <v>149</v>
      </c>
    </row>
    <row r="333" s="15" customFormat="1">
      <c r="A333" s="15"/>
      <c r="B333" s="273"/>
      <c r="C333" s="274"/>
      <c r="D333" s="236" t="s">
        <v>158</v>
      </c>
      <c r="E333" s="275" t="s">
        <v>1</v>
      </c>
      <c r="F333" s="276" t="s">
        <v>335</v>
      </c>
      <c r="G333" s="274"/>
      <c r="H333" s="275" t="s">
        <v>1</v>
      </c>
      <c r="I333" s="277"/>
      <c r="J333" s="274"/>
      <c r="K333" s="274"/>
      <c r="L333" s="278"/>
      <c r="M333" s="279"/>
      <c r="N333" s="280"/>
      <c r="O333" s="280"/>
      <c r="P333" s="280"/>
      <c r="Q333" s="280"/>
      <c r="R333" s="280"/>
      <c r="S333" s="280"/>
      <c r="T333" s="28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82" t="s">
        <v>158</v>
      </c>
      <c r="AU333" s="282" t="s">
        <v>156</v>
      </c>
      <c r="AV333" s="15" t="s">
        <v>84</v>
      </c>
      <c r="AW333" s="15" t="s">
        <v>31</v>
      </c>
      <c r="AX333" s="15" t="s">
        <v>76</v>
      </c>
      <c r="AY333" s="282" t="s">
        <v>149</v>
      </c>
    </row>
    <row r="334" s="13" customFormat="1">
      <c r="A334" s="13"/>
      <c r="B334" s="234"/>
      <c r="C334" s="235"/>
      <c r="D334" s="236" t="s">
        <v>158</v>
      </c>
      <c r="E334" s="237" t="s">
        <v>1</v>
      </c>
      <c r="F334" s="238" t="s">
        <v>1726</v>
      </c>
      <c r="G334" s="235"/>
      <c r="H334" s="239">
        <v>176.18700000000001</v>
      </c>
      <c r="I334" s="240"/>
      <c r="J334" s="235"/>
      <c r="K334" s="235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158</v>
      </c>
      <c r="AU334" s="245" t="s">
        <v>156</v>
      </c>
      <c r="AV334" s="13" t="s">
        <v>156</v>
      </c>
      <c r="AW334" s="13" t="s">
        <v>31</v>
      </c>
      <c r="AX334" s="13" t="s">
        <v>76</v>
      </c>
      <c r="AY334" s="245" t="s">
        <v>149</v>
      </c>
    </row>
    <row r="335" s="13" customFormat="1">
      <c r="A335" s="13"/>
      <c r="B335" s="234"/>
      <c r="C335" s="235"/>
      <c r="D335" s="236" t="s">
        <v>158</v>
      </c>
      <c r="E335" s="237" t="s">
        <v>1</v>
      </c>
      <c r="F335" s="238" t="s">
        <v>1727</v>
      </c>
      <c r="G335" s="235"/>
      <c r="H335" s="239">
        <v>-49.691000000000002</v>
      </c>
      <c r="I335" s="240"/>
      <c r="J335" s="235"/>
      <c r="K335" s="235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158</v>
      </c>
      <c r="AU335" s="245" t="s">
        <v>156</v>
      </c>
      <c r="AV335" s="13" t="s">
        <v>156</v>
      </c>
      <c r="AW335" s="13" t="s">
        <v>31</v>
      </c>
      <c r="AX335" s="13" t="s">
        <v>76</v>
      </c>
      <c r="AY335" s="245" t="s">
        <v>149</v>
      </c>
    </row>
    <row r="336" s="13" customFormat="1">
      <c r="A336" s="13"/>
      <c r="B336" s="234"/>
      <c r="C336" s="235"/>
      <c r="D336" s="236" t="s">
        <v>158</v>
      </c>
      <c r="E336" s="237" t="s">
        <v>1</v>
      </c>
      <c r="F336" s="238" t="s">
        <v>1728</v>
      </c>
      <c r="G336" s="235"/>
      <c r="H336" s="239">
        <v>8.4749999999999996</v>
      </c>
      <c r="I336" s="240"/>
      <c r="J336" s="235"/>
      <c r="K336" s="235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158</v>
      </c>
      <c r="AU336" s="245" t="s">
        <v>156</v>
      </c>
      <c r="AV336" s="13" t="s">
        <v>156</v>
      </c>
      <c r="AW336" s="13" t="s">
        <v>31</v>
      </c>
      <c r="AX336" s="13" t="s">
        <v>76</v>
      </c>
      <c r="AY336" s="245" t="s">
        <v>149</v>
      </c>
    </row>
    <row r="337" s="16" customFormat="1">
      <c r="A337" s="16"/>
      <c r="B337" s="283"/>
      <c r="C337" s="284"/>
      <c r="D337" s="236" t="s">
        <v>158</v>
      </c>
      <c r="E337" s="285" t="s">
        <v>1</v>
      </c>
      <c r="F337" s="286" t="s">
        <v>323</v>
      </c>
      <c r="G337" s="284"/>
      <c r="H337" s="287">
        <v>134.971</v>
      </c>
      <c r="I337" s="288"/>
      <c r="J337" s="284"/>
      <c r="K337" s="284"/>
      <c r="L337" s="289"/>
      <c r="M337" s="290"/>
      <c r="N337" s="291"/>
      <c r="O337" s="291"/>
      <c r="P337" s="291"/>
      <c r="Q337" s="291"/>
      <c r="R337" s="291"/>
      <c r="S337" s="291"/>
      <c r="T337" s="292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93" t="s">
        <v>158</v>
      </c>
      <c r="AU337" s="293" t="s">
        <v>156</v>
      </c>
      <c r="AV337" s="16" t="s">
        <v>163</v>
      </c>
      <c r="AW337" s="16" t="s">
        <v>31</v>
      </c>
      <c r="AX337" s="16" t="s">
        <v>76</v>
      </c>
      <c r="AY337" s="293" t="s">
        <v>149</v>
      </c>
    </row>
    <row r="338" s="15" customFormat="1">
      <c r="A338" s="15"/>
      <c r="B338" s="273"/>
      <c r="C338" s="274"/>
      <c r="D338" s="236" t="s">
        <v>158</v>
      </c>
      <c r="E338" s="275" t="s">
        <v>1</v>
      </c>
      <c r="F338" s="276" t="s">
        <v>346</v>
      </c>
      <c r="G338" s="274"/>
      <c r="H338" s="275" t="s">
        <v>1</v>
      </c>
      <c r="I338" s="277"/>
      <c r="J338" s="274"/>
      <c r="K338" s="274"/>
      <c r="L338" s="278"/>
      <c r="M338" s="279"/>
      <c r="N338" s="280"/>
      <c r="O338" s="280"/>
      <c r="P338" s="280"/>
      <c r="Q338" s="280"/>
      <c r="R338" s="280"/>
      <c r="S338" s="280"/>
      <c r="T338" s="28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82" t="s">
        <v>158</v>
      </c>
      <c r="AU338" s="282" t="s">
        <v>156</v>
      </c>
      <c r="AV338" s="15" t="s">
        <v>84</v>
      </c>
      <c r="AW338" s="15" t="s">
        <v>31</v>
      </c>
      <c r="AX338" s="15" t="s">
        <v>76</v>
      </c>
      <c r="AY338" s="282" t="s">
        <v>149</v>
      </c>
    </row>
    <row r="339" s="13" customFormat="1">
      <c r="A339" s="13"/>
      <c r="B339" s="234"/>
      <c r="C339" s="235"/>
      <c r="D339" s="236" t="s">
        <v>158</v>
      </c>
      <c r="E339" s="237" t="s">
        <v>1</v>
      </c>
      <c r="F339" s="238" t="s">
        <v>1729</v>
      </c>
      <c r="G339" s="235"/>
      <c r="H339" s="239">
        <v>176.18700000000001</v>
      </c>
      <c r="I339" s="240"/>
      <c r="J339" s="235"/>
      <c r="K339" s="235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158</v>
      </c>
      <c r="AU339" s="245" t="s">
        <v>156</v>
      </c>
      <c r="AV339" s="13" t="s">
        <v>156</v>
      </c>
      <c r="AW339" s="13" t="s">
        <v>31</v>
      </c>
      <c r="AX339" s="13" t="s">
        <v>76</v>
      </c>
      <c r="AY339" s="245" t="s">
        <v>149</v>
      </c>
    </row>
    <row r="340" s="13" customFormat="1">
      <c r="A340" s="13"/>
      <c r="B340" s="234"/>
      <c r="C340" s="235"/>
      <c r="D340" s="236" t="s">
        <v>158</v>
      </c>
      <c r="E340" s="237" t="s">
        <v>1</v>
      </c>
      <c r="F340" s="238" t="s">
        <v>1730</v>
      </c>
      <c r="G340" s="235"/>
      <c r="H340" s="239">
        <v>-49.691000000000002</v>
      </c>
      <c r="I340" s="240"/>
      <c r="J340" s="235"/>
      <c r="K340" s="235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158</v>
      </c>
      <c r="AU340" s="245" t="s">
        <v>156</v>
      </c>
      <c r="AV340" s="13" t="s">
        <v>156</v>
      </c>
      <c r="AW340" s="13" t="s">
        <v>31</v>
      </c>
      <c r="AX340" s="13" t="s">
        <v>76</v>
      </c>
      <c r="AY340" s="245" t="s">
        <v>149</v>
      </c>
    </row>
    <row r="341" s="13" customFormat="1">
      <c r="A341" s="13"/>
      <c r="B341" s="234"/>
      <c r="C341" s="235"/>
      <c r="D341" s="236" t="s">
        <v>158</v>
      </c>
      <c r="E341" s="237" t="s">
        <v>1</v>
      </c>
      <c r="F341" s="238" t="s">
        <v>1728</v>
      </c>
      <c r="G341" s="235"/>
      <c r="H341" s="239">
        <v>8.4749999999999996</v>
      </c>
      <c r="I341" s="240"/>
      <c r="J341" s="235"/>
      <c r="K341" s="235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158</v>
      </c>
      <c r="AU341" s="245" t="s">
        <v>156</v>
      </c>
      <c r="AV341" s="13" t="s">
        <v>156</v>
      </c>
      <c r="AW341" s="13" t="s">
        <v>31</v>
      </c>
      <c r="AX341" s="13" t="s">
        <v>76</v>
      </c>
      <c r="AY341" s="245" t="s">
        <v>149</v>
      </c>
    </row>
    <row r="342" s="16" customFormat="1">
      <c r="A342" s="16"/>
      <c r="B342" s="283"/>
      <c r="C342" s="284"/>
      <c r="D342" s="236" t="s">
        <v>158</v>
      </c>
      <c r="E342" s="285" t="s">
        <v>1</v>
      </c>
      <c r="F342" s="286" t="s">
        <v>323</v>
      </c>
      <c r="G342" s="284"/>
      <c r="H342" s="287">
        <v>134.971</v>
      </c>
      <c r="I342" s="288"/>
      <c r="J342" s="284"/>
      <c r="K342" s="284"/>
      <c r="L342" s="289"/>
      <c r="M342" s="290"/>
      <c r="N342" s="291"/>
      <c r="O342" s="291"/>
      <c r="P342" s="291"/>
      <c r="Q342" s="291"/>
      <c r="R342" s="291"/>
      <c r="S342" s="291"/>
      <c r="T342" s="292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93" t="s">
        <v>158</v>
      </c>
      <c r="AU342" s="293" t="s">
        <v>156</v>
      </c>
      <c r="AV342" s="16" t="s">
        <v>163</v>
      </c>
      <c r="AW342" s="16" t="s">
        <v>31</v>
      </c>
      <c r="AX342" s="16" t="s">
        <v>76</v>
      </c>
      <c r="AY342" s="293" t="s">
        <v>149</v>
      </c>
    </row>
    <row r="343" s="15" customFormat="1">
      <c r="A343" s="15"/>
      <c r="B343" s="273"/>
      <c r="C343" s="274"/>
      <c r="D343" s="236" t="s">
        <v>158</v>
      </c>
      <c r="E343" s="275" t="s">
        <v>1</v>
      </c>
      <c r="F343" s="276" t="s">
        <v>355</v>
      </c>
      <c r="G343" s="274"/>
      <c r="H343" s="275" t="s">
        <v>1</v>
      </c>
      <c r="I343" s="277"/>
      <c r="J343" s="274"/>
      <c r="K343" s="274"/>
      <c r="L343" s="278"/>
      <c r="M343" s="279"/>
      <c r="N343" s="280"/>
      <c r="O343" s="280"/>
      <c r="P343" s="280"/>
      <c r="Q343" s="280"/>
      <c r="R343" s="280"/>
      <c r="S343" s="280"/>
      <c r="T343" s="28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82" t="s">
        <v>158</v>
      </c>
      <c r="AU343" s="282" t="s">
        <v>156</v>
      </c>
      <c r="AV343" s="15" t="s">
        <v>84</v>
      </c>
      <c r="AW343" s="15" t="s">
        <v>31</v>
      </c>
      <c r="AX343" s="15" t="s">
        <v>76</v>
      </c>
      <c r="AY343" s="282" t="s">
        <v>149</v>
      </c>
    </row>
    <row r="344" s="13" customFormat="1">
      <c r="A344" s="13"/>
      <c r="B344" s="234"/>
      <c r="C344" s="235"/>
      <c r="D344" s="236" t="s">
        <v>158</v>
      </c>
      <c r="E344" s="237" t="s">
        <v>1</v>
      </c>
      <c r="F344" s="238" t="s">
        <v>1731</v>
      </c>
      <c r="G344" s="235"/>
      <c r="H344" s="239">
        <v>222.24199999999999</v>
      </c>
      <c r="I344" s="240"/>
      <c r="J344" s="235"/>
      <c r="K344" s="235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158</v>
      </c>
      <c r="AU344" s="245" t="s">
        <v>156</v>
      </c>
      <c r="AV344" s="13" t="s">
        <v>156</v>
      </c>
      <c r="AW344" s="13" t="s">
        <v>31</v>
      </c>
      <c r="AX344" s="13" t="s">
        <v>76</v>
      </c>
      <c r="AY344" s="245" t="s">
        <v>149</v>
      </c>
    </row>
    <row r="345" s="13" customFormat="1">
      <c r="A345" s="13"/>
      <c r="B345" s="234"/>
      <c r="C345" s="235"/>
      <c r="D345" s="236" t="s">
        <v>158</v>
      </c>
      <c r="E345" s="237" t="s">
        <v>1</v>
      </c>
      <c r="F345" s="238" t="s">
        <v>1732</v>
      </c>
      <c r="G345" s="235"/>
      <c r="H345" s="239">
        <v>-59.360999999999997</v>
      </c>
      <c r="I345" s="240"/>
      <c r="J345" s="235"/>
      <c r="K345" s="235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158</v>
      </c>
      <c r="AU345" s="245" t="s">
        <v>156</v>
      </c>
      <c r="AV345" s="13" t="s">
        <v>156</v>
      </c>
      <c r="AW345" s="13" t="s">
        <v>31</v>
      </c>
      <c r="AX345" s="13" t="s">
        <v>76</v>
      </c>
      <c r="AY345" s="245" t="s">
        <v>149</v>
      </c>
    </row>
    <row r="346" s="13" customFormat="1">
      <c r="A346" s="13"/>
      <c r="B346" s="234"/>
      <c r="C346" s="235"/>
      <c r="D346" s="236" t="s">
        <v>158</v>
      </c>
      <c r="E346" s="237" t="s">
        <v>1</v>
      </c>
      <c r="F346" s="238" t="s">
        <v>1733</v>
      </c>
      <c r="G346" s="235"/>
      <c r="H346" s="239">
        <v>11.289999999999999</v>
      </c>
      <c r="I346" s="240"/>
      <c r="J346" s="235"/>
      <c r="K346" s="235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158</v>
      </c>
      <c r="AU346" s="245" t="s">
        <v>156</v>
      </c>
      <c r="AV346" s="13" t="s">
        <v>156</v>
      </c>
      <c r="AW346" s="13" t="s">
        <v>31</v>
      </c>
      <c r="AX346" s="13" t="s">
        <v>76</v>
      </c>
      <c r="AY346" s="245" t="s">
        <v>149</v>
      </c>
    </row>
    <row r="347" s="13" customFormat="1">
      <c r="A347" s="13"/>
      <c r="B347" s="234"/>
      <c r="C347" s="235"/>
      <c r="D347" s="236" t="s">
        <v>158</v>
      </c>
      <c r="E347" s="237" t="s">
        <v>1</v>
      </c>
      <c r="F347" s="238" t="s">
        <v>1734</v>
      </c>
      <c r="G347" s="235"/>
      <c r="H347" s="239">
        <v>6.9379999999999997</v>
      </c>
      <c r="I347" s="240"/>
      <c r="J347" s="235"/>
      <c r="K347" s="235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158</v>
      </c>
      <c r="AU347" s="245" t="s">
        <v>156</v>
      </c>
      <c r="AV347" s="13" t="s">
        <v>156</v>
      </c>
      <c r="AW347" s="13" t="s">
        <v>31</v>
      </c>
      <c r="AX347" s="13" t="s">
        <v>76</v>
      </c>
      <c r="AY347" s="245" t="s">
        <v>149</v>
      </c>
    </row>
    <row r="348" s="16" customFormat="1">
      <c r="A348" s="16"/>
      <c r="B348" s="283"/>
      <c r="C348" s="284"/>
      <c r="D348" s="236" t="s">
        <v>158</v>
      </c>
      <c r="E348" s="285" t="s">
        <v>1</v>
      </c>
      <c r="F348" s="286" t="s">
        <v>323</v>
      </c>
      <c r="G348" s="284"/>
      <c r="H348" s="287">
        <v>181.10900000000001</v>
      </c>
      <c r="I348" s="288"/>
      <c r="J348" s="284"/>
      <c r="K348" s="284"/>
      <c r="L348" s="289"/>
      <c r="M348" s="290"/>
      <c r="N348" s="291"/>
      <c r="O348" s="291"/>
      <c r="P348" s="291"/>
      <c r="Q348" s="291"/>
      <c r="R348" s="291"/>
      <c r="S348" s="291"/>
      <c r="T348" s="292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293" t="s">
        <v>158</v>
      </c>
      <c r="AU348" s="293" t="s">
        <v>156</v>
      </c>
      <c r="AV348" s="16" t="s">
        <v>163</v>
      </c>
      <c r="AW348" s="16" t="s">
        <v>31</v>
      </c>
      <c r="AX348" s="16" t="s">
        <v>76</v>
      </c>
      <c r="AY348" s="293" t="s">
        <v>149</v>
      </c>
    </row>
    <row r="349" s="14" customFormat="1">
      <c r="A349" s="14"/>
      <c r="B349" s="262"/>
      <c r="C349" s="263"/>
      <c r="D349" s="236" t="s">
        <v>158</v>
      </c>
      <c r="E349" s="264" t="s">
        <v>1</v>
      </c>
      <c r="F349" s="265" t="s">
        <v>298</v>
      </c>
      <c r="G349" s="263"/>
      <c r="H349" s="266">
        <v>1959.7570000000001</v>
      </c>
      <c r="I349" s="267"/>
      <c r="J349" s="263"/>
      <c r="K349" s="263"/>
      <c r="L349" s="268"/>
      <c r="M349" s="269"/>
      <c r="N349" s="270"/>
      <c r="O349" s="270"/>
      <c r="P349" s="270"/>
      <c r="Q349" s="270"/>
      <c r="R349" s="270"/>
      <c r="S349" s="270"/>
      <c r="T349" s="27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72" t="s">
        <v>158</v>
      </c>
      <c r="AU349" s="272" t="s">
        <v>156</v>
      </c>
      <c r="AV349" s="14" t="s">
        <v>155</v>
      </c>
      <c r="AW349" s="14" t="s">
        <v>31</v>
      </c>
      <c r="AX349" s="14" t="s">
        <v>84</v>
      </c>
      <c r="AY349" s="272" t="s">
        <v>149</v>
      </c>
    </row>
    <row r="350" s="2" customFormat="1" ht="16.5" customHeight="1">
      <c r="A350" s="39"/>
      <c r="B350" s="40"/>
      <c r="C350" s="220" t="s">
        <v>543</v>
      </c>
      <c r="D350" s="220" t="s">
        <v>151</v>
      </c>
      <c r="E350" s="221" t="s">
        <v>1735</v>
      </c>
      <c r="F350" s="222" t="s">
        <v>1736</v>
      </c>
      <c r="G350" s="223" t="s">
        <v>309</v>
      </c>
      <c r="H350" s="224">
        <v>1959.7570000000001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42</v>
      </c>
      <c r="O350" s="92"/>
      <c r="P350" s="230">
        <f>O350*H350</f>
        <v>0</v>
      </c>
      <c r="Q350" s="230">
        <v>0</v>
      </c>
      <c r="R350" s="230">
        <f>Q350*H350</f>
        <v>0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155</v>
      </c>
      <c r="AT350" s="232" t="s">
        <v>151</v>
      </c>
      <c r="AU350" s="232" t="s">
        <v>156</v>
      </c>
      <c r="AY350" s="18" t="s">
        <v>149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156</v>
      </c>
      <c r="BK350" s="233">
        <f>ROUND(I350*H350,2)</f>
        <v>0</v>
      </c>
      <c r="BL350" s="18" t="s">
        <v>155</v>
      </c>
      <c r="BM350" s="232" t="s">
        <v>816</v>
      </c>
    </row>
    <row r="351" s="2" customFormat="1" ht="24.15" customHeight="1">
      <c r="A351" s="39"/>
      <c r="B351" s="40"/>
      <c r="C351" s="220" t="s">
        <v>551</v>
      </c>
      <c r="D351" s="220" t="s">
        <v>151</v>
      </c>
      <c r="E351" s="221" t="s">
        <v>1737</v>
      </c>
      <c r="F351" s="222" t="s">
        <v>1738</v>
      </c>
      <c r="G351" s="223" t="s">
        <v>154</v>
      </c>
      <c r="H351" s="224">
        <v>17.332000000000001</v>
      </c>
      <c r="I351" s="225"/>
      <c r="J351" s="226">
        <f>ROUND(I351*H351,2)</f>
        <v>0</v>
      </c>
      <c r="K351" s="227"/>
      <c r="L351" s="45"/>
      <c r="M351" s="228" t="s">
        <v>1</v>
      </c>
      <c r="N351" s="229" t="s">
        <v>42</v>
      </c>
      <c r="O351" s="92"/>
      <c r="P351" s="230">
        <f>O351*H351</f>
        <v>0</v>
      </c>
      <c r="Q351" s="230">
        <v>2.5018910000000001</v>
      </c>
      <c r="R351" s="230">
        <f>Q351*H351</f>
        <v>43.362774812000005</v>
      </c>
      <c r="S351" s="230">
        <v>0</v>
      </c>
      <c r="T351" s="23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2" t="s">
        <v>155</v>
      </c>
      <c r="AT351" s="232" t="s">
        <v>151</v>
      </c>
      <c r="AU351" s="232" t="s">
        <v>156</v>
      </c>
      <c r="AY351" s="18" t="s">
        <v>149</v>
      </c>
      <c r="BE351" s="233">
        <f>IF(N351="základní",J351,0)</f>
        <v>0</v>
      </c>
      <c r="BF351" s="233">
        <f>IF(N351="snížená",J351,0)</f>
        <v>0</v>
      </c>
      <c r="BG351" s="233">
        <f>IF(N351="zákl. přenesená",J351,0)</f>
        <v>0</v>
      </c>
      <c r="BH351" s="233">
        <f>IF(N351="sníž. přenesená",J351,0)</f>
        <v>0</v>
      </c>
      <c r="BI351" s="233">
        <f>IF(N351="nulová",J351,0)</f>
        <v>0</v>
      </c>
      <c r="BJ351" s="18" t="s">
        <v>156</v>
      </c>
      <c r="BK351" s="233">
        <f>ROUND(I351*H351,2)</f>
        <v>0</v>
      </c>
      <c r="BL351" s="18" t="s">
        <v>155</v>
      </c>
      <c r="BM351" s="232" t="s">
        <v>830</v>
      </c>
    </row>
    <row r="352" s="13" customFormat="1">
      <c r="A352" s="13"/>
      <c r="B352" s="234"/>
      <c r="C352" s="235"/>
      <c r="D352" s="236" t="s">
        <v>158</v>
      </c>
      <c r="E352" s="237" t="s">
        <v>1</v>
      </c>
      <c r="F352" s="238" t="s">
        <v>1739</v>
      </c>
      <c r="G352" s="235"/>
      <c r="H352" s="239">
        <v>1.857</v>
      </c>
      <c r="I352" s="240"/>
      <c r="J352" s="235"/>
      <c r="K352" s="235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158</v>
      </c>
      <c r="AU352" s="245" t="s">
        <v>156</v>
      </c>
      <c r="AV352" s="13" t="s">
        <v>156</v>
      </c>
      <c r="AW352" s="13" t="s">
        <v>31</v>
      </c>
      <c r="AX352" s="13" t="s">
        <v>76</v>
      </c>
      <c r="AY352" s="245" t="s">
        <v>149</v>
      </c>
    </row>
    <row r="353" s="13" customFormat="1">
      <c r="A353" s="13"/>
      <c r="B353" s="234"/>
      <c r="C353" s="235"/>
      <c r="D353" s="236" t="s">
        <v>158</v>
      </c>
      <c r="E353" s="237" t="s">
        <v>1</v>
      </c>
      <c r="F353" s="238" t="s">
        <v>1740</v>
      </c>
      <c r="G353" s="235"/>
      <c r="H353" s="239">
        <v>9.3399999999999999</v>
      </c>
      <c r="I353" s="240"/>
      <c r="J353" s="235"/>
      <c r="K353" s="235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158</v>
      </c>
      <c r="AU353" s="245" t="s">
        <v>156</v>
      </c>
      <c r="AV353" s="13" t="s">
        <v>156</v>
      </c>
      <c r="AW353" s="13" t="s">
        <v>31</v>
      </c>
      <c r="AX353" s="13" t="s">
        <v>76</v>
      </c>
      <c r="AY353" s="245" t="s">
        <v>149</v>
      </c>
    </row>
    <row r="354" s="13" customFormat="1">
      <c r="A354" s="13"/>
      <c r="B354" s="234"/>
      <c r="C354" s="235"/>
      <c r="D354" s="236" t="s">
        <v>158</v>
      </c>
      <c r="E354" s="237" t="s">
        <v>1</v>
      </c>
      <c r="F354" s="238" t="s">
        <v>1741</v>
      </c>
      <c r="G354" s="235"/>
      <c r="H354" s="239">
        <v>6.1349999999999998</v>
      </c>
      <c r="I354" s="240"/>
      <c r="J354" s="235"/>
      <c r="K354" s="235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158</v>
      </c>
      <c r="AU354" s="245" t="s">
        <v>156</v>
      </c>
      <c r="AV354" s="13" t="s">
        <v>156</v>
      </c>
      <c r="AW354" s="13" t="s">
        <v>31</v>
      </c>
      <c r="AX354" s="13" t="s">
        <v>76</v>
      </c>
      <c r="AY354" s="245" t="s">
        <v>149</v>
      </c>
    </row>
    <row r="355" s="14" customFormat="1">
      <c r="A355" s="14"/>
      <c r="B355" s="262"/>
      <c r="C355" s="263"/>
      <c r="D355" s="236" t="s">
        <v>158</v>
      </c>
      <c r="E355" s="264" t="s">
        <v>1</v>
      </c>
      <c r="F355" s="265" t="s">
        <v>298</v>
      </c>
      <c r="G355" s="263"/>
      <c r="H355" s="266">
        <v>17.332000000000001</v>
      </c>
      <c r="I355" s="267"/>
      <c r="J355" s="263"/>
      <c r="K355" s="263"/>
      <c r="L355" s="268"/>
      <c r="M355" s="269"/>
      <c r="N355" s="270"/>
      <c r="O355" s="270"/>
      <c r="P355" s="270"/>
      <c r="Q355" s="270"/>
      <c r="R355" s="270"/>
      <c r="S355" s="270"/>
      <c r="T355" s="27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2" t="s">
        <v>158</v>
      </c>
      <c r="AU355" s="272" t="s">
        <v>156</v>
      </c>
      <c r="AV355" s="14" t="s">
        <v>155</v>
      </c>
      <c r="AW355" s="14" t="s">
        <v>31</v>
      </c>
      <c r="AX355" s="14" t="s">
        <v>84</v>
      </c>
      <c r="AY355" s="272" t="s">
        <v>149</v>
      </c>
    </row>
    <row r="356" s="2" customFormat="1" ht="24.15" customHeight="1">
      <c r="A356" s="39"/>
      <c r="B356" s="40"/>
      <c r="C356" s="220" t="s">
        <v>578</v>
      </c>
      <c r="D356" s="220" t="s">
        <v>151</v>
      </c>
      <c r="E356" s="221" t="s">
        <v>1742</v>
      </c>
      <c r="F356" s="222" t="s">
        <v>1743</v>
      </c>
      <c r="G356" s="223" t="s">
        <v>166</v>
      </c>
      <c r="H356" s="224">
        <v>1.907</v>
      </c>
      <c r="I356" s="225"/>
      <c r="J356" s="226">
        <f>ROUND(I356*H356,2)</f>
        <v>0</v>
      </c>
      <c r="K356" s="227"/>
      <c r="L356" s="45"/>
      <c r="M356" s="228" t="s">
        <v>1</v>
      </c>
      <c r="N356" s="229" t="s">
        <v>42</v>
      </c>
      <c r="O356" s="92"/>
      <c r="P356" s="230">
        <f>O356*H356</f>
        <v>0</v>
      </c>
      <c r="Q356" s="230">
        <v>1.0508850999999999</v>
      </c>
      <c r="R356" s="230">
        <f>Q356*H356</f>
        <v>2.0040378856999999</v>
      </c>
      <c r="S356" s="230">
        <v>0</v>
      </c>
      <c r="T356" s="23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2" t="s">
        <v>155</v>
      </c>
      <c r="AT356" s="232" t="s">
        <v>151</v>
      </c>
      <c r="AU356" s="232" t="s">
        <v>156</v>
      </c>
      <c r="AY356" s="18" t="s">
        <v>149</v>
      </c>
      <c r="BE356" s="233">
        <f>IF(N356="základní",J356,0)</f>
        <v>0</v>
      </c>
      <c r="BF356" s="233">
        <f>IF(N356="snížená",J356,0)</f>
        <v>0</v>
      </c>
      <c r="BG356" s="233">
        <f>IF(N356="zákl. přenesená",J356,0)</f>
        <v>0</v>
      </c>
      <c r="BH356" s="233">
        <f>IF(N356="sníž. přenesená",J356,0)</f>
        <v>0</v>
      </c>
      <c r="BI356" s="233">
        <f>IF(N356="nulová",J356,0)</f>
        <v>0</v>
      </c>
      <c r="BJ356" s="18" t="s">
        <v>156</v>
      </c>
      <c r="BK356" s="233">
        <f>ROUND(I356*H356,2)</f>
        <v>0</v>
      </c>
      <c r="BL356" s="18" t="s">
        <v>155</v>
      </c>
      <c r="BM356" s="232" t="s">
        <v>837</v>
      </c>
    </row>
    <row r="357" s="13" customFormat="1">
      <c r="A357" s="13"/>
      <c r="B357" s="234"/>
      <c r="C357" s="235"/>
      <c r="D357" s="236" t="s">
        <v>158</v>
      </c>
      <c r="E357" s="237" t="s">
        <v>1</v>
      </c>
      <c r="F357" s="238" t="s">
        <v>1744</v>
      </c>
      <c r="G357" s="235"/>
      <c r="H357" s="239">
        <v>1.907</v>
      </c>
      <c r="I357" s="240"/>
      <c r="J357" s="235"/>
      <c r="K357" s="235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158</v>
      </c>
      <c r="AU357" s="245" t="s">
        <v>156</v>
      </c>
      <c r="AV357" s="13" t="s">
        <v>156</v>
      </c>
      <c r="AW357" s="13" t="s">
        <v>31</v>
      </c>
      <c r="AX357" s="13" t="s">
        <v>76</v>
      </c>
      <c r="AY357" s="245" t="s">
        <v>149</v>
      </c>
    </row>
    <row r="358" s="14" customFormat="1">
      <c r="A358" s="14"/>
      <c r="B358" s="262"/>
      <c r="C358" s="263"/>
      <c r="D358" s="236" t="s">
        <v>158</v>
      </c>
      <c r="E358" s="264" t="s">
        <v>1</v>
      </c>
      <c r="F358" s="265" t="s">
        <v>298</v>
      </c>
      <c r="G358" s="263"/>
      <c r="H358" s="266">
        <v>1.907</v>
      </c>
      <c r="I358" s="267"/>
      <c r="J358" s="263"/>
      <c r="K358" s="263"/>
      <c r="L358" s="268"/>
      <c r="M358" s="269"/>
      <c r="N358" s="270"/>
      <c r="O358" s="270"/>
      <c r="P358" s="270"/>
      <c r="Q358" s="270"/>
      <c r="R358" s="270"/>
      <c r="S358" s="270"/>
      <c r="T358" s="27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72" t="s">
        <v>158</v>
      </c>
      <c r="AU358" s="272" t="s">
        <v>156</v>
      </c>
      <c r="AV358" s="14" t="s">
        <v>155</v>
      </c>
      <c r="AW358" s="14" t="s">
        <v>31</v>
      </c>
      <c r="AX358" s="14" t="s">
        <v>84</v>
      </c>
      <c r="AY358" s="272" t="s">
        <v>149</v>
      </c>
    </row>
    <row r="359" s="2" customFormat="1" ht="24.15" customHeight="1">
      <c r="A359" s="39"/>
      <c r="B359" s="40"/>
      <c r="C359" s="220" t="s">
        <v>591</v>
      </c>
      <c r="D359" s="220" t="s">
        <v>151</v>
      </c>
      <c r="E359" s="221" t="s">
        <v>1745</v>
      </c>
      <c r="F359" s="222" t="s">
        <v>1746</v>
      </c>
      <c r="G359" s="223" t="s">
        <v>309</v>
      </c>
      <c r="H359" s="224">
        <v>138.654</v>
      </c>
      <c r="I359" s="225"/>
      <c r="J359" s="226">
        <f>ROUND(I359*H359,2)</f>
        <v>0</v>
      </c>
      <c r="K359" s="227"/>
      <c r="L359" s="45"/>
      <c r="M359" s="228" t="s">
        <v>1</v>
      </c>
      <c r="N359" s="229" t="s">
        <v>42</v>
      </c>
      <c r="O359" s="92"/>
      <c r="P359" s="230">
        <f>O359*H359</f>
        <v>0</v>
      </c>
      <c r="Q359" s="230">
        <v>0.0014218499999999999</v>
      </c>
      <c r="R359" s="230">
        <f>Q359*H359</f>
        <v>0.19714518989999999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155</v>
      </c>
      <c r="AT359" s="232" t="s">
        <v>151</v>
      </c>
      <c r="AU359" s="232" t="s">
        <v>156</v>
      </c>
      <c r="AY359" s="18" t="s">
        <v>149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8" t="s">
        <v>156</v>
      </c>
      <c r="BK359" s="233">
        <f>ROUND(I359*H359,2)</f>
        <v>0</v>
      </c>
      <c r="BL359" s="18" t="s">
        <v>155</v>
      </c>
      <c r="BM359" s="232" t="s">
        <v>846</v>
      </c>
    </row>
    <row r="360" s="13" customFormat="1">
      <c r="A360" s="13"/>
      <c r="B360" s="234"/>
      <c r="C360" s="235"/>
      <c r="D360" s="236" t="s">
        <v>158</v>
      </c>
      <c r="E360" s="237" t="s">
        <v>1</v>
      </c>
      <c r="F360" s="238" t="s">
        <v>1747</v>
      </c>
      <c r="G360" s="235"/>
      <c r="H360" s="239">
        <v>14.853999999999999</v>
      </c>
      <c r="I360" s="240"/>
      <c r="J360" s="235"/>
      <c r="K360" s="235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158</v>
      </c>
      <c r="AU360" s="245" t="s">
        <v>156</v>
      </c>
      <c r="AV360" s="13" t="s">
        <v>156</v>
      </c>
      <c r="AW360" s="13" t="s">
        <v>31</v>
      </c>
      <c r="AX360" s="13" t="s">
        <v>76</v>
      </c>
      <c r="AY360" s="245" t="s">
        <v>149</v>
      </c>
    </row>
    <row r="361" s="13" customFormat="1">
      <c r="A361" s="13"/>
      <c r="B361" s="234"/>
      <c r="C361" s="235"/>
      <c r="D361" s="236" t="s">
        <v>158</v>
      </c>
      <c r="E361" s="237" t="s">
        <v>1</v>
      </c>
      <c r="F361" s="238" t="s">
        <v>1748</v>
      </c>
      <c r="G361" s="235"/>
      <c r="H361" s="239">
        <v>74.719999999999999</v>
      </c>
      <c r="I361" s="240"/>
      <c r="J361" s="235"/>
      <c r="K361" s="235"/>
      <c r="L361" s="241"/>
      <c r="M361" s="242"/>
      <c r="N361" s="243"/>
      <c r="O361" s="243"/>
      <c r="P361" s="243"/>
      <c r="Q361" s="243"/>
      <c r="R361" s="243"/>
      <c r="S361" s="243"/>
      <c r="T361" s="24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158</v>
      </c>
      <c r="AU361" s="245" t="s">
        <v>156</v>
      </c>
      <c r="AV361" s="13" t="s">
        <v>156</v>
      </c>
      <c r="AW361" s="13" t="s">
        <v>31</v>
      </c>
      <c r="AX361" s="13" t="s">
        <v>76</v>
      </c>
      <c r="AY361" s="245" t="s">
        <v>149</v>
      </c>
    </row>
    <row r="362" s="13" customFormat="1">
      <c r="A362" s="13"/>
      <c r="B362" s="234"/>
      <c r="C362" s="235"/>
      <c r="D362" s="236" t="s">
        <v>158</v>
      </c>
      <c r="E362" s="237" t="s">
        <v>1</v>
      </c>
      <c r="F362" s="238" t="s">
        <v>1749</v>
      </c>
      <c r="G362" s="235"/>
      <c r="H362" s="239">
        <v>49.079999999999998</v>
      </c>
      <c r="I362" s="240"/>
      <c r="J362" s="235"/>
      <c r="K362" s="235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158</v>
      </c>
      <c r="AU362" s="245" t="s">
        <v>156</v>
      </c>
      <c r="AV362" s="13" t="s">
        <v>156</v>
      </c>
      <c r="AW362" s="13" t="s">
        <v>31</v>
      </c>
      <c r="AX362" s="13" t="s">
        <v>76</v>
      </c>
      <c r="AY362" s="245" t="s">
        <v>149</v>
      </c>
    </row>
    <row r="363" s="14" customFormat="1">
      <c r="A363" s="14"/>
      <c r="B363" s="262"/>
      <c r="C363" s="263"/>
      <c r="D363" s="236" t="s">
        <v>158</v>
      </c>
      <c r="E363" s="264" t="s">
        <v>1</v>
      </c>
      <c r="F363" s="265" t="s">
        <v>298</v>
      </c>
      <c r="G363" s="263"/>
      <c r="H363" s="266">
        <v>138.654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72" t="s">
        <v>158</v>
      </c>
      <c r="AU363" s="272" t="s">
        <v>156</v>
      </c>
      <c r="AV363" s="14" t="s">
        <v>155</v>
      </c>
      <c r="AW363" s="14" t="s">
        <v>31</v>
      </c>
      <c r="AX363" s="14" t="s">
        <v>84</v>
      </c>
      <c r="AY363" s="272" t="s">
        <v>149</v>
      </c>
    </row>
    <row r="364" s="2" customFormat="1" ht="24.15" customHeight="1">
      <c r="A364" s="39"/>
      <c r="B364" s="40"/>
      <c r="C364" s="220" t="s">
        <v>604</v>
      </c>
      <c r="D364" s="220" t="s">
        <v>151</v>
      </c>
      <c r="E364" s="221" t="s">
        <v>1750</v>
      </c>
      <c r="F364" s="222" t="s">
        <v>1751</v>
      </c>
      <c r="G364" s="223" t="s">
        <v>309</v>
      </c>
      <c r="H364" s="224">
        <v>138.654</v>
      </c>
      <c r="I364" s="225"/>
      <c r="J364" s="226">
        <f>ROUND(I364*H364,2)</f>
        <v>0</v>
      </c>
      <c r="K364" s="227"/>
      <c r="L364" s="45"/>
      <c r="M364" s="228" t="s">
        <v>1</v>
      </c>
      <c r="N364" s="229" t="s">
        <v>42</v>
      </c>
      <c r="O364" s="92"/>
      <c r="P364" s="230">
        <f>O364*H364</f>
        <v>0</v>
      </c>
      <c r="Q364" s="230">
        <v>0</v>
      </c>
      <c r="R364" s="230">
        <f>Q364*H364</f>
        <v>0</v>
      </c>
      <c r="S364" s="230">
        <v>0</v>
      </c>
      <c r="T364" s="231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2" t="s">
        <v>155</v>
      </c>
      <c r="AT364" s="232" t="s">
        <v>151</v>
      </c>
      <c r="AU364" s="232" t="s">
        <v>156</v>
      </c>
      <c r="AY364" s="18" t="s">
        <v>149</v>
      </c>
      <c r="BE364" s="233">
        <f>IF(N364="základní",J364,0)</f>
        <v>0</v>
      </c>
      <c r="BF364" s="233">
        <f>IF(N364="snížená",J364,0)</f>
        <v>0</v>
      </c>
      <c r="BG364" s="233">
        <f>IF(N364="zákl. přenesená",J364,0)</f>
        <v>0</v>
      </c>
      <c r="BH364" s="233">
        <f>IF(N364="sníž. přenesená",J364,0)</f>
        <v>0</v>
      </c>
      <c r="BI364" s="233">
        <f>IF(N364="nulová",J364,0)</f>
        <v>0</v>
      </c>
      <c r="BJ364" s="18" t="s">
        <v>156</v>
      </c>
      <c r="BK364" s="233">
        <f>ROUND(I364*H364,2)</f>
        <v>0</v>
      </c>
      <c r="BL364" s="18" t="s">
        <v>155</v>
      </c>
      <c r="BM364" s="232" t="s">
        <v>855</v>
      </c>
    </row>
    <row r="365" s="12" customFormat="1" ht="22.8" customHeight="1">
      <c r="A365" s="12"/>
      <c r="B365" s="204"/>
      <c r="C365" s="205"/>
      <c r="D365" s="206" t="s">
        <v>75</v>
      </c>
      <c r="E365" s="218" t="s">
        <v>155</v>
      </c>
      <c r="F365" s="218" t="s">
        <v>1752</v>
      </c>
      <c r="G365" s="205"/>
      <c r="H365" s="205"/>
      <c r="I365" s="208"/>
      <c r="J365" s="219">
        <f>BK365</f>
        <v>0</v>
      </c>
      <c r="K365" s="205"/>
      <c r="L365" s="210"/>
      <c r="M365" s="211"/>
      <c r="N365" s="212"/>
      <c r="O365" s="212"/>
      <c r="P365" s="213">
        <f>SUM(P366:P512)</f>
        <v>0</v>
      </c>
      <c r="Q365" s="212"/>
      <c r="R365" s="213">
        <f>SUM(R366:R512)</f>
        <v>1576.6813635362</v>
      </c>
      <c r="S365" s="212"/>
      <c r="T365" s="214">
        <f>SUM(T366:T512)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84</v>
      </c>
      <c r="AY365" s="215" t="s">
        <v>149</v>
      </c>
      <c r="BK365" s="217">
        <f>SUM(BK366:BK512)</f>
        <v>0</v>
      </c>
    </row>
    <row r="366" s="2" customFormat="1" ht="16.5" customHeight="1">
      <c r="A366" s="39"/>
      <c r="B366" s="40"/>
      <c r="C366" s="220" t="s">
        <v>615</v>
      </c>
      <c r="D366" s="220" t="s">
        <v>151</v>
      </c>
      <c r="E366" s="221" t="s">
        <v>1753</v>
      </c>
      <c r="F366" s="222" t="s">
        <v>1754</v>
      </c>
      <c r="G366" s="223" t="s">
        <v>154</v>
      </c>
      <c r="H366" s="224">
        <v>530.15200000000004</v>
      </c>
      <c r="I366" s="225"/>
      <c r="J366" s="226">
        <f>ROUND(I366*H366,2)</f>
        <v>0</v>
      </c>
      <c r="K366" s="227"/>
      <c r="L366" s="45"/>
      <c r="M366" s="228" t="s">
        <v>1</v>
      </c>
      <c r="N366" s="229" t="s">
        <v>42</v>
      </c>
      <c r="O366" s="92"/>
      <c r="P366" s="230">
        <f>O366*H366</f>
        <v>0</v>
      </c>
      <c r="Q366" s="230">
        <v>2.5020099999999998</v>
      </c>
      <c r="R366" s="230">
        <f>Q366*H366</f>
        <v>1326.4456055200001</v>
      </c>
      <c r="S366" s="230">
        <v>0</v>
      </c>
      <c r="T366" s="23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2" t="s">
        <v>155</v>
      </c>
      <c r="AT366" s="232" t="s">
        <v>151</v>
      </c>
      <c r="AU366" s="232" t="s">
        <v>156</v>
      </c>
      <c r="AY366" s="18" t="s">
        <v>149</v>
      </c>
      <c r="BE366" s="233">
        <f>IF(N366="základní",J366,0)</f>
        <v>0</v>
      </c>
      <c r="BF366" s="233">
        <f>IF(N366="snížená",J366,0)</f>
        <v>0</v>
      </c>
      <c r="BG366" s="233">
        <f>IF(N366="zákl. přenesená",J366,0)</f>
        <v>0</v>
      </c>
      <c r="BH366" s="233">
        <f>IF(N366="sníž. přenesená",J366,0)</f>
        <v>0</v>
      </c>
      <c r="BI366" s="233">
        <f>IF(N366="nulová",J366,0)</f>
        <v>0</v>
      </c>
      <c r="BJ366" s="18" t="s">
        <v>156</v>
      </c>
      <c r="BK366" s="233">
        <f>ROUND(I366*H366,2)</f>
        <v>0</v>
      </c>
      <c r="BL366" s="18" t="s">
        <v>155</v>
      </c>
      <c r="BM366" s="232" t="s">
        <v>879</v>
      </c>
    </row>
    <row r="367" s="15" customFormat="1">
      <c r="A367" s="15"/>
      <c r="B367" s="273"/>
      <c r="C367" s="274"/>
      <c r="D367" s="236" t="s">
        <v>158</v>
      </c>
      <c r="E367" s="275" t="s">
        <v>1</v>
      </c>
      <c r="F367" s="276" t="s">
        <v>311</v>
      </c>
      <c r="G367" s="274"/>
      <c r="H367" s="275" t="s">
        <v>1</v>
      </c>
      <c r="I367" s="277"/>
      <c r="J367" s="274"/>
      <c r="K367" s="274"/>
      <c r="L367" s="278"/>
      <c r="M367" s="279"/>
      <c r="N367" s="280"/>
      <c r="O367" s="280"/>
      <c r="P367" s="280"/>
      <c r="Q367" s="280"/>
      <c r="R367" s="280"/>
      <c r="S367" s="280"/>
      <c r="T367" s="28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82" t="s">
        <v>158</v>
      </c>
      <c r="AU367" s="282" t="s">
        <v>156</v>
      </c>
      <c r="AV367" s="15" t="s">
        <v>84</v>
      </c>
      <c r="AW367" s="15" t="s">
        <v>31</v>
      </c>
      <c r="AX367" s="15" t="s">
        <v>76</v>
      </c>
      <c r="AY367" s="282" t="s">
        <v>149</v>
      </c>
    </row>
    <row r="368" s="13" customFormat="1">
      <c r="A368" s="13"/>
      <c r="B368" s="234"/>
      <c r="C368" s="235"/>
      <c r="D368" s="236" t="s">
        <v>158</v>
      </c>
      <c r="E368" s="237" t="s">
        <v>1</v>
      </c>
      <c r="F368" s="238" t="s">
        <v>1755</v>
      </c>
      <c r="G368" s="235"/>
      <c r="H368" s="239">
        <v>132.227</v>
      </c>
      <c r="I368" s="240"/>
      <c r="J368" s="235"/>
      <c r="K368" s="235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158</v>
      </c>
      <c r="AU368" s="245" t="s">
        <v>156</v>
      </c>
      <c r="AV368" s="13" t="s">
        <v>156</v>
      </c>
      <c r="AW368" s="13" t="s">
        <v>31</v>
      </c>
      <c r="AX368" s="13" t="s">
        <v>76</v>
      </c>
      <c r="AY368" s="245" t="s">
        <v>149</v>
      </c>
    </row>
    <row r="369" s="13" customFormat="1">
      <c r="A369" s="13"/>
      <c r="B369" s="234"/>
      <c r="C369" s="235"/>
      <c r="D369" s="236" t="s">
        <v>158</v>
      </c>
      <c r="E369" s="237" t="s">
        <v>1</v>
      </c>
      <c r="F369" s="238" t="s">
        <v>1756</v>
      </c>
      <c r="G369" s="235"/>
      <c r="H369" s="239">
        <v>-3.6059999999999999</v>
      </c>
      <c r="I369" s="240"/>
      <c r="J369" s="235"/>
      <c r="K369" s="235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158</v>
      </c>
      <c r="AU369" s="245" t="s">
        <v>156</v>
      </c>
      <c r="AV369" s="13" t="s">
        <v>156</v>
      </c>
      <c r="AW369" s="13" t="s">
        <v>31</v>
      </c>
      <c r="AX369" s="13" t="s">
        <v>76</v>
      </c>
      <c r="AY369" s="245" t="s">
        <v>149</v>
      </c>
    </row>
    <row r="370" s="13" customFormat="1">
      <c r="A370" s="13"/>
      <c r="B370" s="234"/>
      <c r="C370" s="235"/>
      <c r="D370" s="236" t="s">
        <v>158</v>
      </c>
      <c r="E370" s="237" t="s">
        <v>1</v>
      </c>
      <c r="F370" s="238" t="s">
        <v>1757</v>
      </c>
      <c r="G370" s="235"/>
      <c r="H370" s="239">
        <v>-1.091</v>
      </c>
      <c r="I370" s="240"/>
      <c r="J370" s="235"/>
      <c r="K370" s="235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158</v>
      </c>
      <c r="AU370" s="245" t="s">
        <v>156</v>
      </c>
      <c r="AV370" s="13" t="s">
        <v>156</v>
      </c>
      <c r="AW370" s="13" t="s">
        <v>31</v>
      </c>
      <c r="AX370" s="13" t="s">
        <v>76</v>
      </c>
      <c r="AY370" s="245" t="s">
        <v>149</v>
      </c>
    </row>
    <row r="371" s="13" customFormat="1">
      <c r="A371" s="13"/>
      <c r="B371" s="234"/>
      <c r="C371" s="235"/>
      <c r="D371" s="236" t="s">
        <v>158</v>
      </c>
      <c r="E371" s="237" t="s">
        <v>1</v>
      </c>
      <c r="F371" s="238" t="s">
        <v>1758</v>
      </c>
      <c r="G371" s="235"/>
      <c r="H371" s="239">
        <v>-25.123999999999999</v>
      </c>
      <c r="I371" s="240"/>
      <c r="J371" s="235"/>
      <c r="K371" s="235"/>
      <c r="L371" s="241"/>
      <c r="M371" s="242"/>
      <c r="N371" s="243"/>
      <c r="O371" s="243"/>
      <c r="P371" s="243"/>
      <c r="Q371" s="243"/>
      <c r="R371" s="243"/>
      <c r="S371" s="243"/>
      <c r="T371" s="24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5" t="s">
        <v>158</v>
      </c>
      <c r="AU371" s="245" t="s">
        <v>156</v>
      </c>
      <c r="AV371" s="13" t="s">
        <v>156</v>
      </c>
      <c r="AW371" s="13" t="s">
        <v>31</v>
      </c>
      <c r="AX371" s="13" t="s">
        <v>76</v>
      </c>
      <c r="AY371" s="245" t="s">
        <v>149</v>
      </c>
    </row>
    <row r="372" s="16" customFormat="1">
      <c r="A372" s="16"/>
      <c r="B372" s="283"/>
      <c r="C372" s="284"/>
      <c r="D372" s="236" t="s">
        <v>158</v>
      </c>
      <c r="E372" s="285" t="s">
        <v>1</v>
      </c>
      <c r="F372" s="286" t="s">
        <v>323</v>
      </c>
      <c r="G372" s="284"/>
      <c r="H372" s="287">
        <v>102.40600000000001</v>
      </c>
      <c r="I372" s="288"/>
      <c r="J372" s="284"/>
      <c r="K372" s="284"/>
      <c r="L372" s="289"/>
      <c r="M372" s="290"/>
      <c r="N372" s="291"/>
      <c r="O372" s="291"/>
      <c r="P372" s="291"/>
      <c r="Q372" s="291"/>
      <c r="R372" s="291"/>
      <c r="S372" s="291"/>
      <c r="T372" s="292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93" t="s">
        <v>158</v>
      </c>
      <c r="AU372" s="293" t="s">
        <v>156</v>
      </c>
      <c r="AV372" s="16" t="s">
        <v>163</v>
      </c>
      <c r="AW372" s="16" t="s">
        <v>31</v>
      </c>
      <c r="AX372" s="16" t="s">
        <v>76</v>
      </c>
      <c r="AY372" s="293" t="s">
        <v>149</v>
      </c>
    </row>
    <row r="373" s="15" customFormat="1">
      <c r="A373" s="15"/>
      <c r="B373" s="273"/>
      <c r="C373" s="274"/>
      <c r="D373" s="236" t="s">
        <v>158</v>
      </c>
      <c r="E373" s="275" t="s">
        <v>1</v>
      </c>
      <c r="F373" s="276" t="s">
        <v>324</v>
      </c>
      <c r="G373" s="274"/>
      <c r="H373" s="275" t="s">
        <v>1</v>
      </c>
      <c r="I373" s="277"/>
      <c r="J373" s="274"/>
      <c r="K373" s="274"/>
      <c r="L373" s="278"/>
      <c r="M373" s="279"/>
      <c r="N373" s="280"/>
      <c r="O373" s="280"/>
      <c r="P373" s="280"/>
      <c r="Q373" s="280"/>
      <c r="R373" s="280"/>
      <c r="S373" s="280"/>
      <c r="T373" s="28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82" t="s">
        <v>158</v>
      </c>
      <c r="AU373" s="282" t="s">
        <v>156</v>
      </c>
      <c r="AV373" s="15" t="s">
        <v>84</v>
      </c>
      <c r="AW373" s="15" t="s">
        <v>31</v>
      </c>
      <c r="AX373" s="15" t="s">
        <v>76</v>
      </c>
      <c r="AY373" s="282" t="s">
        <v>149</v>
      </c>
    </row>
    <row r="374" s="13" customFormat="1">
      <c r="A374" s="13"/>
      <c r="B374" s="234"/>
      <c r="C374" s="235"/>
      <c r="D374" s="236" t="s">
        <v>158</v>
      </c>
      <c r="E374" s="237" t="s">
        <v>1</v>
      </c>
      <c r="F374" s="238" t="s">
        <v>1759</v>
      </c>
      <c r="G374" s="235"/>
      <c r="H374" s="239">
        <v>136.69999999999999</v>
      </c>
      <c r="I374" s="240"/>
      <c r="J374" s="235"/>
      <c r="K374" s="235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158</v>
      </c>
      <c r="AU374" s="245" t="s">
        <v>156</v>
      </c>
      <c r="AV374" s="13" t="s">
        <v>156</v>
      </c>
      <c r="AW374" s="13" t="s">
        <v>31</v>
      </c>
      <c r="AX374" s="13" t="s">
        <v>76</v>
      </c>
      <c r="AY374" s="245" t="s">
        <v>149</v>
      </c>
    </row>
    <row r="375" s="13" customFormat="1">
      <c r="A375" s="13"/>
      <c r="B375" s="234"/>
      <c r="C375" s="235"/>
      <c r="D375" s="236" t="s">
        <v>158</v>
      </c>
      <c r="E375" s="237" t="s">
        <v>1</v>
      </c>
      <c r="F375" s="238" t="s">
        <v>1760</v>
      </c>
      <c r="G375" s="235"/>
      <c r="H375" s="239">
        <v>-3.6059999999999999</v>
      </c>
      <c r="I375" s="240"/>
      <c r="J375" s="235"/>
      <c r="K375" s="235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158</v>
      </c>
      <c r="AU375" s="245" t="s">
        <v>156</v>
      </c>
      <c r="AV375" s="13" t="s">
        <v>156</v>
      </c>
      <c r="AW375" s="13" t="s">
        <v>31</v>
      </c>
      <c r="AX375" s="13" t="s">
        <v>76</v>
      </c>
      <c r="AY375" s="245" t="s">
        <v>149</v>
      </c>
    </row>
    <row r="376" s="13" customFormat="1">
      <c r="A376" s="13"/>
      <c r="B376" s="234"/>
      <c r="C376" s="235"/>
      <c r="D376" s="236" t="s">
        <v>158</v>
      </c>
      <c r="E376" s="237" t="s">
        <v>1</v>
      </c>
      <c r="F376" s="238" t="s">
        <v>1761</v>
      </c>
      <c r="G376" s="235"/>
      <c r="H376" s="239">
        <v>-1.353</v>
      </c>
      <c r="I376" s="240"/>
      <c r="J376" s="235"/>
      <c r="K376" s="235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158</v>
      </c>
      <c r="AU376" s="245" t="s">
        <v>156</v>
      </c>
      <c r="AV376" s="13" t="s">
        <v>156</v>
      </c>
      <c r="AW376" s="13" t="s">
        <v>31</v>
      </c>
      <c r="AX376" s="13" t="s">
        <v>76</v>
      </c>
      <c r="AY376" s="245" t="s">
        <v>149</v>
      </c>
    </row>
    <row r="377" s="16" customFormat="1">
      <c r="A377" s="16"/>
      <c r="B377" s="283"/>
      <c r="C377" s="284"/>
      <c r="D377" s="236" t="s">
        <v>158</v>
      </c>
      <c r="E377" s="285" t="s">
        <v>1</v>
      </c>
      <c r="F377" s="286" t="s">
        <v>323</v>
      </c>
      <c r="G377" s="284"/>
      <c r="H377" s="287">
        <v>131.74100000000001</v>
      </c>
      <c r="I377" s="288"/>
      <c r="J377" s="284"/>
      <c r="K377" s="284"/>
      <c r="L377" s="289"/>
      <c r="M377" s="290"/>
      <c r="N377" s="291"/>
      <c r="O377" s="291"/>
      <c r="P377" s="291"/>
      <c r="Q377" s="291"/>
      <c r="R377" s="291"/>
      <c r="S377" s="291"/>
      <c r="T377" s="292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93" t="s">
        <v>158</v>
      </c>
      <c r="AU377" s="293" t="s">
        <v>156</v>
      </c>
      <c r="AV377" s="16" t="s">
        <v>163</v>
      </c>
      <c r="AW377" s="16" t="s">
        <v>31</v>
      </c>
      <c r="AX377" s="16" t="s">
        <v>76</v>
      </c>
      <c r="AY377" s="293" t="s">
        <v>149</v>
      </c>
    </row>
    <row r="378" s="15" customFormat="1">
      <c r="A378" s="15"/>
      <c r="B378" s="273"/>
      <c r="C378" s="274"/>
      <c r="D378" s="236" t="s">
        <v>158</v>
      </c>
      <c r="E378" s="275" t="s">
        <v>1</v>
      </c>
      <c r="F378" s="276" t="s">
        <v>335</v>
      </c>
      <c r="G378" s="274"/>
      <c r="H378" s="275" t="s">
        <v>1</v>
      </c>
      <c r="I378" s="277"/>
      <c r="J378" s="274"/>
      <c r="K378" s="274"/>
      <c r="L378" s="278"/>
      <c r="M378" s="279"/>
      <c r="N378" s="280"/>
      <c r="O378" s="280"/>
      <c r="P378" s="280"/>
      <c r="Q378" s="280"/>
      <c r="R378" s="280"/>
      <c r="S378" s="280"/>
      <c r="T378" s="28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82" t="s">
        <v>158</v>
      </c>
      <c r="AU378" s="282" t="s">
        <v>156</v>
      </c>
      <c r="AV378" s="15" t="s">
        <v>84</v>
      </c>
      <c r="AW378" s="15" t="s">
        <v>31</v>
      </c>
      <c r="AX378" s="15" t="s">
        <v>76</v>
      </c>
      <c r="AY378" s="282" t="s">
        <v>149</v>
      </c>
    </row>
    <row r="379" s="13" customFormat="1">
      <c r="A379" s="13"/>
      <c r="B379" s="234"/>
      <c r="C379" s="235"/>
      <c r="D379" s="236" t="s">
        <v>158</v>
      </c>
      <c r="E379" s="237" t="s">
        <v>1</v>
      </c>
      <c r="F379" s="238" t="s">
        <v>1762</v>
      </c>
      <c r="G379" s="235"/>
      <c r="H379" s="239">
        <v>136.69999999999999</v>
      </c>
      <c r="I379" s="240"/>
      <c r="J379" s="235"/>
      <c r="K379" s="235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158</v>
      </c>
      <c r="AU379" s="245" t="s">
        <v>156</v>
      </c>
      <c r="AV379" s="13" t="s">
        <v>156</v>
      </c>
      <c r="AW379" s="13" t="s">
        <v>31</v>
      </c>
      <c r="AX379" s="13" t="s">
        <v>76</v>
      </c>
      <c r="AY379" s="245" t="s">
        <v>149</v>
      </c>
    </row>
    <row r="380" s="13" customFormat="1">
      <c r="A380" s="13"/>
      <c r="B380" s="234"/>
      <c r="C380" s="235"/>
      <c r="D380" s="236" t="s">
        <v>158</v>
      </c>
      <c r="E380" s="237" t="s">
        <v>1</v>
      </c>
      <c r="F380" s="238" t="s">
        <v>1760</v>
      </c>
      <c r="G380" s="235"/>
      <c r="H380" s="239">
        <v>-3.6059999999999999</v>
      </c>
      <c r="I380" s="240"/>
      <c r="J380" s="235"/>
      <c r="K380" s="235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158</v>
      </c>
      <c r="AU380" s="245" t="s">
        <v>156</v>
      </c>
      <c r="AV380" s="13" t="s">
        <v>156</v>
      </c>
      <c r="AW380" s="13" t="s">
        <v>31</v>
      </c>
      <c r="AX380" s="13" t="s">
        <v>76</v>
      </c>
      <c r="AY380" s="245" t="s">
        <v>149</v>
      </c>
    </row>
    <row r="381" s="13" customFormat="1">
      <c r="A381" s="13"/>
      <c r="B381" s="234"/>
      <c r="C381" s="235"/>
      <c r="D381" s="236" t="s">
        <v>158</v>
      </c>
      <c r="E381" s="237" t="s">
        <v>1</v>
      </c>
      <c r="F381" s="238" t="s">
        <v>1761</v>
      </c>
      <c r="G381" s="235"/>
      <c r="H381" s="239">
        <v>-1.353</v>
      </c>
      <c r="I381" s="240"/>
      <c r="J381" s="235"/>
      <c r="K381" s="235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158</v>
      </c>
      <c r="AU381" s="245" t="s">
        <v>156</v>
      </c>
      <c r="AV381" s="13" t="s">
        <v>156</v>
      </c>
      <c r="AW381" s="13" t="s">
        <v>31</v>
      </c>
      <c r="AX381" s="13" t="s">
        <v>76</v>
      </c>
      <c r="AY381" s="245" t="s">
        <v>149</v>
      </c>
    </row>
    <row r="382" s="16" customFormat="1">
      <c r="A382" s="16"/>
      <c r="B382" s="283"/>
      <c r="C382" s="284"/>
      <c r="D382" s="236" t="s">
        <v>158</v>
      </c>
      <c r="E382" s="285" t="s">
        <v>1</v>
      </c>
      <c r="F382" s="286" t="s">
        <v>323</v>
      </c>
      <c r="G382" s="284"/>
      <c r="H382" s="287">
        <v>131.74100000000001</v>
      </c>
      <c r="I382" s="288"/>
      <c r="J382" s="284"/>
      <c r="K382" s="284"/>
      <c r="L382" s="289"/>
      <c r="M382" s="290"/>
      <c r="N382" s="291"/>
      <c r="O382" s="291"/>
      <c r="P382" s="291"/>
      <c r="Q382" s="291"/>
      <c r="R382" s="291"/>
      <c r="S382" s="291"/>
      <c r="T382" s="292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93" t="s">
        <v>158</v>
      </c>
      <c r="AU382" s="293" t="s">
        <v>156</v>
      </c>
      <c r="AV382" s="16" t="s">
        <v>163</v>
      </c>
      <c r="AW382" s="16" t="s">
        <v>31</v>
      </c>
      <c r="AX382" s="16" t="s">
        <v>76</v>
      </c>
      <c r="AY382" s="293" t="s">
        <v>149</v>
      </c>
    </row>
    <row r="383" s="15" customFormat="1">
      <c r="A383" s="15"/>
      <c r="B383" s="273"/>
      <c r="C383" s="274"/>
      <c r="D383" s="236" t="s">
        <v>158</v>
      </c>
      <c r="E383" s="275" t="s">
        <v>1</v>
      </c>
      <c r="F383" s="276" t="s">
        <v>346</v>
      </c>
      <c r="G383" s="274"/>
      <c r="H383" s="275" t="s">
        <v>1</v>
      </c>
      <c r="I383" s="277"/>
      <c r="J383" s="274"/>
      <c r="K383" s="274"/>
      <c r="L383" s="278"/>
      <c r="M383" s="279"/>
      <c r="N383" s="280"/>
      <c r="O383" s="280"/>
      <c r="P383" s="280"/>
      <c r="Q383" s="280"/>
      <c r="R383" s="280"/>
      <c r="S383" s="280"/>
      <c r="T383" s="28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82" t="s">
        <v>158</v>
      </c>
      <c r="AU383" s="282" t="s">
        <v>156</v>
      </c>
      <c r="AV383" s="15" t="s">
        <v>84</v>
      </c>
      <c r="AW383" s="15" t="s">
        <v>31</v>
      </c>
      <c r="AX383" s="15" t="s">
        <v>76</v>
      </c>
      <c r="AY383" s="282" t="s">
        <v>149</v>
      </c>
    </row>
    <row r="384" s="13" customFormat="1">
      <c r="A384" s="13"/>
      <c r="B384" s="234"/>
      <c r="C384" s="235"/>
      <c r="D384" s="236" t="s">
        <v>158</v>
      </c>
      <c r="E384" s="237" t="s">
        <v>1</v>
      </c>
      <c r="F384" s="238" t="s">
        <v>1763</v>
      </c>
      <c r="G384" s="235"/>
      <c r="H384" s="239">
        <v>132.91999999999999</v>
      </c>
      <c r="I384" s="240"/>
      <c r="J384" s="235"/>
      <c r="K384" s="235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158</v>
      </c>
      <c r="AU384" s="245" t="s">
        <v>156</v>
      </c>
      <c r="AV384" s="13" t="s">
        <v>156</v>
      </c>
      <c r="AW384" s="13" t="s">
        <v>31</v>
      </c>
      <c r="AX384" s="13" t="s">
        <v>76</v>
      </c>
      <c r="AY384" s="245" t="s">
        <v>149</v>
      </c>
    </row>
    <row r="385" s="13" customFormat="1">
      <c r="A385" s="13"/>
      <c r="B385" s="234"/>
      <c r="C385" s="235"/>
      <c r="D385" s="236" t="s">
        <v>158</v>
      </c>
      <c r="E385" s="237" t="s">
        <v>1</v>
      </c>
      <c r="F385" s="238" t="s">
        <v>1756</v>
      </c>
      <c r="G385" s="235"/>
      <c r="H385" s="239">
        <v>-3.6059999999999999</v>
      </c>
      <c r="I385" s="240"/>
      <c r="J385" s="235"/>
      <c r="K385" s="235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158</v>
      </c>
      <c r="AU385" s="245" t="s">
        <v>156</v>
      </c>
      <c r="AV385" s="13" t="s">
        <v>156</v>
      </c>
      <c r="AW385" s="13" t="s">
        <v>31</v>
      </c>
      <c r="AX385" s="13" t="s">
        <v>76</v>
      </c>
      <c r="AY385" s="245" t="s">
        <v>149</v>
      </c>
    </row>
    <row r="386" s="13" customFormat="1">
      <c r="A386" s="13"/>
      <c r="B386" s="234"/>
      <c r="C386" s="235"/>
      <c r="D386" s="236" t="s">
        <v>158</v>
      </c>
      <c r="E386" s="237" t="s">
        <v>1</v>
      </c>
      <c r="F386" s="238" t="s">
        <v>1764</v>
      </c>
      <c r="G386" s="235"/>
      <c r="H386" s="239">
        <v>-0.36299999999999999</v>
      </c>
      <c r="I386" s="240"/>
      <c r="J386" s="235"/>
      <c r="K386" s="235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158</v>
      </c>
      <c r="AU386" s="245" t="s">
        <v>156</v>
      </c>
      <c r="AV386" s="13" t="s">
        <v>156</v>
      </c>
      <c r="AW386" s="13" t="s">
        <v>31</v>
      </c>
      <c r="AX386" s="13" t="s">
        <v>76</v>
      </c>
      <c r="AY386" s="245" t="s">
        <v>149</v>
      </c>
    </row>
    <row r="387" s="16" customFormat="1">
      <c r="A387" s="16"/>
      <c r="B387" s="283"/>
      <c r="C387" s="284"/>
      <c r="D387" s="236" t="s">
        <v>158</v>
      </c>
      <c r="E387" s="285" t="s">
        <v>1</v>
      </c>
      <c r="F387" s="286" t="s">
        <v>323</v>
      </c>
      <c r="G387" s="284"/>
      <c r="H387" s="287">
        <v>128.95099999999999</v>
      </c>
      <c r="I387" s="288"/>
      <c r="J387" s="284"/>
      <c r="K387" s="284"/>
      <c r="L387" s="289"/>
      <c r="M387" s="290"/>
      <c r="N387" s="291"/>
      <c r="O387" s="291"/>
      <c r="P387" s="291"/>
      <c r="Q387" s="291"/>
      <c r="R387" s="291"/>
      <c r="S387" s="291"/>
      <c r="T387" s="292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93" t="s">
        <v>158</v>
      </c>
      <c r="AU387" s="293" t="s">
        <v>156</v>
      </c>
      <c r="AV387" s="16" t="s">
        <v>163</v>
      </c>
      <c r="AW387" s="16" t="s">
        <v>31</v>
      </c>
      <c r="AX387" s="16" t="s">
        <v>76</v>
      </c>
      <c r="AY387" s="293" t="s">
        <v>149</v>
      </c>
    </row>
    <row r="388" s="15" customFormat="1">
      <c r="A388" s="15"/>
      <c r="B388" s="273"/>
      <c r="C388" s="274"/>
      <c r="D388" s="236" t="s">
        <v>158</v>
      </c>
      <c r="E388" s="275" t="s">
        <v>1</v>
      </c>
      <c r="F388" s="276" t="s">
        <v>355</v>
      </c>
      <c r="G388" s="274"/>
      <c r="H388" s="275" t="s">
        <v>1</v>
      </c>
      <c r="I388" s="277"/>
      <c r="J388" s="274"/>
      <c r="K388" s="274"/>
      <c r="L388" s="278"/>
      <c r="M388" s="279"/>
      <c r="N388" s="280"/>
      <c r="O388" s="280"/>
      <c r="P388" s="280"/>
      <c r="Q388" s="280"/>
      <c r="R388" s="280"/>
      <c r="S388" s="280"/>
      <c r="T388" s="281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82" t="s">
        <v>158</v>
      </c>
      <c r="AU388" s="282" t="s">
        <v>156</v>
      </c>
      <c r="AV388" s="15" t="s">
        <v>84</v>
      </c>
      <c r="AW388" s="15" t="s">
        <v>31</v>
      </c>
      <c r="AX388" s="15" t="s">
        <v>76</v>
      </c>
      <c r="AY388" s="282" t="s">
        <v>149</v>
      </c>
    </row>
    <row r="389" s="13" customFormat="1">
      <c r="A389" s="13"/>
      <c r="B389" s="234"/>
      <c r="C389" s="235"/>
      <c r="D389" s="236" t="s">
        <v>158</v>
      </c>
      <c r="E389" s="237" t="s">
        <v>1</v>
      </c>
      <c r="F389" s="238" t="s">
        <v>1765</v>
      </c>
      <c r="G389" s="235"/>
      <c r="H389" s="239">
        <v>36.497</v>
      </c>
      <c r="I389" s="240"/>
      <c r="J389" s="235"/>
      <c r="K389" s="235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158</v>
      </c>
      <c r="AU389" s="245" t="s">
        <v>156</v>
      </c>
      <c r="AV389" s="13" t="s">
        <v>156</v>
      </c>
      <c r="AW389" s="13" t="s">
        <v>31</v>
      </c>
      <c r="AX389" s="13" t="s">
        <v>76</v>
      </c>
      <c r="AY389" s="245" t="s">
        <v>149</v>
      </c>
    </row>
    <row r="390" s="13" customFormat="1">
      <c r="A390" s="13"/>
      <c r="B390" s="234"/>
      <c r="C390" s="235"/>
      <c r="D390" s="236" t="s">
        <v>158</v>
      </c>
      <c r="E390" s="237" t="s">
        <v>1</v>
      </c>
      <c r="F390" s="238" t="s">
        <v>1766</v>
      </c>
      <c r="G390" s="235"/>
      <c r="H390" s="239">
        <v>-0.14999999999999999</v>
      </c>
      <c r="I390" s="240"/>
      <c r="J390" s="235"/>
      <c r="K390" s="235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158</v>
      </c>
      <c r="AU390" s="245" t="s">
        <v>156</v>
      </c>
      <c r="AV390" s="13" t="s">
        <v>156</v>
      </c>
      <c r="AW390" s="13" t="s">
        <v>31</v>
      </c>
      <c r="AX390" s="13" t="s">
        <v>76</v>
      </c>
      <c r="AY390" s="245" t="s">
        <v>149</v>
      </c>
    </row>
    <row r="391" s="13" customFormat="1">
      <c r="A391" s="13"/>
      <c r="B391" s="234"/>
      <c r="C391" s="235"/>
      <c r="D391" s="236" t="s">
        <v>158</v>
      </c>
      <c r="E391" s="237" t="s">
        <v>1</v>
      </c>
      <c r="F391" s="238" t="s">
        <v>1767</v>
      </c>
      <c r="G391" s="235"/>
      <c r="H391" s="239">
        <v>-1.034</v>
      </c>
      <c r="I391" s="240"/>
      <c r="J391" s="235"/>
      <c r="K391" s="235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158</v>
      </c>
      <c r="AU391" s="245" t="s">
        <v>156</v>
      </c>
      <c r="AV391" s="13" t="s">
        <v>156</v>
      </c>
      <c r="AW391" s="13" t="s">
        <v>31</v>
      </c>
      <c r="AX391" s="13" t="s">
        <v>76</v>
      </c>
      <c r="AY391" s="245" t="s">
        <v>149</v>
      </c>
    </row>
    <row r="392" s="16" customFormat="1">
      <c r="A392" s="16"/>
      <c r="B392" s="283"/>
      <c r="C392" s="284"/>
      <c r="D392" s="236" t="s">
        <v>158</v>
      </c>
      <c r="E392" s="285" t="s">
        <v>1</v>
      </c>
      <c r="F392" s="286" t="s">
        <v>323</v>
      </c>
      <c r="G392" s="284"/>
      <c r="H392" s="287">
        <v>35.313000000000002</v>
      </c>
      <c r="I392" s="288"/>
      <c r="J392" s="284"/>
      <c r="K392" s="284"/>
      <c r="L392" s="289"/>
      <c r="M392" s="290"/>
      <c r="N392" s="291"/>
      <c r="O392" s="291"/>
      <c r="P392" s="291"/>
      <c r="Q392" s="291"/>
      <c r="R392" s="291"/>
      <c r="S392" s="291"/>
      <c r="T392" s="292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93" t="s">
        <v>158</v>
      </c>
      <c r="AU392" s="293" t="s">
        <v>156</v>
      </c>
      <c r="AV392" s="16" t="s">
        <v>163</v>
      </c>
      <c r="AW392" s="16" t="s">
        <v>31</v>
      </c>
      <c r="AX392" s="16" t="s">
        <v>76</v>
      </c>
      <c r="AY392" s="293" t="s">
        <v>149</v>
      </c>
    </row>
    <row r="393" s="14" customFormat="1">
      <c r="A393" s="14"/>
      <c r="B393" s="262"/>
      <c r="C393" s="263"/>
      <c r="D393" s="236" t="s">
        <v>158</v>
      </c>
      <c r="E393" s="264" t="s">
        <v>1</v>
      </c>
      <c r="F393" s="265" t="s">
        <v>298</v>
      </c>
      <c r="G393" s="263"/>
      <c r="H393" s="266">
        <v>530.15200000000004</v>
      </c>
      <c r="I393" s="267"/>
      <c r="J393" s="263"/>
      <c r="K393" s="263"/>
      <c r="L393" s="268"/>
      <c r="M393" s="269"/>
      <c r="N393" s="270"/>
      <c r="O393" s="270"/>
      <c r="P393" s="270"/>
      <c r="Q393" s="270"/>
      <c r="R393" s="270"/>
      <c r="S393" s="270"/>
      <c r="T393" s="27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72" t="s">
        <v>158</v>
      </c>
      <c r="AU393" s="272" t="s">
        <v>156</v>
      </c>
      <c r="AV393" s="14" t="s">
        <v>155</v>
      </c>
      <c r="AW393" s="14" t="s">
        <v>31</v>
      </c>
      <c r="AX393" s="14" t="s">
        <v>84</v>
      </c>
      <c r="AY393" s="272" t="s">
        <v>149</v>
      </c>
    </row>
    <row r="394" s="2" customFormat="1" ht="16.5" customHeight="1">
      <c r="A394" s="39"/>
      <c r="B394" s="40"/>
      <c r="C394" s="220" t="s">
        <v>627</v>
      </c>
      <c r="D394" s="220" t="s">
        <v>151</v>
      </c>
      <c r="E394" s="221" t="s">
        <v>1768</v>
      </c>
      <c r="F394" s="222" t="s">
        <v>1769</v>
      </c>
      <c r="G394" s="223" t="s">
        <v>154</v>
      </c>
      <c r="H394" s="224">
        <v>25.125</v>
      </c>
      <c r="I394" s="225"/>
      <c r="J394" s="226">
        <f>ROUND(I394*H394,2)</f>
        <v>0</v>
      </c>
      <c r="K394" s="227"/>
      <c r="L394" s="45"/>
      <c r="M394" s="228" t="s">
        <v>1</v>
      </c>
      <c r="N394" s="229" t="s">
        <v>42</v>
      </c>
      <c r="O394" s="92"/>
      <c r="P394" s="230">
        <f>O394*H394</f>
        <v>0</v>
      </c>
      <c r="Q394" s="230">
        <v>2.5020099999999998</v>
      </c>
      <c r="R394" s="230">
        <f>Q394*H394</f>
        <v>62.863001249999996</v>
      </c>
      <c r="S394" s="230">
        <v>0</v>
      </c>
      <c r="T394" s="231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2" t="s">
        <v>155</v>
      </c>
      <c r="AT394" s="232" t="s">
        <v>151</v>
      </c>
      <c r="AU394" s="232" t="s">
        <v>156</v>
      </c>
      <c r="AY394" s="18" t="s">
        <v>149</v>
      </c>
      <c r="BE394" s="233">
        <f>IF(N394="základní",J394,0)</f>
        <v>0</v>
      </c>
      <c r="BF394" s="233">
        <f>IF(N394="snížená",J394,0)</f>
        <v>0</v>
      </c>
      <c r="BG394" s="233">
        <f>IF(N394="zákl. přenesená",J394,0)</f>
        <v>0</v>
      </c>
      <c r="BH394" s="233">
        <f>IF(N394="sníž. přenesená",J394,0)</f>
        <v>0</v>
      </c>
      <c r="BI394" s="233">
        <f>IF(N394="nulová",J394,0)</f>
        <v>0</v>
      </c>
      <c r="BJ394" s="18" t="s">
        <v>156</v>
      </c>
      <c r="BK394" s="233">
        <f>ROUND(I394*H394,2)</f>
        <v>0</v>
      </c>
      <c r="BL394" s="18" t="s">
        <v>155</v>
      </c>
      <c r="BM394" s="232" t="s">
        <v>888</v>
      </c>
    </row>
    <row r="395" s="13" customFormat="1">
      <c r="A395" s="13"/>
      <c r="B395" s="234"/>
      <c r="C395" s="235"/>
      <c r="D395" s="236" t="s">
        <v>158</v>
      </c>
      <c r="E395" s="237" t="s">
        <v>1</v>
      </c>
      <c r="F395" s="238" t="s">
        <v>1770</v>
      </c>
      <c r="G395" s="235"/>
      <c r="H395" s="239">
        <v>25.125</v>
      </c>
      <c r="I395" s="240"/>
      <c r="J395" s="235"/>
      <c r="K395" s="235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158</v>
      </c>
      <c r="AU395" s="245" t="s">
        <v>156</v>
      </c>
      <c r="AV395" s="13" t="s">
        <v>156</v>
      </c>
      <c r="AW395" s="13" t="s">
        <v>31</v>
      </c>
      <c r="AX395" s="13" t="s">
        <v>76</v>
      </c>
      <c r="AY395" s="245" t="s">
        <v>149</v>
      </c>
    </row>
    <row r="396" s="14" customFormat="1">
      <c r="A396" s="14"/>
      <c r="B396" s="262"/>
      <c r="C396" s="263"/>
      <c r="D396" s="236" t="s">
        <v>158</v>
      </c>
      <c r="E396" s="264" t="s">
        <v>1</v>
      </c>
      <c r="F396" s="265" t="s">
        <v>298</v>
      </c>
      <c r="G396" s="263"/>
      <c r="H396" s="266">
        <v>25.125</v>
      </c>
      <c r="I396" s="267"/>
      <c r="J396" s="263"/>
      <c r="K396" s="263"/>
      <c r="L396" s="268"/>
      <c r="M396" s="269"/>
      <c r="N396" s="270"/>
      <c r="O396" s="270"/>
      <c r="P396" s="270"/>
      <c r="Q396" s="270"/>
      <c r="R396" s="270"/>
      <c r="S396" s="270"/>
      <c r="T396" s="27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72" t="s">
        <v>158</v>
      </c>
      <c r="AU396" s="272" t="s">
        <v>156</v>
      </c>
      <c r="AV396" s="14" t="s">
        <v>155</v>
      </c>
      <c r="AW396" s="14" t="s">
        <v>31</v>
      </c>
      <c r="AX396" s="14" t="s">
        <v>84</v>
      </c>
      <c r="AY396" s="272" t="s">
        <v>149</v>
      </c>
    </row>
    <row r="397" s="2" customFormat="1" ht="16.5" customHeight="1">
      <c r="A397" s="39"/>
      <c r="B397" s="40"/>
      <c r="C397" s="220" t="s">
        <v>632</v>
      </c>
      <c r="D397" s="220" t="s">
        <v>151</v>
      </c>
      <c r="E397" s="221" t="s">
        <v>1771</v>
      </c>
      <c r="F397" s="222" t="s">
        <v>1772</v>
      </c>
      <c r="G397" s="223" t="s">
        <v>166</v>
      </c>
      <c r="H397" s="224">
        <v>72.186000000000007</v>
      </c>
      <c r="I397" s="225"/>
      <c r="J397" s="226">
        <f>ROUND(I397*H397,2)</f>
        <v>0</v>
      </c>
      <c r="K397" s="227"/>
      <c r="L397" s="45"/>
      <c r="M397" s="228" t="s">
        <v>1</v>
      </c>
      <c r="N397" s="229" t="s">
        <v>42</v>
      </c>
      <c r="O397" s="92"/>
      <c r="P397" s="230">
        <f>O397*H397</f>
        <v>0</v>
      </c>
      <c r="Q397" s="230">
        <v>1.0555522399999999</v>
      </c>
      <c r="R397" s="230">
        <f>Q397*H397</f>
        <v>76.196093996640002</v>
      </c>
      <c r="S397" s="230">
        <v>0</v>
      </c>
      <c r="T397" s="23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2" t="s">
        <v>155</v>
      </c>
      <c r="AT397" s="232" t="s">
        <v>151</v>
      </c>
      <c r="AU397" s="232" t="s">
        <v>156</v>
      </c>
      <c r="AY397" s="18" t="s">
        <v>149</v>
      </c>
      <c r="BE397" s="233">
        <f>IF(N397="základní",J397,0)</f>
        <v>0</v>
      </c>
      <c r="BF397" s="233">
        <f>IF(N397="snížená",J397,0)</f>
        <v>0</v>
      </c>
      <c r="BG397" s="233">
        <f>IF(N397="zákl. přenesená",J397,0)</f>
        <v>0</v>
      </c>
      <c r="BH397" s="233">
        <f>IF(N397="sníž. přenesená",J397,0)</f>
        <v>0</v>
      </c>
      <c r="BI397" s="233">
        <f>IF(N397="nulová",J397,0)</f>
        <v>0</v>
      </c>
      <c r="BJ397" s="18" t="s">
        <v>156</v>
      </c>
      <c r="BK397" s="233">
        <f>ROUND(I397*H397,2)</f>
        <v>0</v>
      </c>
      <c r="BL397" s="18" t="s">
        <v>155</v>
      </c>
      <c r="BM397" s="232" t="s">
        <v>899</v>
      </c>
    </row>
    <row r="398" s="13" customFormat="1">
      <c r="A398" s="13"/>
      <c r="B398" s="234"/>
      <c r="C398" s="235"/>
      <c r="D398" s="236" t="s">
        <v>158</v>
      </c>
      <c r="E398" s="237" t="s">
        <v>1</v>
      </c>
      <c r="F398" s="238" t="s">
        <v>1773</v>
      </c>
      <c r="G398" s="235"/>
      <c r="H398" s="239">
        <v>3.266</v>
      </c>
      <c r="I398" s="240"/>
      <c r="J398" s="235"/>
      <c r="K398" s="235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158</v>
      </c>
      <c r="AU398" s="245" t="s">
        <v>156</v>
      </c>
      <c r="AV398" s="13" t="s">
        <v>156</v>
      </c>
      <c r="AW398" s="13" t="s">
        <v>31</v>
      </c>
      <c r="AX398" s="13" t="s">
        <v>76</v>
      </c>
      <c r="AY398" s="245" t="s">
        <v>149</v>
      </c>
    </row>
    <row r="399" s="13" customFormat="1">
      <c r="A399" s="13"/>
      <c r="B399" s="234"/>
      <c r="C399" s="235"/>
      <c r="D399" s="236" t="s">
        <v>158</v>
      </c>
      <c r="E399" s="237" t="s">
        <v>1</v>
      </c>
      <c r="F399" s="238" t="s">
        <v>1774</v>
      </c>
      <c r="G399" s="235"/>
      <c r="H399" s="239">
        <v>68.920000000000002</v>
      </c>
      <c r="I399" s="240"/>
      <c r="J399" s="235"/>
      <c r="K399" s="235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158</v>
      </c>
      <c r="AU399" s="245" t="s">
        <v>156</v>
      </c>
      <c r="AV399" s="13" t="s">
        <v>156</v>
      </c>
      <c r="AW399" s="13" t="s">
        <v>31</v>
      </c>
      <c r="AX399" s="13" t="s">
        <v>76</v>
      </c>
      <c r="AY399" s="245" t="s">
        <v>149</v>
      </c>
    </row>
    <row r="400" s="14" customFormat="1">
      <c r="A400" s="14"/>
      <c r="B400" s="262"/>
      <c r="C400" s="263"/>
      <c r="D400" s="236" t="s">
        <v>158</v>
      </c>
      <c r="E400" s="264" t="s">
        <v>1</v>
      </c>
      <c r="F400" s="265" t="s">
        <v>298</v>
      </c>
      <c r="G400" s="263"/>
      <c r="H400" s="266">
        <v>72.186000000000007</v>
      </c>
      <c r="I400" s="267"/>
      <c r="J400" s="263"/>
      <c r="K400" s="263"/>
      <c r="L400" s="268"/>
      <c r="M400" s="269"/>
      <c r="N400" s="270"/>
      <c r="O400" s="270"/>
      <c r="P400" s="270"/>
      <c r="Q400" s="270"/>
      <c r="R400" s="270"/>
      <c r="S400" s="270"/>
      <c r="T400" s="27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72" t="s">
        <v>158</v>
      </c>
      <c r="AU400" s="272" t="s">
        <v>156</v>
      </c>
      <c r="AV400" s="14" t="s">
        <v>155</v>
      </c>
      <c r="AW400" s="14" t="s">
        <v>31</v>
      </c>
      <c r="AX400" s="14" t="s">
        <v>84</v>
      </c>
      <c r="AY400" s="272" t="s">
        <v>149</v>
      </c>
    </row>
    <row r="401" s="2" customFormat="1" ht="24.15" customHeight="1">
      <c r="A401" s="39"/>
      <c r="B401" s="40"/>
      <c r="C401" s="220" t="s">
        <v>652</v>
      </c>
      <c r="D401" s="220" t="s">
        <v>151</v>
      </c>
      <c r="E401" s="221" t="s">
        <v>1775</v>
      </c>
      <c r="F401" s="222" t="s">
        <v>1776</v>
      </c>
      <c r="G401" s="223" t="s">
        <v>309</v>
      </c>
      <c r="H401" s="224">
        <v>2417.442</v>
      </c>
      <c r="I401" s="225"/>
      <c r="J401" s="226">
        <f>ROUND(I401*H401,2)</f>
        <v>0</v>
      </c>
      <c r="K401" s="227"/>
      <c r="L401" s="45"/>
      <c r="M401" s="228" t="s">
        <v>1</v>
      </c>
      <c r="N401" s="229" t="s">
        <v>42</v>
      </c>
      <c r="O401" s="92"/>
      <c r="P401" s="230">
        <f>O401*H401</f>
        <v>0</v>
      </c>
      <c r="Q401" s="230">
        <v>0.0053261999999999997</v>
      </c>
      <c r="R401" s="230">
        <f>Q401*H401</f>
        <v>12.8757795804</v>
      </c>
      <c r="S401" s="230">
        <v>0</v>
      </c>
      <c r="T401" s="231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2" t="s">
        <v>155</v>
      </c>
      <c r="AT401" s="232" t="s">
        <v>151</v>
      </c>
      <c r="AU401" s="232" t="s">
        <v>156</v>
      </c>
      <c r="AY401" s="18" t="s">
        <v>149</v>
      </c>
      <c r="BE401" s="233">
        <f>IF(N401="základní",J401,0)</f>
        <v>0</v>
      </c>
      <c r="BF401" s="233">
        <f>IF(N401="snížená",J401,0)</f>
        <v>0</v>
      </c>
      <c r="BG401" s="233">
        <f>IF(N401="zákl. přenesená",J401,0)</f>
        <v>0</v>
      </c>
      <c r="BH401" s="233">
        <f>IF(N401="sníž. přenesená",J401,0)</f>
        <v>0</v>
      </c>
      <c r="BI401" s="233">
        <f>IF(N401="nulová",J401,0)</f>
        <v>0</v>
      </c>
      <c r="BJ401" s="18" t="s">
        <v>156</v>
      </c>
      <c r="BK401" s="233">
        <f>ROUND(I401*H401,2)</f>
        <v>0</v>
      </c>
      <c r="BL401" s="18" t="s">
        <v>155</v>
      </c>
      <c r="BM401" s="232" t="s">
        <v>906</v>
      </c>
    </row>
    <row r="402" s="15" customFormat="1">
      <c r="A402" s="15"/>
      <c r="B402" s="273"/>
      <c r="C402" s="274"/>
      <c r="D402" s="236" t="s">
        <v>158</v>
      </c>
      <c r="E402" s="275" t="s">
        <v>1</v>
      </c>
      <c r="F402" s="276" t="s">
        <v>311</v>
      </c>
      <c r="G402" s="274"/>
      <c r="H402" s="275" t="s">
        <v>1</v>
      </c>
      <c r="I402" s="277"/>
      <c r="J402" s="274"/>
      <c r="K402" s="274"/>
      <c r="L402" s="278"/>
      <c r="M402" s="279"/>
      <c r="N402" s="280"/>
      <c r="O402" s="280"/>
      <c r="P402" s="280"/>
      <c r="Q402" s="280"/>
      <c r="R402" s="280"/>
      <c r="S402" s="280"/>
      <c r="T402" s="28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82" t="s">
        <v>158</v>
      </c>
      <c r="AU402" s="282" t="s">
        <v>156</v>
      </c>
      <c r="AV402" s="15" t="s">
        <v>84</v>
      </c>
      <c r="AW402" s="15" t="s">
        <v>31</v>
      </c>
      <c r="AX402" s="15" t="s">
        <v>76</v>
      </c>
      <c r="AY402" s="282" t="s">
        <v>149</v>
      </c>
    </row>
    <row r="403" s="13" customFormat="1">
      <c r="A403" s="13"/>
      <c r="B403" s="234"/>
      <c r="C403" s="235"/>
      <c r="D403" s="236" t="s">
        <v>158</v>
      </c>
      <c r="E403" s="237" t="s">
        <v>1</v>
      </c>
      <c r="F403" s="238" t="s">
        <v>1777</v>
      </c>
      <c r="G403" s="235"/>
      <c r="H403" s="239">
        <v>528.90700000000004</v>
      </c>
      <c r="I403" s="240"/>
      <c r="J403" s="235"/>
      <c r="K403" s="235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158</v>
      </c>
      <c r="AU403" s="245" t="s">
        <v>156</v>
      </c>
      <c r="AV403" s="13" t="s">
        <v>156</v>
      </c>
      <c r="AW403" s="13" t="s">
        <v>31</v>
      </c>
      <c r="AX403" s="13" t="s">
        <v>76</v>
      </c>
      <c r="AY403" s="245" t="s">
        <v>149</v>
      </c>
    </row>
    <row r="404" s="13" customFormat="1">
      <c r="A404" s="13"/>
      <c r="B404" s="234"/>
      <c r="C404" s="235"/>
      <c r="D404" s="236" t="s">
        <v>158</v>
      </c>
      <c r="E404" s="237" t="s">
        <v>1</v>
      </c>
      <c r="F404" s="238" t="s">
        <v>1778</v>
      </c>
      <c r="G404" s="235"/>
      <c r="H404" s="239">
        <v>-14.424</v>
      </c>
      <c r="I404" s="240"/>
      <c r="J404" s="235"/>
      <c r="K404" s="235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158</v>
      </c>
      <c r="AU404" s="245" t="s">
        <v>156</v>
      </c>
      <c r="AV404" s="13" t="s">
        <v>156</v>
      </c>
      <c r="AW404" s="13" t="s">
        <v>31</v>
      </c>
      <c r="AX404" s="13" t="s">
        <v>76</v>
      </c>
      <c r="AY404" s="245" t="s">
        <v>149</v>
      </c>
    </row>
    <row r="405" s="13" customFormat="1">
      <c r="A405" s="13"/>
      <c r="B405" s="234"/>
      <c r="C405" s="235"/>
      <c r="D405" s="236" t="s">
        <v>158</v>
      </c>
      <c r="E405" s="237" t="s">
        <v>1</v>
      </c>
      <c r="F405" s="238" t="s">
        <v>1779</v>
      </c>
      <c r="G405" s="235"/>
      <c r="H405" s="239">
        <v>12</v>
      </c>
      <c r="I405" s="240"/>
      <c r="J405" s="235"/>
      <c r="K405" s="235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158</v>
      </c>
      <c r="AU405" s="245" t="s">
        <v>156</v>
      </c>
      <c r="AV405" s="13" t="s">
        <v>156</v>
      </c>
      <c r="AW405" s="13" t="s">
        <v>31</v>
      </c>
      <c r="AX405" s="13" t="s">
        <v>76</v>
      </c>
      <c r="AY405" s="245" t="s">
        <v>149</v>
      </c>
    </row>
    <row r="406" s="13" customFormat="1">
      <c r="A406" s="13"/>
      <c r="B406" s="234"/>
      <c r="C406" s="235"/>
      <c r="D406" s="236" t="s">
        <v>158</v>
      </c>
      <c r="E406" s="237" t="s">
        <v>1</v>
      </c>
      <c r="F406" s="238" t="s">
        <v>1780</v>
      </c>
      <c r="G406" s="235"/>
      <c r="H406" s="239">
        <v>28.850000000000001</v>
      </c>
      <c r="I406" s="240"/>
      <c r="J406" s="235"/>
      <c r="K406" s="235"/>
      <c r="L406" s="241"/>
      <c r="M406" s="242"/>
      <c r="N406" s="243"/>
      <c r="O406" s="243"/>
      <c r="P406" s="243"/>
      <c r="Q406" s="243"/>
      <c r="R406" s="243"/>
      <c r="S406" s="243"/>
      <c r="T406" s="24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158</v>
      </c>
      <c r="AU406" s="245" t="s">
        <v>156</v>
      </c>
      <c r="AV406" s="13" t="s">
        <v>156</v>
      </c>
      <c r="AW406" s="13" t="s">
        <v>31</v>
      </c>
      <c r="AX406" s="13" t="s">
        <v>76</v>
      </c>
      <c r="AY406" s="245" t="s">
        <v>149</v>
      </c>
    </row>
    <row r="407" s="16" customFormat="1">
      <c r="A407" s="16"/>
      <c r="B407" s="283"/>
      <c r="C407" s="284"/>
      <c r="D407" s="236" t="s">
        <v>158</v>
      </c>
      <c r="E407" s="285" t="s">
        <v>1</v>
      </c>
      <c r="F407" s="286" t="s">
        <v>323</v>
      </c>
      <c r="G407" s="284"/>
      <c r="H407" s="287">
        <v>555.33299999999997</v>
      </c>
      <c r="I407" s="288"/>
      <c r="J407" s="284"/>
      <c r="K407" s="284"/>
      <c r="L407" s="289"/>
      <c r="M407" s="290"/>
      <c r="N407" s="291"/>
      <c r="O407" s="291"/>
      <c r="P407" s="291"/>
      <c r="Q407" s="291"/>
      <c r="R407" s="291"/>
      <c r="S407" s="291"/>
      <c r="T407" s="292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93" t="s">
        <v>158</v>
      </c>
      <c r="AU407" s="293" t="s">
        <v>156</v>
      </c>
      <c r="AV407" s="16" t="s">
        <v>163</v>
      </c>
      <c r="AW407" s="16" t="s">
        <v>31</v>
      </c>
      <c r="AX407" s="16" t="s">
        <v>76</v>
      </c>
      <c r="AY407" s="293" t="s">
        <v>149</v>
      </c>
    </row>
    <row r="408" s="15" customFormat="1">
      <c r="A408" s="15"/>
      <c r="B408" s="273"/>
      <c r="C408" s="274"/>
      <c r="D408" s="236" t="s">
        <v>158</v>
      </c>
      <c r="E408" s="275" t="s">
        <v>1</v>
      </c>
      <c r="F408" s="276" t="s">
        <v>1781</v>
      </c>
      <c r="G408" s="274"/>
      <c r="H408" s="275" t="s">
        <v>1</v>
      </c>
      <c r="I408" s="277"/>
      <c r="J408" s="274"/>
      <c r="K408" s="274"/>
      <c r="L408" s="278"/>
      <c r="M408" s="279"/>
      <c r="N408" s="280"/>
      <c r="O408" s="280"/>
      <c r="P408" s="280"/>
      <c r="Q408" s="280"/>
      <c r="R408" s="280"/>
      <c r="S408" s="280"/>
      <c r="T408" s="281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82" t="s">
        <v>158</v>
      </c>
      <c r="AU408" s="282" t="s">
        <v>156</v>
      </c>
      <c r="AV408" s="15" t="s">
        <v>84</v>
      </c>
      <c r="AW408" s="15" t="s">
        <v>31</v>
      </c>
      <c r="AX408" s="15" t="s">
        <v>76</v>
      </c>
      <c r="AY408" s="282" t="s">
        <v>149</v>
      </c>
    </row>
    <row r="409" s="13" customFormat="1">
      <c r="A409" s="13"/>
      <c r="B409" s="234"/>
      <c r="C409" s="235"/>
      <c r="D409" s="236" t="s">
        <v>158</v>
      </c>
      <c r="E409" s="237" t="s">
        <v>1</v>
      </c>
      <c r="F409" s="238" t="s">
        <v>1782</v>
      </c>
      <c r="G409" s="235"/>
      <c r="H409" s="239">
        <v>1093.5999999999999</v>
      </c>
      <c r="I409" s="240"/>
      <c r="J409" s="235"/>
      <c r="K409" s="235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158</v>
      </c>
      <c r="AU409" s="245" t="s">
        <v>156</v>
      </c>
      <c r="AV409" s="13" t="s">
        <v>156</v>
      </c>
      <c r="AW409" s="13" t="s">
        <v>31</v>
      </c>
      <c r="AX409" s="13" t="s">
        <v>76</v>
      </c>
      <c r="AY409" s="245" t="s">
        <v>149</v>
      </c>
    </row>
    <row r="410" s="13" customFormat="1">
      <c r="A410" s="13"/>
      <c r="B410" s="234"/>
      <c r="C410" s="235"/>
      <c r="D410" s="236" t="s">
        <v>158</v>
      </c>
      <c r="E410" s="237" t="s">
        <v>1</v>
      </c>
      <c r="F410" s="238" t="s">
        <v>1783</v>
      </c>
      <c r="G410" s="235"/>
      <c r="H410" s="239">
        <v>-28.847000000000001</v>
      </c>
      <c r="I410" s="240"/>
      <c r="J410" s="235"/>
      <c r="K410" s="235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158</v>
      </c>
      <c r="AU410" s="245" t="s">
        <v>156</v>
      </c>
      <c r="AV410" s="13" t="s">
        <v>156</v>
      </c>
      <c r="AW410" s="13" t="s">
        <v>31</v>
      </c>
      <c r="AX410" s="13" t="s">
        <v>76</v>
      </c>
      <c r="AY410" s="245" t="s">
        <v>149</v>
      </c>
    </row>
    <row r="411" s="13" customFormat="1">
      <c r="A411" s="13"/>
      <c r="B411" s="234"/>
      <c r="C411" s="235"/>
      <c r="D411" s="236" t="s">
        <v>158</v>
      </c>
      <c r="E411" s="237" t="s">
        <v>1</v>
      </c>
      <c r="F411" s="238" t="s">
        <v>1784</v>
      </c>
      <c r="G411" s="235"/>
      <c r="H411" s="239">
        <v>24</v>
      </c>
      <c r="I411" s="240"/>
      <c r="J411" s="235"/>
      <c r="K411" s="235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158</v>
      </c>
      <c r="AU411" s="245" t="s">
        <v>156</v>
      </c>
      <c r="AV411" s="13" t="s">
        <v>156</v>
      </c>
      <c r="AW411" s="13" t="s">
        <v>31</v>
      </c>
      <c r="AX411" s="13" t="s">
        <v>76</v>
      </c>
      <c r="AY411" s="245" t="s">
        <v>149</v>
      </c>
    </row>
    <row r="412" s="13" customFormat="1">
      <c r="A412" s="13"/>
      <c r="B412" s="234"/>
      <c r="C412" s="235"/>
      <c r="D412" s="236" t="s">
        <v>158</v>
      </c>
      <c r="E412" s="237" t="s">
        <v>1</v>
      </c>
      <c r="F412" s="238" t="s">
        <v>1785</v>
      </c>
      <c r="G412" s="235"/>
      <c r="H412" s="239">
        <v>58.308</v>
      </c>
      <c r="I412" s="240"/>
      <c r="J412" s="235"/>
      <c r="K412" s="235"/>
      <c r="L412" s="241"/>
      <c r="M412" s="242"/>
      <c r="N412" s="243"/>
      <c r="O412" s="243"/>
      <c r="P412" s="243"/>
      <c r="Q412" s="243"/>
      <c r="R412" s="243"/>
      <c r="S412" s="243"/>
      <c r="T412" s="24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5" t="s">
        <v>158</v>
      </c>
      <c r="AU412" s="245" t="s">
        <v>156</v>
      </c>
      <c r="AV412" s="13" t="s">
        <v>156</v>
      </c>
      <c r="AW412" s="13" t="s">
        <v>31</v>
      </c>
      <c r="AX412" s="13" t="s">
        <v>76</v>
      </c>
      <c r="AY412" s="245" t="s">
        <v>149</v>
      </c>
    </row>
    <row r="413" s="16" customFormat="1">
      <c r="A413" s="16"/>
      <c r="B413" s="283"/>
      <c r="C413" s="284"/>
      <c r="D413" s="236" t="s">
        <v>158</v>
      </c>
      <c r="E413" s="285" t="s">
        <v>1</v>
      </c>
      <c r="F413" s="286" t="s">
        <v>323</v>
      </c>
      <c r="G413" s="284"/>
      <c r="H413" s="287">
        <v>1147.0609999999999</v>
      </c>
      <c r="I413" s="288"/>
      <c r="J413" s="284"/>
      <c r="K413" s="284"/>
      <c r="L413" s="289"/>
      <c r="M413" s="290"/>
      <c r="N413" s="291"/>
      <c r="O413" s="291"/>
      <c r="P413" s="291"/>
      <c r="Q413" s="291"/>
      <c r="R413" s="291"/>
      <c r="S413" s="291"/>
      <c r="T413" s="292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293" t="s">
        <v>158</v>
      </c>
      <c r="AU413" s="293" t="s">
        <v>156</v>
      </c>
      <c r="AV413" s="16" t="s">
        <v>163</v>
      </c>
      <c r="AW413" s="16" t="s">
        <v>31</v>
      </c>
      <c r="AX413" s="16" t="s">
        <v>76</v>
      </c>
      <c r="AY413" s="293" t="s">
        <v>149</v>
      </c>
    </row>
    <row r="414" s="15" customFormat="1">
      <c r="A414" s="15"/>
      <c r="B414" s="273"/>
      <c r="C414" s="274"/>
      <c r="D414" s="236" t="s">
        <v>158</v>
      </c>
      <c r="E414" s="275" t="s">
        <v>1</v>
      </c>
      <c r="F414" s="276" t="s">
        <v>346</v>
      </c>
      <c r="G414" s="274"/>
      <c r="H414" s="275" t="s">
        <v>1</v>
      </c>
      <c r="I414" s="277"/>
      <c r="J414" s="274"/>
      <c r="K414" s="274"/>
      <c r="L414" s="278"/>
      <c r="M414" s="279"/>
      <c r="N414" s="280"/>
      <c r="O414" s="280"/>
      <c r="P414" s="280"/>
      <c r="Q414" s="280"/>
      <c r="R414" s="280"/>
      <c r="S414" s="280"/>
      <c r="T414" s="28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82" t="s">
        <v>158</v>
      </c>
      <c r="AU414" s="282" t="s">
        <v>156</v>
      </c>
      <c r="AV414" s="15" t="s">
        <v>84</v>
      </c>
      <c r="AW414" s="15" t="s">
        <v>31</v>
      </c>
      <c r="AX414" s="15" t="s">
        <v>76</v>
      </c>
      <c r="AY414" s="282" t="s">
        <v>149</v>
      </c>
    </row>
    <row r="415" s="13" customFormat="1">
      <c r="A415" s="13"/>
      <c r="B415" s="234"/>
      <c r="C415" s="235"/>
      <c r="D415" s="236" t="s">
        <v>158</v>
      </c>
      <c r="E415" s="237" t="s">
        <v>1</v>
      </c>
      <c r="F415" s="238" t="s">
        <v>1786</v>
      </c>
      <c r="G415" s="235"/>
      <c r="H415" s="239">
        <v>531.67999999999995</v>
      </c>
      <c r="I415" s="240"/>
      <c r="J415" s="235"/>
      <c r="K415" s="235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158</v>
      </c>
      <c r="AU415" s="245" t="s">
        <v>156</v>
      </c>
      <c r="AV415" s="13" t="s">
        <v>156</v>
      </c>
      <c r="AW415" s="13" t="s">
        <v>31</v>
      </c>
      <c r="AX415" s="13" t="s">
        <v>76</v>
      </c>
      <c r="AY415" s="245" t="s">
        <v>149</v>
      </c>
    </row>
    <row r="416" s="13" customFormat="1">
      <c r="A416" s="13"/>
      <c r="B416" s="234"/>
      <c r="C416" s="235"/>
      <c r="D416" s="236" t="s">
        <v>158</v>
      </c>
      <c r="E416" s="237" t="s">
        <v>1</v>
      </c>
      <c r="F416" s="238" t="s">
        <v>1778</v>
      </c>
      <c r="G416" s="235"/>
      <c r="H416" s="239">
        <v>-14.424</v>
      </c>
      <c r="I416" s="240"/>
      <c r="J416" s="235"/>
      <c r="K416" s="235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158</v>
      </c>
      <c r="AU416" s="245" t="s">
        <v>156</v>
      </c>
      <c r="AV416" s="13" t="s">
        <v>156</v>
      </c>
      <c r="AW416" s="13" t="s">
        <v>31</v>
      </c>
      <c r="AX416" s="13" t="s">
        <v>76</v>
      </c>
      <c r="AY416" s="245" t="s">
        <v>149</v>
      </c>
    </row>
    <row r="417" s="13" customFormat="1">
      <c r="A417" s="13"/>
      <c r="B417" s="234"/>
      <c r="C417" s="235"/>
      <c r="D417" s="236" t="s">
        <v>158</v>
      </c>
      <c r="E417" s="237" t="s">
        <v>1</v>
      </c>
      <c r="F417" s="238" t="s">
        <v>1787</v>
      </c>
      <c r="G417" s="235"/>
      <c r="H417" s="239">
        <v>10</v>
      </c>
      <c r="I417" s="240"/>
      <c r="J417" s="235"/>
      <c r="K417" s="235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158</v>
      </c>
      <c r="AU417" s="245" t="s">
        <v>156</v>
      </c>
      <c r="AV417" s="13" t="s">
        <v>156</v>
      </c>
      <c r="AW417" s="13" t="s">
        <v>31</v>
      </c>
      <c r="AX417" s="13" t="s">
        <v>76</v>
      </c>
      <c r="AY417" s="245" t="s">
        <v>149</v>
      </c>
    </row>
    <row r="418" s="13" customFormat="1">
      <c r="A418" s="13"/>
      <c r="B418" s="234"/>
      <c r="C418" s="235"/>
      <c r="D418" s="236" t="s">
        <v>158</v>
      </c>
      <c r="E418" s="237" t="s">
        <v>1</v>
      </c>
      <c r="F418" s="238" t="s">
        <v>1788</v>
      </c>
      <c r="G418" s="235"/>
      <c r="H418" s="239">
        <v>29.135000000000002</v>
      </c>
      <c r="I418" s="240"/>
      <c r="J418" s="235"/>
      <c r="K418" s="235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158</v>
      </c>
      <c r="AU418" s="245" t="s">
        <v>156</v>
      </c>
      <c r="AV418" s="13" t="s">
        <v>156</v>
      </c>
      <c r="AW418" s="13" t="s">
        <v>31</v>
      </c>
      <c r="AX418" s="13" t="s">
        <v>76</v>
      </c>
      <c r="AY418" s="245" t="s">
        <v>149</v>
      </c>
    </row>
    <row r="419" s="16" customFormat="1">
      <c r="A419" s="16"/>
      <c r="B419" s="283"/>
      <c r="C419" s="284"/>
      <c r="D419" s="236" t="s">
        <v>158</v>
      </c>
      <c r="E419" s="285" t="s">
        <v>1</v>
      </c>
      <c r="F419" s="286" t="s">
        <v>323</v>
      </c>
      <c r="G419" s="284"/>
      <c r="H419" s="287">
        <v>556.39099999999996</v>
      </c>
      <c r="I419" s="288"/>
      <c r="J419" s="284"/>
      <c r="K419" s="284"/>
      <c r="L419" s="289"/>
      <c r="M419" s="290"/>
      <c r="N419" s="291"/>
      <c r="O419" s="291"/>
      <c r="P419" s="291"/>
      <c r="Q419" s="291"/>
      <c r="R419" s="291"/>
      <c r="S419" s="291"/>
      <c r="T419" s="292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93" t="s">
        <v>158</v>
      </c>
      <c r="AU419" s="293" t="s">
        <v>156</v>
      </c>
      <c r="AV419" s="16" t="s">
        <v>163</v>
      </c>
      <c r="AW419" s="16" t="s">
        <v>31</v>
      </c>
      <c r="AX419" s="16" t="s">
        <v>76</v>
      </c>
      <c r="AY419" s="293" t="s">
        <v>149</v>
      </c>
    </row>
    <row r="420" s="15" customFormat="1">
      <c r="A420" s="15"/>
      <c r="B420" s="273"/>
      <c r="C420" s="274"/>
      <c r="D420" s="236" t="s">
        <v>158</v>
      </c>
      <c r="E420" s="275" t="s">
        <v>1</v>
      </c>
      <c r="F420" s="276" t="s">
        <v>355</v>
      </c>
      <c r="G420" s="274"/>
      <c r="H420" s="275" t="s">
        <v>1</v>
      </c>
      <c r="I420" s="277"/>
      <c r="J420" s="274"/>
      <c r="K420" s="274"/>
      <c r="L420" s="278"/>
      <c r="M420" s="279"/>
      <c r="N420" s="280"/>
      <c r="O420" s="280"/>
      <c r="P420" s="280"/>
      <c r="Q420" s="280"/>
      <c r="R420" s="280"/>
      <c r="S420" s="280"/>
      <c r="T420" s="281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82" t="s">
        <v>158</v>
      </c>
      <c r="AU420" s="282" t="s">
        <v>156</v>
      </c>
      <c r="AV420" s="15" t="s">
        <v>84</v>
      </c>
      <c r="AW420" s="15" t="s">
        <v>31</v>
      </c>
      <c r="AX420" s="15" t="s">
        <v>76</v>
      </c>
      <c r="AY420" s="282" t="s">
        <v>149</v>
      </c>
    </row>
    <row r="421" s="13" customFormat="1">
      <c r="A421" s="13"/>
      <c r="B421" s="234"/>
      <c r="C421" s="235"/>
      <c r="D421" s="236" t="s">
        <v>158</v>
      </c>
      <c r="E421" s="237" t="s">
        <v>1</v>
      </c>
      <c r="F421" s="238" t="s">
        <v>1789</v>
      </c>
      <c r="G421" s="235"/>
      <c r="H421" s="239">
        <v>145.98599999999999</v>
      </c>
      <c r="I421" s="240"/>
      <c r="J421" s="235"/>
      <c r="K421" s="235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158</v>
      </c>
      <c r="AU421" s="245" t="s">
        <v>156</v>
      </c>
      <c r="AV421" s="13" t="s">
        <v>156</v>
      </c>
      <c r="AW421" s="13" t="s">
        <v>31</v>
      </c>
      <c r="AX421" s="13" t="s">
        <v>76</v>
      </c>
      <c r="AY421" s="245" t="s">
        <v>149</v>
      </c>
    </row>
    <row r="422" s="13" customFormat="1">
      <c r="A422" s="13"/>
      <c r="B422" s="234"/>
      <c r="C422" s="235"/>
      <c r="D422" s="236" t="s">
        <v>158</v>
      </c>
      <c r="E422" s="237" t="s">
        <v>1</v>
      </c>
      <c r="F422" s="238" t="s">
        <v>1790</v>
      </c>
      <c r="G422" s="235"/>
      <c r="H422" s="239">
        <v>-4.1349999999999998</v>
      </c>
      <c r="I422" s="240"/>
      <c r="J422" s="235"/>
      <c r="K422" s="235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158</v>
      </c>
      <c r="AU422" s="245" t="s">
        <v>156</v>
      </c>
      <c r="AV422" s="13" t="s">
        <v>156</v>
      </c>
      <c r="AW422" s="13" t="s">
        <v>31</v>
      </c>
      <c r="AX422" s="13" t="s">
        <v>76</v>
      </c>
      <c r="AY422" s="245" t="s">
        <v>149</v>
      </c>
    </row>
    <row r="423" s="13" customFormat="1">
      <c r="A423" s="13"/>
      <c r="B423" s="234"/>
      <c r="C423" s="235"/>
      <c r="D423" s="236" t="s">
        <v>158</v>
      </c>
      <c r="E423" s="237" t="s">
        <v>1</v>
      </c>
      <c r="F423" s="238" t="s">
        <v>1791</v>
      </c>
      <c r="G423" s="235"/>
      <c r="H423" s="239">
        <v>2.5</v>
      </c>
      <c r="I423" s="240"/>
      <c r="J423" s="235"/>
      <c r="K423" s="235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158</v>
      </c>
      <c r="AU423" s="245" t="s">
        <v>156</v>
      </c>
      <c r="AV423" s="13" t="s">
        <v>156</v>
      </c>
      <c r="AW423" s="13" t="s">
        <v>31</v>
      </c>
      <c r="AX423" s="13" t="s">
        <v>76</v>
      </c>
      <c r="AY423" s="245" t="s">
        <v>149</v>
      </c>
    </row>
    <row r="424" s="13" customFormat="1">
      <c r="A424" s="13"/>
      <c r="B424" s="234"/>
      <c r="C424" s="235"/>
      <c r="D424" s="236" t="s">
        <v>158</v>
      </c>
      <c r="E424" s="237" t="s">
        <v>1</v>
      </c>
      <c r="F424" s="238" t="s">
        <v>1792</v>
      </c>
      <c r="G424" s="235"/>
      <c r="H424" s="239">
        <v>14.305999999999999</v>
      </c>
      <c r="I424" s="240"/>
      <c r="J424" s="235"/>
      <c r="K424" s="235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158</v>
      </c>
      <c r="AU424" s="245" t="s">
        <v>156</v>
      </c>
      <c r="AV424" s="13" t="s">
        <v>156</v>
      </c>
      <c r="AW424" s="13" t="s">
        <v>31</v>
      </c>
      <c r="AX424" s="13" t="s">
        <v>76</v>
      </c>
      <c r="AY424" s="245" t="s">
        <v>149</v>
      </c>
    </row>
    <row r="425" s="16" customFormat="1">
      <c r="A425" s="16"/>
      <c r="B425" s="283"/>
      <c r="C425" s="284"/>
      <c r="D425" s="236" t="s">
        <v>158</v>
      </c>
      <c r="E425" s="285" t="s">
        <v>1</v>
      </c>
      <c r="F425" s="286" t="s">
        <v>323</v>
      </c>
      <c r="G425" s="284"/>
      <c r="H425" s="287">
        <v>158.65700000000001</v>
      </c>
      <c r="I425" s="288"/>
      <c r="J425" s="284"/>
      <c r="K425" s="284"/>
      <c r="L425" s="289"/>
      <c r="M425" s="290"/>
      <c r="N425" s="291"/>
      <c r="O425" s="291"/>
      <c r="P425" s="291"/>
      <c r="Q425" s="291"/>
      <c r="R425" s="291"/>
      <c r="S425" s="291"/>
      <c r="T425" s="292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93" t="s">
        <v>158</v>
      </c>
      <c r="AU425" s="293" t="s">
        <v>156</v>
      </c>
      <c r="AV425" s="16" t="s">
        <v>163</v>
      </c>
      <c r="AW425" s="16" t="s">
        <v>31</v>
      </c>
      <c r="AX425" s="16" t="s">
        <v>76</v>
      </c>
      <c r="AY425" s="293" t="s">
        <v>149</v>
      </c>
    </row>
    <row r="426" s="14" customFormat="1">
      <c r="A426" s="14"/>
      <c r="B426" s="262"/>
      <c r="C426" s="263"/>
      <c r="D426" s="236" t="s">
        <v>158</v>
      </c>
      <c r="E426" s="264" t="s">
        <v>1</v>
      </c>
      <c r="F426" s="265" t="s">
        <v>298</v>
      </c>
      <c r="G426" s="263"/>
      <c r="H426" s="266">
        <v>2417.442</v>
      </c>
      <c r="I426" s="267"/>
      <c r="J426" s="263"/>
      <c r="K426" s="263"/>
      <c r="L426" s="268"/>
      <c r="M426" s="269"/>
      <c r="N426" s="270"/>
      <c r="O426" s="270"/>
      <c r="P426" s="270"/>
      <c r="Q426" s="270"/>
      <c r="R426" s="270"/>
      <c r="S426" s="270"/>
      <c r="T426" s="271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72" t="s">
        <v>158</v>
      </c>
      <c r="AU426" s="272" t="s">
        <v>156</v>
      </c>
      <c r="AV426" s="14" t="s">
        <v>155</v>
      </c>
      <c r="AW426" s="14" t="s">
        <v>31</v>
      </c>
      <c r="AX426" s="14" t="s">
        <v>84</v>
      </c>
      <c r="AY426" s="272" t="s">
        <v>149</v>
      </c>
    </row>
    <row r="427" s="2" customFormat="1" ht="24.15" customHeight="1">
      <c r="A427" s="39"/>
      <c r="B427" s="40"/>
      <c r="C427" s="220" t="s">
        <v>660</v>
      </c>
      <c r="D427" s="220" t="s">
        <v>151</v>
      </c>
      <c r="E427" s="221" t="s">
        <v>1793</v>
      </c>
      <c r="F427" s="222" t="s">
        <v>1794</v>
      </c>
      <c r="G427" s="223" t="s">
        <v>309</v>
      </c>
      <c r="H427" s="224">
        <v>2417.442</v>
      </c>
      <c r="I427" s="225"/>
      <c r="J427" s="226">
        <f>ROUND(I427*H427,2)</f>
        <v>0</v>
      </c>
      <c r="K427" s="227"/>
      <c r="L427" s="45"/>
      <c r="M427" s="228" t="s">
        <v>1</v>
      </c>
      <c r="N427" s="229" t="s">
        <v>42</v>
      </c>
      <c r="O427" s="92"/>
      <c r="P427" s="230">
        <f>O427*H427</f>
        <v>0</v>
      </c>
      <c r="Q427" s="230">
        <v>0</v>
      </c>
      <c r="R427" s="230">
        <f>Q427*H427</f>
        <v>0</v>
      </c>
      <c r="S427" s="230">
        <v>0</v>
      </c>
      <c r="T427" s="231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2" t="s">
        <v>155</v>
      </c>
      <c r="AT427" s="232" t="s">
        <v>151</v>
      </c>
      <c r="AU427" s="232" t="s">
        <v>156</v>
      </c>
      <c r="AY427" s="18" t="s">
        <v>149</v>
      </c>
      <c r="BE427" s="233">
        <f>IF(N427="základní",J427,0)</f>
        <v>0</v>
      </c>
      <c r="BF427" s="233">
        <f>IF(N427="snížená",J427,0)</f>
        <v>0</v>
      </c>
      <c r="BG427" s="233">
        <f>IF(N427="zákl. přenesená",J427,0)</f>
        <v>0</v>
      </c>
      <c r="BH427" s="233">
        <f>IF(N427="sníž. přenesená",J427,0)</f>
        <v>0</v>
      </c>
      <c r="BI427" s="233">
        <f>IF(N427="nulová",J427,0)</f>
        <v>0</v>
      </c>
      <c r="BJ427" s="18" t="s">
        <v>156</v>
      </c>
      <c r="BK427" s="233">
        <f>ROUND(I427*H427,2)</f>
        <v>0</v>
      </c>
      <c r="BL427" s="18" t="s">
        <v>155</v>
      </c>
      <c r="BM427" s="232" t="s">
        <v>915</v>
      </c>
    </row>
    <row r="428" s="2" customFormat="1" ht="24.15" customHeight="1">
      <c r="A428" s="39"/>
      <c r="B428" s="40"/>
      <c r="C428" s="220" t="s">
        <v>666</v>
      </c>
      <c r="D428" s="220" t="s">
        <v>151</v>
      </c>
      <c r="E428" s="221" t="s">
        <v>1795</v>
      </c>
      <c r="F428" s="222" t="s">
        <v>1796</v>
      </c>
      <c r="G428" s="223" t="s">
        <v>309</v>
      </c>
      <c r="H428" s="224">
        <v>2252.7660000000001</v>
      </c>
      <c r="I428" s="225"/>
      <c r="J428" s="226">
        <f>ROUND(I428*H428,2)</f>
        <v>0</v>
      </c>
      <c r="K428" s="227"/>
      <c r="L428" s="45"/>
      <c r="M428" s="228" t="s">
        <v>1</v>
      </c>
      <c r="N428" s="229" t="s">
        <v>42</v>
      </c>
      <c r="O428" s="92"/>
      <c r="P428" s="230">
        <f>O428*H428</f>
        <v>0</v>
      </c>
      <c r="Q428" s="230">
        <v>0.00088228000000000004</v>
      </c>
      <c r="R428" s="230">
        <f>Q428*H428</f>
        <v>1.9875703864800001</v>
      </c>
      <c r="S428" s="230">
        <v>0</v>
      </c>
      <c r="T428" s="23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2" t="s">
        <v>155</v>
      </c>
      <c r="AT428" s="232" t="s">
        <v>151</v>
      </c>
      <c r="AU428" s="232" t="s">
        <v>156</v>
      </c>
      <c r="AY428" s="18" t="s">
        <v>149</v>
      </c>
      <c r="BE428" s="233">
        <f>IF(N428="základní",J428,0)</f>
        <v>0</v>
      </c>
      <c r="BF428" s="233">
        <f>IF(N428="snížená",J428,0)</f>
        <v>0</v>
      </c>
      <c r="BG428" s="233">
        <f>IF(N428="zákl. přenesená",J428,0)</f>
        <v>0</v>
      </c>
      <c r="BH428" s="233">
        <f>IF(N428="sníž. přenesená",J428,0)</f>
        <v>0</v>
      </c>
      <c r="BI428" s="233">
        <f>IF(N428="nulová",J428,0)</f>
        <v>0</v>
      </c>
      <c r="BJ428" s="18" t="s">
        <v>156</v>
      </c>
      <c r="BK428" s="233">
        <f>ROUND(I428*H428,2)</f>
        <v>0</v>
      </c>
      <c r="BL428" s="18" t="s">
        <v>155</v>
      </c>
      <c r="BM428" s="232" t="s">
        <v>922</v>
      </c>
    </row>
    <row r="429" s="15" customFormat="1">
      <c r="A429" s="15"/>
      <c r="B429" s="273"/>
      <c r="C429" s="274"/>
      <c r="D429" s="236" t="s">
        <v>158</v>
      </c>
      <c r="E429" s="275" t="s">
        <v>1</v>
      </c>
      <c r="F429" s="276" t="s">
        <v>311</v>
      </c>
      <c r="G429" s="274"/>
      <c r="H429" s="275" t="s">
        <v>1</v>
      </c>
      <c r="I429" s="277"/>
      <c r="J429" s="274"/>
      <c r="K429" s="274"/>
      <c r="L429" s="278"/>
      <c r="M429" s="279"/>
      <c r="N429" s="280"/>
      <c r="O429" s="280"/>
      <c r="P429" s="280"/>
      <c r="Q429" s="280"/>
      <c r="R429" s="280"/>
      <c r="S429" s="280"/>
      <c r="T429" s="28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82" t="s">
        <v>158</v>
      </c>
      <c r="AU429" s="282" t="s">
        <v>156</v>
      </c>
      <c r="AV429" s="15" t="s">
        <v>84</v>
      </c>
      <c r="AW429" s="15" t="s">
        <v>31</v>
      </c>
      <c r="AX429" s="15" t="s">
        <v>76</v>
      </c>
      <c r="AY429" s="282" t="s">
        <v>149</v>
      </c>
    </row>
    <row r="430" s="13" customFormat="1">
      <c r="A430" s="13"/>
      <c r="B430" s="234"/>
      <c r="C430" s="235"/>
      <c r="D430" s="236" t="s">
        <v>158</v>
      </c>
      <c r="E430" s="237" t="s">
        <v>1</v>
      </c>
      <c r="F430" s="238" t="s">
        <v>1797</v>
      </c>
      <c r="G430" s="235"/>
      <c r="H430" s="239">
        <v>528.90700000000004</v>
      </c>
      <c r="I430" s="240"/>
      <c r="J430" s="235"/>
      <c r="K430" s="235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158</v>
      </c>
      <c r="AU430" s="245" t="s">
        <v>156</v>
      </c>
      <c r="AV430" s="13" t="s">
        <v>156</v>
      </c>
      <c r="AW430" s="13" t="s">
        <v>31</v>
      </c>
      <c r="AX430" s="13" t="s">
        <v>76</v>
      </c>
      <c r="AY430" s="245" t="s">
        <v>149</v>
      </c>
    </row>
    <row r="431" s="13" customFormat="1">
      <c r="A431" s="13"/>
      <c r="B431" s="234"/>
      <c r="C431" s="235"/>
      <c r="D431" s="236" t="s">
        <v>158</v>
      </c>
      <c r="E431" s="237" t="s">
        <v>1</v>
      </c>
      <c r="F431" s="238" t="s">
        <v>1778</v>
      </c>
      <c r="G431" s="235"/>
      <c r="H431" s="239">
        <v>-14.424</v>
      </c>
      <c r="I431" s="240"/>
      <c r="J431" s="235"/>
      <c r="K431" s="235"/>
      <c r="L431" s="241"/>
      <c r="M431" s="242"/>
      <c r="N431" s="243"/>
      <c r="O431" s="243"/>
      <c r="P431" s="243"/>
      <c r="Q431" s="243"/>
      <c r="R431" s="243"/>
      <c r="S431" s="243"/>
      <c r="T431" s="24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5" t="s">
        <v>158</v>
      </c>
      <c r="AU431" s="245" t="s">
        <v>156</v>
      </c>
      <c r="AV431" s="13" t="s">
        <v>156</v>
      </c>
      <c r="AW431" s="13" t="s">
        <v>31</v>
      </c>
      <c r="AX431" s="13" t="s">
        <v>76</v>
      </c>
      <c r="AY431" s="245" t="s">
        <v>149</v>
      </c>
    </row>
    <row r="432" s="16" customFormat="1">
      <c r="A432" s="16"/>
      <c r="B432" s="283"/>
      <c r="C432" s="284"/>
      <c r="D432" s="236" t="s">
        <v>158</v>
      </c>
      <c r="E432" s="285" t="s">
        <v>1</v>
      </c>
      <c r="F432" s="286" t="s">
        <v>323</v>
      </c>
      <c r="G432" s="284"/>
      <c r="H432" s="287">
        <v>514.48299999999995</v>
      </c>
      <c r="I432" s="288"/>
      <c r="J432" s="284"/>
      <c r="K432" s="284"/>
      <c r="L432" s="289"/>
      <c r="M432" s="290"/>
      <c r="N432" s="291"/>
      <c r="O432" s="291"/>
      <c r="P432" s="291"/>
      <c r="Q432" s="291"/>
      <c r="R432" s="291"/>
      <c r="S432" s="291"/>
      <c r="T432" s="292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93" t="s">
        <v>158</v>
      </c>
      <c r="AU432" s="293" t="s">
        <v>156</v>
      </c>
      <c r="AV432" s="16" t="s">
        <v>163</v>
      </c>
      <c r="AW432" s="16" t="s">
        <v>31</v>
      </c>
      <c r="AX432" s="16" t="s">
        <v>76</v>
      </c>
      <c r="AY432" s="293" t="s">
        <v>149</v>
      </c>
    </row>
    <row r="433" s="15" customFormat="1">
      <c r="A433" s="15"/>
      <c r="B433" s="273"/>
      <c r="C433" s="274"/>
      <c r="D433" s="236" t="s">
        <v>158</v>
      </c>
      <c r="E433" s="275" t="s">
        <v>1</v>
      </c>
      <c r="F433" s="276" t="s">
        <v>1781</v>
      </c>
      <c r="G433" s="274"/>
      <c r="H433" s="275" t="s">
        <v>1</v>
      </c>
      <c r="I433" s="277"/>
      <c r="J433" s="274"/>
      <c r="K433" s="274"/>
      <c r="L433" s="278"/>
      <c r="M433" s="279"/>
      <c r="N433" s="280"/>
      <c r="O433" s="280"/>
      <c r="P433" s="280"/>
      <c r="Q433" s="280"/>
      <c r="R433" s="280"/>
      <c r="S433" s="280"/>
      <c r="T433" s="28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82" t="s">
        <v>158</v>
      </c>
      <c r="AU433" s="282" t="s">
        <v>156</v>
      </c>
      <c r="AV433" s="15" t="s">
        <v>84</v>
      </c>
      <c r="AW433" s="15" t="s">
        <v>31</v>
      </c>
      <c r="AX433" s="15" t="s">
        <v>76</v>
      </c>
      <c r="AY433" s="282" t="s">
        <v>149</v>
      </c>
    </row>
    <row r="434" s="13" customFormat="1">
      <c r="A434" s="13"/>
      <c r="B434" s="234"/>
      <c r="C434" s="235"/>
      <c r="D434" s="236" t="s">
        <v>158</v>
      </c>
      <c r="E434" s="237" t="s">
        <v>1</v>
      </c>
      <c r="F434" s="238" t="s">
        <v>1798</v>
      </c>
      <c r="G434" s="235"/>
      <c r="H434" s="239">
        <v>1093.5999999999999</v>
      </c>
      <c r="I434" s="240"/>
      <c r="J434" s="235"/>
      <c r="K434" s="235"/>
      <c r="L434" s="241"/>
      <c r="M434" s="242"/>
      <c r="N434" s="243"/>
      <c r="O434" s="243"/>
      <c r="P434" s="243"/>
      <c r="Q434" s="243"/>
      <c r="R434" s="243"/>
      <c r="S434" s="243"/>
      <c r="T434" s="24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5" t="s">
        <v>158</v>
      </c>
      <c r="AU434" s="245" t="s">
        <v>156</v>
      </c>
      <c r="AV434" s="13" t="s">
        <v>156</v>
      </c>
      <c r="AW434" s="13" t="s">
        <v>31</v>
      </c>
      <c r="AX434" s="13" t="s">
        <v>76</v>
      </c>
      <c r="AY434" s="245" t="s">
        <v>149</v>
      </c>
    </row>
    <row r="435" s="13" customFormat="1">
      <c r="A435" s="13"/>
      <c r="B435" s="234"/>
      <c r="C435" s="235"/>
      <c r="D435" s="236" t="s">
        <v>158</v>
      </c>
      <c r="E435" s="237" t="s">
        <v>1</v>
      </c>
      <c r="F435" s="238" t="s">
        <v>1778</v>
      </c>
      <c r="G435" s="235"/>
      <c r="H435" s="239">
        <v>-14.424</v>
      </c>
      <c r="I435" s="240"/>
      <c r="J435" s="235"/>
      <c r="K435" s="235"/>
      <c r="L435" s="241"/>
      <c r="M435" s="242"/>
      <c r="N435" s="243"/>
      <c r="O435" s="243"/>
      <c r="P435" s="243"/>
      <c r="Q435" s="243"/>
      <c r="R435" s="243"/>
      <c r="S435" s="243"/>
      <c r="T435" s="24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5" t="s">
        <v>158</v>
      </c>
      <c r="AU435" s="245" t="s">
        <v>156</v>
      </c>
      <c r="AV435" s="13" t="s">
        <v>156</v>
      </c>
      <c r="AW435" s="13" t="s">
        <v>31</v>
      </c>
      <c r="AX435" s="13" t="s">
        <v>76</v>
      </c>
      <c r="AY435" s="245" t="s">
        <v>149</v>
      </c>
    </row>
    <row r="436" s="15" customFormat="1">
      <c r="A436" s="15"/>
      <c r="B436" s="273"/>
      <c r="C436" s="274"/>
      <c r="D436" s="236" t="s">
        <v>158</v>
      </c>
      <c r="E436" s="275" t="s">
        <v>1</v>
      </c>
      <c r="F436" s="276" t="s">
        <v>346</v>
      </c>
      <c r="G436" s="274"/>
      <c r="H436" s="275" t="s">
        <v>1</v>
      </c>
      <c r="I436" s="277"/>
      <c r="J436" s="274"/>
      <c r="K436" s="274"/>
      <c r="L436" s="278"/>
      <c r="M436" s="279"/>
      <c r="N436" s="280"/>
      <c r="O436" s="280"/>
      <c r="P436" s="280"/>
      <c r="Q436" s="280"/>
      <c r="R436" s="280"/>
      <c r="S436" s="280"/>
      <c r="T436" s="281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82" t="s">
        <v>158</v>
      </c>
      <c r="AU436" s="282" t="s">
        <v>156</v>
      </c>
      <c r="AV436" s="15" t="s">
        <v>84</v>
      </c>
      <c r="AW436" s="15" t="s">
        <v>31</v>
      </c>
      <c r="AX436" s="15" t="s">
        <v>76</v>
      </c>
      <c r="AY436" s="282" t="s">
        <v>149</v>
      </c>
    </row>
    <row r="437" s="13" customFormat="1">
      <c r="A437" s="13"/>
      <c r="B437" s="234"/>
      <c r="C437" s="235"/>
      <c r="D437" s="236" t="s">
        <v>158</v>
      </c>
      <c r="E437" s="237" t="s">
        <v>1</v>
      </c>
      <c r="F437" s="238" t="s">
        <v>1799</v>
      </c>
      <c r="G437" s="235"/>
      <c r="H437" s="239">
        <v>531.67999999999995</v>
      </c>
      <c r="I437" s="240"/>
      <c r="J437" s="235"/>
      <c r="K437" s="235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158</v>
      </c>
      <c r="AU437" s="245" t="s">
        <v>156</v>
      </c>
      <c r="AV437" s="13" t="s">
        <v>156</v>
      </c>
      <c r="AW437" s="13" t="s">
        <v>31</v>
      </c>
      <c r="AX437" s="13" t="s">
        <v>76</v>
      </c>
      <c r="AY437" s="245" t="s">
        <v>149</v>
      </c>
    </row>
    <row r="438" s="13" customFormat="1">
      <c r="A438" s="13"/>
      <c r="B438" s="234"/>
      <c r="C438" s="235"/>
      <c r="D438" s="236" t="s">
        <v>158</v>
      </c>
      <c r="E438" s="237" t="s">
        <v>1</v>
      </c>
      <c r="F438" s="238" t="s">
        <v>1778</v>
      </c>
      <c r="G438" s="235"/>
      <c r="H438" s="239">
        <v>-14.424</v>
      </c>
      <c r="I438" s="240"/>
      <c r="J438" s="235"/>
      <c r="K438" s="235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158</v>
      </c>
      <c r="AU438" s="245" t="s">
        <v>156</v>
      </c>
      <c r="AV438" s="13" t="s">
        <v>156</v>
      </c>
      <c r="AW438" s="13" t="s">
        <v>31</v>
      </c>
      <c r="AX438" s="13" t="s">
        <v>76</v>
      </c>
      <c r="AY438" s="245" t="s">
        <v>149</v>
      </c>
    </row>
    <row r="439" s="16" customFormat="1">
      <c r="A439" s="16"/>
      <c r="B439" s="283"/>
      <c r="C439" s="284"/>
      <c r="D439" s="236" t="s">
        <v>158</v>
      </c>
      <c r="E439" s="285" t="s">
        <v>1</v>
      </c>
      <c r="F439" s="286" t="s">
        <v>323</v>
      </c>
      <c r="G439" s="284"/>
      <c r="H439" s="287">
        <v>1596.432</v>
      </c>
      <c r="I439" s="288"/>
      <c r="J439" s="284"/>
      <c r="K439" s="284"/>
      <c r="L439" s="289"/>
      <c r="M439" s="290"/>
      <c r="N439" s="291"/>
      <c r="O439" s="291"/>
      <c r="P439" s="291"/>
      <c r="Q439" s="291"/>
      <c r="R439" s="291"/>
      <c r="S439" s="291"/>
      <c r="T439" s="292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93" t="s">
        <v>158</v>
      </c>
      <c r="AU439" s="293" t="s">
        <v>156</v>
      </c>
      <c r="AV439" s="16" t="s">
        <v>163</v>
      </c>
      <c r="AW439" s="16" t="s">
        <v>31</v>
      </c>
      <c r="AX439" s="16" t="s">
        <v>76</v>
      </c>
      <c r="AY439" s="293" t="s">
        <v>149</v>
      </c>
    </row>
    <row r="440" s="15" customFormat="1">
      <c r="A440" s="15"/>
      <c r="B440" s="273"/>
      <c r="C440" s="274"/>
      <c r="D440" s="236" t="s">
        <v>158</v>
      </c>
      <c r="E440" s="275" t="s">
        <v>1</v>
      </c>
      <c r="F440" s="276" t="s">
        <v>355</v>
      </c>
      <c r="G440" s="274"/>
      <c r="H440" s="275" t="s">
        <v>1</v>
      </c>
      <c r="I440" s="277"/>
      <c r="J440" s="274"/>
      <c r="K440" s="274"/>
      <c r="L440" s="278"/>
      <c r="M440" s="279"/>
      <c r="N440" s="280"/>
      <c r="O440" s="280"/>
      <c r="P440" s="280"/>
      <c r="Q440" s="280"/>
      <c r="R440" s="280"/>
      <c r="S440" s="280"/>
      <c r="T440" s="281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82" t="s">
        <v>158</v>
      </c>
      <c r="AU440" s="282" t="s">
        <v>156</v>
      </c>
      <c r="AV440" s="15" t="s">
        <v>84</v>
      </c>
      <c r="AW440" s="15" t="s">
        <v>31</v>
      </c>
      <c r="AX440" s="15" t="s">
        <v>76</v>
      </c>
      <c r="AY440" s="282" t="s">
        <v>149</v>
      </c>
    </row>
    <row r="441" s="13" customFormat="1">
      <c r="A441" s="13"/>
      <c r="B441" s="234"/>
      <c r="C441" s="235"/>
      <c r="D441" s="236" t="s">
        <v>158</v>
      </c>
      <c r="E441" s="237" t="s">
        <v>1</v>
      </c>
      <c r="F441" s="238" t="s">
        <v>1800</v>
      </c>
      <c r="G441" s="235"/>
      <c r="H441" s="239">
        <v>145.98599999999999</v>
      </c>
      <c r="I441" s="240"/>
      <c r="J441" s="235"/>
      <c r="K441" s="235"/>
      <c r="L441" s="241"/>
      <c r="M441" s="242"/>
      <c r="N441" s="243"/>
      <c r="O441" s="243"/>
      <c r="P441" s="243"/>
      <c r="Q441" s="243"/>
      <c r="R441" s="243"/>
      <c r="S441" s="243"/>
      <c r="T441" s="24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5" t="s">
        <v>158</v>
      </c>
      <c r="AU441" s="245" t="s">
        <v>156</v>
      </c>
      <c r="AV441" s="13" t="s">
        <v>156</v>
      </c>
      <c r="AW441" s="13" t="s">
        <v>31</v>
      </c>
      <c r="AX441" s="13" t="s">
        <v>76</v>
      </c>
      <c r="AY441" s="245" t="s">
        <v>149</v>
      </c>
    </row>
    <row r="442" s="13" customFormat="1">
      <c r="A442" s="13"/>
      <c r="B442" s="234"/>
      <c r="C442" s="235"/>
      <c r="D442" s="236" t="s">
        <v>158</v>
      </c>
      <c r="E442" s="237" t="s">
        <v>1</v>
      </c>
      <c r="F442" s="238" t="s">
        <v>1790</v>
      </c>
      <c r="G442" s="235"/>
      <c r="H442" s="239">
        <v>-4.1349999999999998</v>
      </c>
      <c r="I442" s="240"/>
      <c r="J442" s="235"/>
      <c r="K442" s="235"/>
      <c r="L442" s="241"/>
      <c r="M442" s="242"/>
      <c r="N442" s="243"/>
      <c r="O442" s="243"/>
      <c r="P442" s="243"/>
      <c r="Q442" s="243"/>
      <c r="R442" s="243"/>
      <c r="S442" s="243"/>
      <c r="T442" s="24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5" t="s">
        <v>158</v>
      </c>
      <c r="AU442" s="245" t="s">
        <v>156</v>
      </c>
      <c r="AV442" s="13" t="s">
        <v>156</v>
      </c>
      <c r="AW442" s="13" t="s">
        <v>31</v>
      </c>
      <c r="AX442" s="13" t="s">
        <v>76</v>
      </c>
      <c r="AY442" s="245" t="s">
        <v>149</v>
      </c>
    </row>
    <row r="443" s="16" customFormat="1">
      <c r="A443" s="16"/>
      <c r="B443" s="283"/>
      <c r="C443" s="284"/>
      <c r="D443" s="236" t="s">
        <v>158</v>
      </c>
      <c r="E443" s="285" t="s">
        <v>1</v>
      </c>
      <c r="F443" s="286" t="s">
        <v>323</v>
      </c>
      <c r="G443" s="284"/>
      <c r="H443" s="287">
        <v>141.851</v>
      </c>
      <c r="I443" s="288"/>
      <c r="J443" s="284"/>
      <c r="K443" s="284"/>
      <c r="L443" s="289"/>
      <c r="M443" s="290"/>
      <c r="N443" s="291"/>
      <c r="O443" s="291"/>
      <c r="P443" s="291"/>
      <c r="Q443" s="291"/>
      <c r="R443" s="291"/>
      <c r="S443" s="291"/>
      <c r="T443" s="292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93" t="s">
        <v>158</v>
      </c>
      <c r="AU443" s="293" t="s">
        <v>156</v>
      </c>
      <c r="AV443" s="16" t="s">
        <v>163</v>
      </c>
      <c r="AW443" s="16" t="s">
        <v>31</v>
      </c>
      <c r="AX443" s="16" t="s">
        <v>76</v>
      </c>
      <c r="AY443" s="293" t="s">
        <v>149</v>
      </c>
    </row>
    <row r="444" s="14" customFormat="1">
      <c r="A444" s="14"/>
      <c r="B444" s="262"/>
      <c r="C444" s="263"/>
      <c r="D444" s="236" t="s">
        <v>158</v>
      </c>
      <c r="E444" s="264" t="s">
        <v>1</v>
      </c>
      <c r="F444" s="265" t="s">
        <v>298</v>
      </c>
      <c r="G444" s="263"/>
      <c r="H444" s="266">
        <v>2252.7660000000001</v>
      </c>
      <c r="I444" s="267"/>
      <c r="J444" s="263"/>
      <c r="K444" s="263"/>
      <c r="L444" s="268"/>
      <c r="M444" s="269"/>
      <c r="N444" s="270"/>
      <c r="O444" s="270"/>
      <c r="P444" s="270"/>
      <c r="Q444" s="270"/>
      <c r="R444" s="270"/>
      <c r="S444" s="270"/>
      <c r="T444" s="27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72" t="s">
        <v>158</v>
      </c>
      <c r="AU444" s="272" t="s">
        <v>156</v>
      </c>
      <c r="AV444" s="14" t="s">
        <v>155</v>
      </c>
      <c r="AW444" s="14" t="s">
        <v>31</v>
      </c>
      <c r="AX444" s="14" t="s">
        <v>84</v>
      </c>
      <c r="AY444" s="272" t="s">
        <v>149</v>
      </c>
    </row>
    <row r="445" s="2" customFormat="1" ht="24.15" customHeight="1">
      <c r="A445" s="39"/>
      <c r="B445" s="40"/>
      <c r="C445" s="220" t="s">
        <v>674</v>
      </c>
      <c r="D445" s="220" t="s">
        <v>151</v>
      </c>
      <c r="E445" s="221" t="s">
        <v>1801</v>
      </c>
      <c r="F445" s="222" t="s">
        <v>1802</v>
      </c>
      <c r="G445" s="223" t="s">
        <v>309</v>
      </c>
      <c r="H445" s="224">
        <v>2252.7660000000001</v>
      </c>
      <c r="I445" s="225"/>
      <c r="J445" s="226">
        <f>ROUND(I445*H445,2)</f>
        <v>0</v>
      </c>
      <c r="K445" s="227"/>
      <c r="L445" s="45"/>
      <c r="M445" s="228" t="s">
        <v>1</v>
      </c>
      <c r="N445" s="229" t="s">
        <v>42</v>
      </c>
      <c r="O445" s="92"/>
      <c r="P445" s="230">
        <f>O445*H445</f>
        <v>0</v>
      </c>
      <c r="Q445" s="230">
        <v>0</v>
      </c>
      <c r="R445" s="230">
        <f>Q445*H445</f>
        <v>0</v>
      </c>
      <c r="S445" s="230">
        <v>0</v>
      </c>
      <c r="T445" s="231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2" t="s">
        <v>155</v>
      </c>
      <c r="AT445" s="232" t="s">
        <v>151</v>
      </c>
      <c r="AU445" s="232" t="s">
        <v>156</v>
      </c>
      <c r="AY445" s="18" t="s">
        <v>149</v>
      </c>
      <c r="BE445" s="233">
        <f>IF(N445="základní",J445,0)</f>
        <v>0</v>
      </c>
      <c r="BF445" s="233">
        <f>IF(N445="snížená",J445,0)</f>
        <v>0</v>
      </c>
      <c r="BG445" s="233">
        <f>IF(N445="zákl. přenesená",J445,0)</f>
        <v>0</v>
      </c>
      <c r="BH445" s="233">
        <f>IF(N445="sníž. přenesená",J445,0)</f>
        <v>0</v>
      </c>
      <c r="BI445" s="233">
        <f>IF(N445="nulová",J445,0)</f>
        <v>0</v>
      </c>
      <c r="BJ445" s="18" t="s">
        <v>156</v>
      </c>
      <c r="BK445" s="233">
        <f>ROUND(I445*H445,2)</f>
        <v>0</v>
      </c>
      <c r="BL445" s="18" t="s">
        <v>155</v>
      </c>
      <c r="BM445" s="232" t="s">
        <v>933</v>
      </c>
    </row>
    <row r="446" s="2" customFormat="1" ht="16.5" customHeight="1">
      <c r="A446" s="39"/>
      <c r="B446" s="40"/>
      <c r="C446" s="220" t="s">
        <v>679</v>
      </c>
      <c r="D446" s="220" t="s">
        <v>151</v>
      </c>
      <c r="E446" s="221" t="s">
        <v>1803</v>
      </c>
      <c r="F446" s="222" t="s">
        <v>1804</v>
      </c>
      <c r="G446" s="223" t="s">
        <v>154</v>
      </c>
      <c r="H446" s="224">
        <v>9.1690000000000005</v>
      </c>
      <c r="I446" s="225"/>
      <c r="J446" s="226">
        <f>ROUND(I446*H446,2)</f>
        <v>0</v>
      </c>
      <c r="K446" s="227"/>
      <c r="L446" s="45"/>
      <c r="M446" s="228" t="s">
        <v>1</v>
      </c>
      <c r="N446" s="229" t="s">
        <v>42</v>
      </c>
      <c r="O446" s="92"/>
      <c r="P446" s="230">
        <f>O446*H446</f>
        <v>0</v>
      </c>
      <c r="Q446" s="230">
        <v>2.5019399999999998</v>
      </c>
      <c r="R446" s="230">
        <f>Q446*H446</f>
        <v>22.940287859999998</v>
      </c>
      <c r="S446" s="230">
        <v>0</v>
      </c>
      <c r="T446" s="23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2" t="s">
        <v>155</v>
      </c>
      <c r="AT446" s="232" t="s">
        <v>151</v>
      </c>
      <c r="AU446" s="232" t="s">
        <v>156</v>
      </c>
      <c r="AY446" s="18" t="s">
        <v>149</v>
      </c>
      <c r="BE446" s="233">
        <f>IF(N446="základní",J446,0)</f>
        <v>0</v>
      </c>
      <c r="BF446" s="233">
        <f>IF(N446="snížená",J446,0)</f>
        <v>0</v>
      </c>
      <c r="BG446" s="233">
        <f>IF(N446="zákl. přenesená",J446,0)</f>
        <v>0</v>
      </c>
      <c r="BH446" s="233">
        <f>IF(N446="sníž. přenesená",J446,0)</f>
        <v>0</v>
      </c>
      <c r="BI446" s="233">
        <f>IF(N446="nulová",J446,0)</f>
        <v>0</v>
      </c>
      <c r="BJ446" s="18" t="s">
        <v>156</v>
      </c>
      <c r="BK446" s="233">
        <f>ROUND(I446*H446,2)</f>
        <v>0</v>
      </c>
      <c r="BL446" s="18" t="s">
        <v>155</v>
      </c>
      <c r="BM446" s="232" t="s">
        <v>945</v>
      </c>
    </row>
    <row r="447" s="13" customFormat="1">
      <c r="A447" s="13"/>
      <c r="B447" s="234"/>
      <c r="C447" s="235"/>
      <c r="D447" s="236" t="s">
        <v>158</v>
      </c>
      <c r="E447" s="237" t="s">
        <v>1</v>
      </c>
      <c r="F447" s="238" t="s">
        <v>1805</v>
      </c>
      <c r="G447" s="235"/>
      <c r="H447" s="239">
        <v>9.1690000000000005</v>
      </c>
      <c r="I447" s="240"/>
      <c r="J447" s="235"/>
      <c r="K447" s="235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158</v>
      </c>
      <c r="AU447" s="245" t="s">
        <v>156</v>
      </c>
      <c r="AV447" s="13" t="s">
        <v>156</v>
      </c>
      <c r="AW447" s="13" t="s">
        <v>31</v>
      </c>
      <c r="AX447" s="13" t="s">
        <v>76</v>
      </c>
      <c r="AY447" s="245" t="s">
        <v>149</v>
      </c>
    </row>
    <row r="448" s="14" customFormat="1">
      <c r="A448" s="14"/>
      <c r="B448" s="262"/>
      <c r="C448" s="263"/>
      <c r="D448" s="236" t="s">
        <v>158</v>
      </c>
      <c r="E448" s="264" t="s">
        <v>1</v>
      </c>
      <c r="F448" s="265" t="s">
        <v>298</v>
      </c>
      <c r="G448" s="263"/>
      <c r="H448" s="266">
        <v>9.1690000000000005</v>
      </c>
      <c r="I448" s="267"/>
      <c r="J448" s="263"/>
      <c r="K448" s="263"/>
      <c r="L448" s="268"/>
      <c r="M448" s="269"/>
      <c r="N448" s="270"/>
      <c r="O448" s="270"/>
      <c r="P448" s="270"/>
      <c r="Q448" s="270"/>
      <c r="R448" s="270"/>
      <c r="S448" s="270"/>
      <c r="T448" s="27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72" t="s">
        <v>158</v>
      </c>
      <c r="AU448" s="272" t="s">
        <v>156</v>
      </c>
      <c r="AV448" s="14" t="s">
        <v>155</v>
      </c>
      <c r="AW448" s="14" t="s">
        <v>31</v>
      </c>
      <c r="AX448" s="14" t="s">
        <v>84</v>
      </c>
      <c r="AY448" s="272" t="s">
        <v>149</v>
      </c>
    </row>
    <row r="449" s="2" customFormat="1" ht="24.15" customHeight="1">
      <c r="A449" s="39"/>
      <c r="B449" s="40"/>
      <c r="C449" s="220" t="s">
        <v>683</v>
      </c>
      <c r="D449" s="220" t="s">
        <v>151</v>
      </c>
      <c r="E449" s="221" t="s">
        <v>1806</v>
      </c>
      <c r="F449" s="222" t="s">
        <v>1807</v>
      </c>
      <c r="G449" s="223" t="s">
        <v>309</v>
      </c>
      <c r="H449" s="224">
        <v>69.956999999999994</v>
      </c>
      <c r="I449" s="225"/>
      <c r="J449" s="226">
        <f>ROUND(I449*H449,2)</f>
        <v>0</v>
      </c>
      <c r="K449" s="227"/>
      <c r="L449" s="45"/>
      <c r="M449" s="228" t="s">
        <v>1</v>
      </c>
      <c r="N449" s="229" t="s">
        <v>42</v>
      </c>
      <c r="O449" s="92"/>
      <c r="P449" s="230">
        <f>O449*H449</f>
        <v>0</v>
      </c>
      <c r="Q449" s="230">
        <v>0.00662832</v>
      </c>
      <c r="R449" s="230">
        <f>Q449*H449</f>
        <v>0.46369738223999996</v>
      </c>
      <c r="S449" s="230">
        <v>0</v>
      </c>
      <c r="T449" s="231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2" t="s">
        <v>155</v>
      </c>
      <c r="AT449" s="232" t="s">
        <v>151</v>
      </c>
      <c r="AU449" s="232" t="s">
        <v>156</v>
      </c>
      <c r="AY449" s="18" t="s">
        <v>149</v>
      </c>
      <c r="BE449" s="233">
        <f>IF(N449="základní",J449,0)</f>
        <v>0</v>
      </c>
      <c r="BF449" s="233">
        <f>IF(N449="snížená",J449,0)</f>
        <v>0</v>
      </c>
      <c r="BG449" s="233">
        <f>IF(N449="zákl. přenesená",J449,0)</f>
        <v>0</v>
      </c>
      <c r="BH449" s="233">
        <f>IF(N449="sníž. přenesená",J449,0)</f>
        <v>0</v>
      </c>
      <c r="BI449" s="233">
        <f>IF(N449="nulová",J449,0)</f>
        <v>0</v>
      </c>
      <c r="BJ449" s="18" t="s">
        <v>156</v>
      </c>
      <c r="BK449" s="233">
        <f>ROUND(I449*H449,2)</f>
        <v>0</v>
      </c>
      <c r="BL449" s="18" t="s">
        <v>155</v>
      </c>
      <c r="BM449" s="232" t="s">
        <v>954</v>
      </c>
    </row>
    <row r="450" s="13" customFormat="1">
      <c r="A450" s="13"/>
      <c r="B450" s="234"/>
      <c r="C450" s="235"/>
      <c r="D450" s="236" t="s">
        <v>158</v>
      </c>
      <c r="E450" s="237" t="s">
        <v>1</v>
      </c>
      <c r="F450" s="238" t="s">
        <v>1808</v>
      </c>
      <c r="G450" s="235"/>
      <c r="H450" s="239">
        <v>69.956999999999994</v>
      </c>
      <c r="I450" s="240"/>
      <c r="J450" s="235"/>
      <c r="K450" s="235"/>
      <c r="L450" s="241"/>
      <c r="M450" s="242"/>
      <c r="N450" s="243"/>
      <c r="O450" s="243"/>
      <c r="P450" s="243"/>
      <c r="Q450" s="243"/>
      <c r="R450" s="243"/>
      <c r="S450" s="243"/>
      <c r="T450" s="24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5" t="s">
        <v>158</v>
      </c>
      <c r="AU450" s="245" t="s">
        <v>156</v>
      </c>
      <c r="AV450" s="13" t="s">
        <v>156</v>
      </c>
      <c r="AW450" s="13" t="s">
        <v>31</v>
      </c>
      <c r="AX450" s="13" t="s">
        <v>76</v>
      </c>
      <c r="AY450" s="245" t="s">
        <v>149</v>
      </c>
    </row>
    <row r="451" s="14" customFormat="1">
      <c r="A451" s="14"/>
      <c r="B451" s="262"/>
      <c r="C451" s="263"/>
      <c r="D451" s="236" t="s">
        <v>158</v>
      </c>
      <c r="E451" s="264" t="s">
        <v>1</v>
      </c>
      <c r="F451" s="265" t="s">
        <v>298</v>
      </c>
      <c r="G451" s="263"/>
      <c r="H451" s="266">
        <v>69.956999999999994</v>
      </c>
      <c r="I451" s="267"/>
      <c r="J451" s="263"/>
      <c r="K451" s="263"/>
      <c r="L451" s="268"/>
      <c r="M451" s="269"/>
      <c r="N451" s="270"/>
      <c r="O451" s="270"/>
      <c r="P451" s="270"/>
      <c r="Q451" s="270"/>
      <c r="R451" s="270"/>
      <c r="S451" s="270"/>
      <c r="T451" s="271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72" t="s">
        <v>158</v>
      </c>
      <c r="AU451" s="272" t="s">
        <v>156</v>
      </c>
      <c r="AV451" s="14" t="s">
        <v>155</v>
      </c>
      <c r="AW451" s="14" t="s">
        <v>31</v>
      </c>
      <c r="AX451" s="14" t="s">
        <v>84</v>
      </c>
      <c r="AY451" s="272" t="s">
        <v>149</v>
      </c>
    </row>
    <row r="452" s="2" customFormat="1" ht="24.15" customHeight="1">
      <c r="A452" s="39"/>
      <c r="B452" s="40"/>
      <c r="C452" s="220" t="s">
        <v>687</v>
      </c>
      <c r="D452" s="220" t="s">
        <v>151</v>
      </c>
      <c r="E452" s="221" t="s">
        <v>1809</v>
      </c>
      <c r="F452" s="222" t="s">
        <v>1810</v>
      </c>
      <c r="G452" s="223" t="s">
        <v>309</v>
      </c>
      <c r="H452" s="224">
        <v>69.956999999999994</v>
      </c>
      <c r="I452" s="225"/>
      <c r="J452" s="226">
        <f>ROUND(I452*H452,2)</f>
        <v>0</v>
      </c>
      <c r="K452" s="227"/>
      <c r="L452" s="45"/>
      <c r="M452" s="228" t="s">
        <v>1</v>
      </c>
      <c r="N452" s="229" t="s">
        <v>42</v>
      </c>
      <c r="O452" s="92"/>
      <c r="P452" s="230">
        <f>O452*H452</f>
        <v>0</v>
      </c>
      <c r="Q452" s="230">
        <v>0</v>
      </c>
      <c r="R452" s="230">
        <f>Q452*H452</f>
        <v>0</v>
      </c>
      <c r="S452" s="230">
        <v>0</v>
      </c>
      <c r="T452" s="231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2" t="s">
        <v>155</v>
      </c>
      <c r="AT452" s="232" t="s">
        <v>151</v>
      </c>
      <c r="AU452" s="232" t="s">
        <v>156</v>
      </c>
      <c r="AY452" s="18" t="s">
        <v>149</v>
      </c>
      <c r="BE452" s="233">
        <f>IF(N452="základní",J452,0)</f>
        <v>0</v>
      </c>
      <c r="BF452" s="233">
        <f>IF(N452="snížená",J452,0)</f>
        <v>0</v>
      </c>
      <c r="BG452" s="233">
        <f>IF(N452="zákl. přenesená",J452,0)</f>
        <v>0</v>
      </c>
      <c r="BH452" s="233">
        <f>IF(N452="sníž. přenesená",J452,0)</f>
        <v>0</v>
      </c>
      <c r="BI452" s="233">
        <f>IF(N452="nulová",J452,0)</f>
        <v>0</v>
      </c>
      <c r="BJ452" s="18" t="s">
        <v>156</v>
      </c>
      <c r="BK452" s="233">
        <f>ROUND(I452*H452,2)</f>
        <v>0</v>
      </c>
      <c r="BL452" s="18" t="s">
        <v>155</v>
      </c>
      <c r="BM452" s="232" t="s">
        <v>962</v>
      </c>
    </row>
    <row r="453" s="2" customFormat="1" ht="33" customHeight="1">
      <c r="A453" s="39"/>
      <c r="B453" s="40"/>
      <c r="C453" s="220" t="s">
        <v>691</v>
      </c>
      <c r="D453" s="220" t="s">
        <v>151</v>
      </c>
      <c r="E453" s="221" t="s">
        <v>1811</v>
      </c>
      <c r="F453" s="222" t="s">
        <v>1812</v>
      </c>
      <c r="G453" s="223" t="s">
        <v>309</v>
      </c>
      <c r="H453" s="224">
        <v>20.376000000000001</v>
      </c>
      <c r="I453" s="225"/>
      <c r="J453" s="226">
        <f>ROUND(I453*H453,2)</f>
        <v>0</v>
      </c>
      <c r="K453" s="227"/>
      <c r="L453" s="45"/>
      <c r="M453" s="228" t="s">
        <v>1</v>
      </c>
      <c r="N453" s="229" t="s">
        <v>42</v>
      </c>
      <c r="O453" s="92"/>
      <c r="P453" s="230">
        <f>O453*H453</f>
        <v>0</v>
      </c>
      <c r="Q453" s="230">
        <v>0.0014960399999999999</v>
      </c>
      <c r="R453" s="230">
        <f>Q453*H453</f>
        <v>0.030483311039999999</v>
      </c>
      <c r="S453" s="230">
        <v>0</v>
      </c>
      <c r="T453" s="231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2" t="s">
        <v>155</v>
      </c>
      <c r="AT453" s="232" t="s">
        <v>151</v>
      </c>
      <c r="AU453" s="232" t="s">
        <v>156</v>
      </c>
      <c r="AY453" s="18" t="s">
        <v>149</v>
      </c>
      <c r="BE453" s="233">
        <f>IF(N453="základní",J453,0)</f>
        <v>0</v>
      </c>
      <c r="BF453" s="233">
        <f>IF(N453="snížená",J453,0)</f>
        <v>0</v>
      </c>
      <c r="BG453" s="233">
        <f>IF(N453="zákl. přenesená",J453,0)</f>
        <v>0</v>
      </c>
      <c r="BH453" s="233">
        <f>IF(N453="sníž. přenesená",J453,0)</f>
        <v>0</v>
      </c>
      <c r="BI453" s="233">
        <f>IF(N453="nulová",J453,0)</f>
        <v>0</v>
      </c>
      <c r="BJ453" s="18" t="s">
        <v>156</v>
      </c>
      <c r="BK453" s="233">
        <f>ROUND(I453*H453,2)</f>
        <v>0</v>
      </c>
      <c r="BL453" s="18" t="s">
        <v>155</v>
      </c>
      <c r="BM453" s="232" t="s">
        <v>1813</v>
      </c>
    </row>
    <row r="454" s="13" customFormat="1">
      <c r="A454" s="13"/>
      <c r="B454" s="234"/>
      <c r="C454" s="235"/>
      <c r="D454" s="236" t="s">
        <v>158</v>
      </c>
      <c r="E454" s="237" t="s">
        <v>1</v>
      </c>
      <c r="F454" s="238" t="s">
        <v>1814</v>
      </c>
      <c r="G454" s="235"/>
      <c r="H454" s="239">
        <v>20.376000000000001</v>
      </c>
      <c r="I454" s="240"/>
      <c r="J454" s="235"/>
      <c r="K454" s="235"/>
      <c r="L454" s="241"/>
      <c r="M454" s="242"/>
      <c r="N454" s="243"/>
      <c r="O454" s="243"/>
      <c r="P454" s="243"/>
      <c r="Q454" s="243"/>
      <c r="R454" s="243"/>
      <c r="S454" s="243"/>
      <c r="T454" s="24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5" t="s">
        <v>158</v>
      </c>
      <c r="AU454" s="245" t="s">
        <v>156</v>
      </c>
      <c r="AV454" s="13" t="s">
        <v>156</v>
      </c>
      <c r="AW454" s="13" t="s">
        <v>31</v>
      </c>
      <c r="AX454" s="13" t="s">
        <v>76</v>
      </c>
      <c r="AY454" s="245" t="s">
        <v>149</v>
      </c>
    </row>
    <row r="455" s="14" customFormat="1">
      <c r="A455" s="14"/>
      <c r="B455" s="262"/>
      <c r="C455" s="263"/>
      <c r="D455" s="236" t="s">
        <v>158</v>
      </c>
      <c r="E455" s="264" t="s">
        <v>1</v>
      </c>
      <c r="F455" s="265" t="s">
        <v>298</v>
      </c>
      <c r="G455" s="263"/>
      <c r="H455" s="266">
        <v>20.376000000000001</v>
      </c>
      <c r="I455" s="267"/>
      <c r="J455" s="263"/>
      <c r="K455" s="263"/>
      <c r="L455" s="268"/>
      <c r="M455" s="269"/>
      <c r="N455" s="270"/>
      <c r="O455" s="270"/>
      <c r="P455" s="270"/>
      <c r="Q455" s="270"/>
      <c r="R455" s="270"/>
      <c r="S455" s="270"/>
      <c r="T455" s="271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72" t="s">
        <v>158</v>
      </c>
      <c r="AU455" s="272" t="s">
        <v>156</v>
      </c>
      <c r="AV455" s="14" t="s">
        <v>155</v>
      </c>
      <c r="AW455" s="14" t="s">
        <v>31</v>
      </c>
      <c r="AX455" s="14" t="s">
        <v>84</v>
      </c>
      <c r="AY455" s="272" t="s">
        <v>149</v>
      </c>
    </row>
    <row r="456" s="2" customFormat="1" ht="33" customHeight="1">
      <c r="A456" s="39"/>
      <c r="B456" s="40"/>
      <c r="C456" s="220" t="s">
        <v>695</v>
      </c>
      <c r="D456" s="220" t="s">
        <v>151</v>
      </c>
      <c r="E456" s="221" t="s">
        <v>1815</v>
      </c>
      <c r="F456" s="222" t="s">
        <v>1816</v>
      </c>
      <c r="G456" s="223" t="s">
        <v>309</v>
      </c>
      <c r="H456" s="224">
        <v>20.376000000000001</v>
      </c>
      <c r="I456" s="225"/>
      <c r="J456" s="226">
        <f>ROUND(I456*H456,2)</f>
        <v>0</v>
      </c>
      <c r="K456" s="227"/>
      <c r="L456" s="45"/>
      <c r="M456" s="228" t="s">
        <v>1</v>
      </c>
      <c r="N456" s="229" t="s">
        <v>42</v>
      </c>
      <c r="O456" s="92"/>
      <c r="P456" s="230">
        <f>O456*H456</f>
        <v>0</v>
      </c>
      <c r="Q456" s="230">
        <v>0</v>
      </c>
      <c r="R456" s="230">
        <f>Q456*H456</f>
        <v>0</v>
      </c>
      <c r="S456" s="230">
        <v>0</v>
      </c>
      <c r="T456" s="23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2" t="s">
        <v>155</v>
      </c>
      <c r="AT456" s="232" t="s">
        <v>151</v>
      </c>
      <c r="AU456" s="232" t="s">
        <v>156</v>
      </c>
      <c r="AY456" s="18" t="s">
        <v>149</v>
      </c>
      <c r="BE456" s="233">
        <f>IF(N456="základní",J456,0)</f>
        <v>0</v>
      </c>
      <c r="BF456" s="233">
        <f>IF(N456="snížená",J456,0)</f>
        <v>0</v>
      </c>
      <c r="BG456" s="233">
        <f>IF(N456="zákl. přenesená",J456,0)</f>
        <v>0</v>
      </c>
      <c r="BH456" s="233">
        <f>IF(N456="sníž. přenesená",J456,0)</f>
        <v>0</v>
      </c>
      <c r="BI456" s="233">
        <f>IF(N456="nulová",J456,0)</f>
        <v>0</v>
      </c>
      <c r="BJ456" s="18" t="s">
        <v>156</v>
      </c>
      <c r="BK456" s="233">
        <f>ROUND(I456*H456,2)</f>
        <v>0</v>
      </c>
      <c r="BL456" s="18" t="s">
        <v>155</v>
      </c>
      <c r="BM456" s="232" t="s">
        <v>1817</v>
      </c>
    </row>
    <row r="457" s="2" customFormat="1" ht="24.15" customHeight="1">
      <c r="A457" s="39"/>
      <c r="B457" s="40"/>
      <c r="C457" s="220" t="s">
        <v>699</v>
      </c>
      <c r="D457" s="220" t="s">
        <v>151</v>
      </c>
      <c r="E457" s="221" t="s">
        <v>1818</v>
      </c>
      <c r="F457" s="222" t="s">
        <v>1819</v>
      </c>
      <c r="G457" s="223" t="s">
        <v>166</v>
      </c>
      <c r="H457" s="224">
        <v>1.0089999999999999</v>
      </c>
      <c r="I457" s="225"/>
      <c r="J457" s="226">
        <f>ROUND(I457*H457,2)</f>
        <v>0</v>
      </c>
      <c r="K457" s="227"/>
      <c r="L457" s="45"/>
      <c r="M457" s="228" t="s">
        <v>1</v>
      </c>
      <c r="N457" s="229" t="s">
        <v>42</v>
      </c>
      <c r="O457" s="92"/>
      <c r="P457" s="230">
        <f>O457*H457</f>
        <v>0</v>
      </c>
      <c r="Q457" s="230">
        <v>1.0551166000000001</v>
      </c>
      <c r="R457" s="230">
        <f>Q457*H457</f>
        <v>1.0646126493999999</v>
      </c>
      <c r="S457" s="230">
        <v>0</v>
      </c>
      <c r="T457" s="231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2" t="s">
        <v>155</v>
      </c>
      <c r="AT457" s="232" t="s">
        <v>151</v>
      </c>
      <c r="AU457" s="232" t="s">
        <v>156</v>
      </c>
      <c r="AY457" s="18" t="s">
        <v>149</v>
      </c>
      <c r="BE457" s="233">
        <f>IF(N457="základní",J457,0)</f>
        <v>0</v>
      </c>
      <c r="BF457" s="233">
        <f>IF(N457="snížená",J457,0)</f>
        <v>0</v>
      </c>
      <c r="BG457" s="233">
        <f>IF(N457="zákl. přenesená",J457,0)</f>
        <v>0</v>
      </c>
      <c r="BH457" s="233">
        <f>IF(N457="sníž. přenesená",J457,0)</f>
        <v>0</v>
      </c>
      <c r="BI457" s="233">
        <f>IF(N457="nulová",J457,0)</f>
        <v>0</v>
      </c>
      <c r="BJ457" s="18" t="s">
        <v>156</v>
      </c>
      <c r="BK457" s="233">
        <f>ROUND(I457*H457,2)</f>
        <v>0</v>
      </c>
      <c r="BL457" s="18" t="s">
        <v>155</v>
      </c>
      <c r="BM457" s="232" t="s">
        <v>974</v>
      </c>
    </row>
    <row r="458" s="13" customFormat="1">
      <c r="A458" s="13"/>
      <c r="B458" s="234"/>
      <c r="C458" s="235"/>
      <c r="D458" s="236" t="s">
        <v>158</v>
      </c>
      <c r="E458" s="237" t="s">
        <v>1</v>
      </c>
      <c r="F458" s="238" t="s">
        <v>1820</v>
      </c>
      <c r="G458" s="235"/>
      <c r="H458" s="239">
        <v>1.0089999999999999</v>
      </c>
      <c r="I458" s="240"/>
      <c r="J458" s="235"/>
      <c r="K458" s="235"/>
      <c r="L458" s="241"/>
      <c r="M458" s="242"/>
      <c r="N458" s="243"/>
      <c r="O458" s="243"/>
      <c r="P458" s="243"/>
      <c r="Q458" s="243"/>
      <c r="R458" s="243"/>
      <c r="S458" s="243"/>
      <c r="T458" s="24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5" t="s">
        <v>158</v>
      </c>
      <c r="AU458" s="245" t="s">
        <v>156</v>
      </c>
      <c r="AV458" s="13" t="s">
        <v>156</v>
      </c>
      <c r="AW458" s="13" t="s">
        <v>31</v>
      </c>
      <c r="AX458" s="13" t="s">
        <v>76</v>
      </c>
      <c r="AY458" s="245" t="s">
        <v>149</v>
      </c>
    </row>
    <row r="459" s="14" customFormat="1">
      <c r="A459" s="14"/>
      <c r="B459" s="262"/>
      <c r="C459" s="263"/>
      <c r="D459" s="236" t="s">
        <v>158</v>
      </c>
      <c r="E459" s="264" t="s">
        <v>1</v>
      </c>
      <c r="F459" s="265" t="s">
        <v>298</v>
      </c>
      <c r="G459" s="263"/>
      <c r="H459" s="266">
        <v>1.0089999999999999</v>
      </c>
      <c r="I459" s="267"/>
      <c r="J459" s="263"/>
      <c r="K459" s="263"/>
      <c r="L459" s="268"/>
      <c r="M459" s="269"/>
      <c r="N459" s="270"/>
      <c r="O459" s="270"/>
      <c r="P459" s="270"/>
      <c r="Q459" s="270"/>
      <c r="R459" s="270"/>
      <c r="S459" s="270"/>
      <c r="T459" s="271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72" t="s">
        <v>158</v>
      </c>
      <c r="AU459" s="272" t="s">
        <v>156</v>
      </c>
      <c r="AV459" s="14" t="s">
        <v>155</v>
      </c>
      <c r="AW459" s="14" t="s">
        <v>31</v>
      </c>
      <c r="AX459" s="14" t="s">
        <v>84</v>
      </c>
      <c r="AY459" s="272" t="s">
        <v>149</v>
      </c>
    </row>
    <row r="460" s="2" customFormat="1" ht="24.15" customHeight="1">
      <c r="A460" s="39"/>
      <c r="B460" s="40"/>
      <c r="C460" s="220" t="s">
        <v>708</v>
      </c>
      <c r="D460" s="220" t="s">
        <v>151</v>
      </c>
      <c r="E460" s="221" t="s">
        <v>1821</v>
      </c>
      <c r="F460" s="222" t="s">
        <v>1822</v>
      </c>
      <c r="G460" s="223" t="s">
        <v>208</v>
      </c>
      <c r="H460" s="224">
        <v>12</v>
      </c>
      <c r="I460" s="225"/>
      <c r="J460" s="226">
        <f>ROUND(I460*H460,2)</f>
        <v>0</v>
      </c>
      <c r="K460" s="227"/>
      <c r="L460" s="45"/>
      <c r="M460" s="228" t="s">
        <v>1</v>
      </c>
      <c r="N460" s="229" t="s">
        <v>42</v>
      </c>
      <c r="O460" s="92"/>
      <c r="P460" s="230">
        <f>O460*H460</f>
        <v>0</v>
      </c>
      <c r="Q460" s="230">
        <v>0.12231930000000001</v>
      </c>
      <c r="R460" s="230">
        <f>Q460*H460</f>
        <v>1.4678316</v>
      </c>
      <c r="S460" s="230">
        <v>0</v>
      </c>
      <c r="T460" s="23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2" t="s">
        <v>155</v>
      </c>
      <c r="AT460" s="232" t="s">
        <v>151</v>
      </c>
      <c r="AU460" s="232" t="s">
        <v>156</v>
      </c>
      <c r="AY460" s="18" t="s">
        <v>149</v>
      </c>
      <c r="BE460" s="233">
        <f>IF(N460="základní",J460,0)</f>
        <v>0</v>
      </c>
      <c r="BF460" s="233">
        <f>IF(N460="snížená",J460,0)</f>
        <v>0</v>
      </c>
      <c r="BG460" s="233">
        <f>IF(N460="zákl. přenesená",J460,0)</f>
        <v>0</v>
      </c>
      <c r="BH460" s="233">
        <f>IF(N460="sníž. přenesená",J460,0)</f>
        <v>0</v>
      </c>
      <c r="BI460" s="233">
        <f>IF(N460="nulová",J460,0)</f>
        <v>0</v>
      </c>
      <c r="BJ460" s="18" t="s">
        <v>156</v>
      </c>
      <c r="BK460" s="233">
        <f>ROUND(I460*H460,2)</f>
        <v>0</v>
      </c>
      <c r="BL460" s="18" t="s">
        <v>155</v>
      </c>
      <c r="BM460" s="232" t="s">
        <v>984</v>
      </c>
    </row>
    <row r="461" s="13" customFormat="1">
      <c r="A461" s="13"/>
      <c r="B461" s="234"/>
      <c r="C461" s="235"/>
      <c r="D461" s="236" t="s">
        <v>158</v>
      </c>
      <c r="E461" s="237" t="s">
        <v>1</v>
      </c>
      <c r="F461" s="238" t="s">
        <v>1823</v>
      </c>
      <c r="G461" s="235"/>
      <c r="H461" s="239">
        <v>4</v>
      </c>
      <c r="I461" s="240"/>
      <c r="J461" s="235"/>
      <c r="K461" s="235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158</v>
      </c>
      <c r="AU461" s="245" t="s">
        <v>156</v>
      </c>
      <c r="AV461" s="13" t="s">
        <v>156</v>
      </c>
      <c r="AW461" s="13" t="s">
        <v>31</v>
      </c>
      <c r="AX461" s="13" t="s">
        <v>76</v>
      </c>
      <c r="AY461" s="245" t="s">
        <v>149</v>
      </c>
    </row>
    <row r="462" s="13" customFormat="1">
      <c r="A462" s="13"/>
      <c r="B462" s="234"/>
      <c r="C462" s="235"/>
      <c r="D462" s="236" t="s">
        <v>158</v>
      </c>
      <c r="E462" s="237" t="s">
        <v>1</v>
      </c>
      <c r="F462" s="238" t="s">
        <v>1824</v>
      </c>
      <c r="G462" s="235"/>
      <c r="H462" s="239">
        <v>3</v>
      </c>
      <c r="I462" s="240"/>
      <c r="J462" s="235"/>
      <c r="K462" s="235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158</v>
      </c>
      <c r="AU462" s="245" t="s">
        <v>156</v>
      </c>
      <c r="AV462" s="13" t="s">
        <v>156</v>
      </c>
      <c r="AW462" s="13" t="s">
        <v>31</v>
      </c>
      <c r="AX462" s="13" t="s">
        <v>76</v>
      </c>
      <c r="AY462" s="245" t="s">
        <v>149</v>
      </c>
    </row>
    <row r="463" s="13" customFormat="1">
      <c r="A463" s="13"/>
      <c r="B463" s="234"/>
      <c r="C463" s="235"/>
      <c r="D463" s="236" t="s">
        <v>158</v>
      </c>
      <c r="E463" s="237" t="s">
        <v>1</v>
      </c>
      <c r="F463" s="238" t="s">
        <v>1825</v>
      </c>
      <c r="G463" s="235"/>
      <c r="H463" s="239">
        <v>4</v>
      </c>
      <c r="I463" s="240"/>
      <c r="J463" s="235"/>
      <c r="K463" s="235"/>
      <c r="L463" s="241"/>
      <c r="M463" s="242"/>
      <c r="N463" s="243"/>
      <c r="O463" s="243"/>
      <c r="P463" s="243"/>
      <c r="Q463" s="243"/>
      <c r="R463" s="243"/>
      <c r="S463" s="243"/>
      <c r="T463" s="24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5" t="s">
        <v>158</v>
      </c>
      <c r="AU463" s="245" t="s">
        <v>156</v>
      </c>
      <c r="AV463" s="13" t="s">
        <v>156</v>
      </c>
      <c r="AW463" s="13" t="s">
        <v>31</v>
      </c>
      <c r="AX463" s="13" t="s">
        <v>76</v>
      </c>
      <c r="AY463" s="245" t="s">
        <v>149</v>
      </c>
    </row>
    <row r="464" s="13" customFormat="1">
      <c r="A464" s="13"/>
      <c r="B464" s="234"/>
      <c r="C464" s="235"/>
      <c r="D464" s="236" t="s">
        <v>158</v>
      </c>
      <c r="E464" s="237" t="s">
        <v>1</v>
      </c>
      <c r="F464" s="238" t="s">
        <v>1826</v>
      </c>
      <c r="G464" s="235"/>
      <c r="H464" s="239">
        <v>1</v>
      </c>
      <c r="I464" s="240"/>
      <c r="J464" s="235"/>
      <c r="K464" s="235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158</v>
      </c>
      <c r="AU464" s="245" t="s">
        <v>156</v>
      </c>
      <c r="AV464" s="13" t="s">
        <v>156</v>
      </c>
      <c r="AW464" s="13" t="s">
        <v>31</v>
      </c>
      <c r="AX464" s="13" t="s">
        <v>76</v>
      </c>
      <c r="AY464" s="245" t="s">
        <v>149</v>
      </c>
    </row>
    <row r="465" s="14" customFormat="1">
      <c r="A465" s="14"/>
      <c r="B465" s="262"/>
      <c r="C465" s="263"/>
      <c r="D465" s="236" t="s">
        <v>158</v>
      </c>
      <c r="E465" s="264" t="s">
        <v>1</v>
      </c>
      <c r="F465" s="265" t="s">
        <v>298</v>
      </c>
      <c r="G465" s="263"/>
      <c r="H465" s="266">
        <v>12</v>
      </c>
      <c r="I465" s="267"/>
      <c r="J465" s="263"/>
      <c r="K465" s="263"/>
      <c r="L465" s="268"/>
      <c r="M465" s="269"/>
      <c r="N465" s="270"/>
      <c r="O465" s="270"/>
      <c r="P465" s="270"/>
      <c r="Q465" s="270"/>
      <c r="R465" s="270"/>
      <c r="S465" s="270"/>
      <c r="T465" s="271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72" t="s">
        <v>158</v>
      </c>
      <c r="AU465" s="272" t="s">
        <v>156</v>
      </c>
      <c r="AV465" s="14" t="s">
        <v>155</v>
      </c>
      <c r="AW465" s="14" t="s">
        <v>31</v>
      </c>
      <c r="AX465" s="14" t="s">
        <v>84</v>
      </c>
      <c r="AY465" s="272" t="s">
        <v>149</v>
      </c>
    </row>
    <row r="466" s="2" customFormat="1" ht="24.15" customHeight="1">
      <c r="A466" s="39"/>
      <c r="B466" s="40"/>
      <c r="C466" s="246" t="s">
        <v>712</v>
      </c>
      <c r="D466" s="246" t="s">
        <v>178</v>
      </c>
      <c r="E466" s="247" t="s">
        <v>1827</v>
      </c>
      <c r="F466" s="248" t="s">
        <v>1828</v>
      </c>
      <c r="G466" s="249" t="s">
        <v>154</v>
      </c>
      <c r="H466" s="250">
        <v>7.2720000000000002</v>
      </c>
      <c r="I466" s="251"/>
      <c r="J466" s="252">
        <f>ROUND(I466*H466,2)</f>
        <v>0</v>
      </c>
      <c r="K466" s="253"/>
      <c r="L466" s="254"/>
      <c r="M466" s="255" t="s">
        <v>1</v>
      </c>
      <c r="N466" s="256" t="s">
        <v>42</v>
      </c>
      <c r="O466" s="92"/>
      <c r="P466" s="230">
        <f>O466*H466</f>
        <v>0</v>
      </c>
      <c r="Q466" s="230">
        <v>2.6000000000000001</v>
      </c>
      <c r="R466" s="230">
        <f>Q466*H466</f>
        <v>18.9072</v>
      </c>
      <c r="S466" s="230">
        <v>0</v>
      </c>
      <c r="T466" s="231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2" t="s">
        <v>181</v>
      </c>
      <c r="AT466" s="232" t="s">
        <v>178</v>
      </c>
      <c r="AU466" s="232" t="s">
        <v>156</v>
      </c>
      <c r="AY466" s="18" t="s">
        <v>149</v>
      </c>
      <c r="BE466" s="233">
        <f>IF(N466="základní",J466,0)</f>
        <v>0</v>
      </c>
      <c r="BF466" s="233">
        <f>IF(N466="snížená",J466,0)</f>
        <v>0</v>
      </c>
      <c r="BG466" s="233">
        <f>IF(N466="zákl. přenesená",J466,0)</f>
        <v>0</v>
      </c>
      <c r="BH466" s="233">
        <f>IF(N466="sníž. přenesená",J466,0)</f>
        <v>0</v>
      </c>
      <c r="BI466" s="233">
        <f>IF(N466="nulová",J466,0)</f>
        <v>0</v>
      </c>
      <c r="BJ466" s="18" t="s">
        <v>156</v>
      </c>
      <c r="BK466" s="233">
        <f>ROUND(I466*H466,2)</f>
        <v>0</v>
      </c>
      <c r="BL466" s="18" t="s">
        <v>155</v>
      </c>
      <c r="BM466" s="232" t="s">
        <v>995</v>
      </c>
    </row>
    <row r="467" s="13" customFormat="1">
      <c r="A467" s="13"/>
      <c r="B467" s="234"/>
      <c r="C467" s="235"/>
      <c r="D467" s="236" t="s">
        <v>158</v>
      </c>
      <c r="E467" s="237" t="s">
        <v>1</v>
      </c>
      <c r="F467" s="238" t="s">
        <v>1829</v>
      </c>
      <c r="G467" s="235"/>
      <c r="H467" s="239">
        <v>2.7269999999999999</v>
      </c>
      <c r="I467" s="240"/>
      <c r="J467" s="235"/>
      <c r="K467" s="235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158</v>
      </c>
      <c r="AU467" s="245" t="s">
        <v>156</v>
      </c>
      <c r="AV467" s="13" t="s">
        <v>156</v>
      </c>
      <c r="AW467" s="13" t="s">
        <v>31</v>
      </c>
      <c r="AX467" s="13" t="s">
        <v>76</v>
      </c>
      <c r="AY467" s="245" t="s">
        <v>149</v>
      </c>
    </row>
    <row r="468" s="13" customFormat="1">
      <c r="A468" s="13"/>
      <c r="B468" s="234"/>
      <c r="C468" s="235"/>
      <c r="D468" s="236" t="s">
        <v>158</v>
      </c>
      <c r="E468" s="237" t="s">
        <v>1</v>
      </c>
      <c r="F468" s="238" t="s">
        <v>1830</v>
      </c>
      <c r="G468" s="235"/>
      <c r="H468" s="239">
        <v>1.8180000000000001</v>
      </c>
      <c r="I468" s="240"/>
      <c r="J468" s="235"/>
      <c r="K468" s="235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158</v>
      </c>
      <c r="AU468" s="245" t="s">
        <v>156</v>
      </c>
      <c r="AV468" s="13" t="s">
        <v>156</v>
      </c>
      <c r="AW468" s="13" t="s">
        <v>31</v>
      </c>
      <c r="AX468" s="13" t="s">
        <v>76</v>
      </c>
      <c r="AY468" s="245" t="s">
        <v>149</v>
      </c>
    </row>
    <row r="469" s="13" customFormat="1">
      <c r="A469" s="13"/>
      <c r="B469" s="234"/>
      <c r="C469" s="235"/>
      <c r="D469" s="236" t="s">
        <v>158</v>
      </c>
      <c r="E469" s="237" t="s">
        <v>1</v>
      </c>
      <c r="F469" s="238" t="s">
        <v>1831</v>
      </c>
      <c r="G469" s="235"/>
      <c r="H469" s="239">
        <v>2.7269999999999999</v>
      </c>
      <c r="I469" s="240"/>
      <c r="J469" s="235"/>
      <c r="K469" s="235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158</v>
      </c>
      <c r="AU469" s="245" t="s">
        <v>156</v>
      </c>
      <c r="AV469" s="13" t="s">
        <v>156</v>
      </c>
      <c r="AW469" s="13" t="s">
        <v>31</v>
      </c>
      <c r="AX469" s="13" t="s">
        <v>76</v>
      </c>
      <c r="AY469" s="245" t="s">
        <v>149</v>
      </c>
    </row>
    <row r="470" s="14" customFormat="1">
      <c r="A470" s="14"/>
      <c r="B470" s="262"/>
      <c r="C470" s="263"/>
      <c r="D470" s="236" t="s">
        <v>158</v>
      </c>
      <c r="E470" s="264" t="s">
        <v>1</v>
      </c>
      <c r="F470" s="265" t="s">
        <v>298</v>
      </c>
      <c r="G470" s="263"/>
      <c r="H470" s="266">
        <v>7.2720000000000002</v>
      </c>
      <c r="I470" s="267"/>
      <c r="J470" s="263"/>
      <c r="K470" s="263"/>
      <c r="L470" s="268"/>
      <c r="M470" s="269"/>
      <c r="N470" s="270"/>
      <c r="O470" s="270"/>
      <c r="P470" s="270"/>
      <c r="Q470" s="270"/>
      <c r="R470" s="270"/>
      <c r="S470" s="270"/>
      <c r="T470" s="271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72" t="s">
        <v>158</v>
      </c>
      <c r="AU470" s="272" t="s">
        <v>156</v>
      </c>
      <c r="AV470" s="14" t="s">
        <v>155</v>
      </c>
      <c r="AW470" s="14" t="s">
        <v>31</v>
      </c>
      <c r="AX470" s="14" t="s">
        <v>84</v>
      </c>
      <c r="AY470" s="272" t="s">
        <v>149</v>
      </c>
    </row>
    <row r="471" s="2" customFormat="1" ht="24.15" customHeight="1">
      <c r="A471" s="39"/>
      <c r="B471" s="40"/>
      <c r="C471" s="246" t="s">
        <v>717</v>
      </c>
      <c r="D471" s="246" t="s">
        <v>178</v>
      </c>
      <c r="E471" s="247" t="s">
        <v>1832</v>
      </c>
      <c r="F471" s="248" t="s">
        <v>1833</v>
      </c>
      <c r="G471" s="249" t="s">
        <v>154</v>
      </c>
      <c r="H471" s="250">
        <v>7.5919999999999996</v>
      </c>
      <c r="I471" s="251"/>
      <c r="J471" s="252">
        <f>ROUND(I471*H471,2)</f>
        <v>0</v>
      </c>
      <c r="K471" s="253"/>
      <c r="L471" s="254"/>
      <c r="M471" s="255" t="s">
        <v>1</v>
      </c>
      <c r="N471" s="256" t="s">
        <v>42</v>
      </c>
      <c r="O471" s="92"/>
      <c r="P471" s="230">
        <f>O471*H471</f>
        <v>0</v>
      </c>
      <c r="Q471" s="230">
        <v>2.6000000000000001</v>
      </c>
      <c r="R471" s="230">
        <f>Q471*H471</f>
        <v>19.7392</v>
      </c>
      <c r="S471" s="230">
        <v>0</v>
      </c>
      <c r="T471" s="231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2" t="s">
        <v>181</v>
      </c>
      <c r="AT471" s="232" t="s">
        <v>178</v>
      </c>
      <c r="AU471" s="232" t="s">
        <v>156</v>
      </c>
      <c r="AY471" s="18" t="s">
        <v>149</v>
      </c>
      <c r="BE471" s="233">
        <f>IF(N471="základní",J471,0)</f>
        <v>0</v>
      </c>
      <c r="BF471" s="233">
        <f>IF(N471="snížená",J471,0)</f>
        <v>0</v>
      </c>
      <c r="BG471" s="233">
        <f>IF(N471="zákl. přenesená",J471,0)</f>
        <v>0</v>
      </c>
      <c r="BH471" s="233">
        <f>IF(N471="sníž. přenesená",J471,0)</f>
        <v>0</v>
      </c>
      <c r="BI471" s="233">
        <f>IF(N471="nulová",J471,0)</f>
        <v>0</v>
      </c>
      <c r="BJ471" s="18" t="s">
        <v>156</v>
      </c>
      <c r="BK471" s="233">
        <f>ROUND(I471*H471,2)</f>
        <v>0</v>
      </c>
      <c r="BL471" s="18" t="s">
        <v>155</v>
      </c>
      <c r="BM471" s="232" t="s">
        <v>1004</v>
      </c>
    </row>
    <row r="472" s="13" customFormat="1">
      <c r="A472" s="13"/>
      <c r="B472" s="234"/>
      <c r="C472" s="235"/>
      <c r="D472" s="236" t="s">
        <v>158</v>
      </c>
      <c r="E472" s="237" t="s">
        <v>1</v>
      </c>
      <c r="F472" s="238" t="s">
        <v>1834</v>
      </c>
      <c r="G472" s="235"/>
      <c r="H472" s="239">
        <v>1.8979999999999999</v>
      </c>
      <c r="I472" s="240"/>
      <c r="J472" s="235"/>
      <c r="K472" s="235"/>
      <c r="L472" s="241"/>
      <c r="M472" s="242"/>
      <c r="N472" s="243"/>
      <c r="O472" s="243"/>
      <c r="P472" s="243"/>
      <c r="Q472" s="243"/>
      <c r="R472" s="243"/>
      <c r="S472" s="243"/>
      <c r="T472" s="24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5" t="s">
        <v>158</v>
      </c>
      <c r="AU472" s="245" t="s">
        <v>156</v>
      </c>
      <c r="AV472" s="13" t="s">
        <v>156</v>
      </c>
      <c r="AW472" s="13" t="s">
        <v>31</v>
      </c>
      <c r="AX472" s="13" t="s">
        <v>76</v>
      </c>
      <c r="AY472" s="245" t="s">
        <v>149</v>
      </c>
    </row>
    <row r="473" s="13" customFormat="1">
      <c r="A473" s="13"/>
      <c r="B473" s="234"/>
      <c r="C473" s="235"/>
      <c r="D473" s="236" t="s">
        <v>158</v>
      </c>
      <c r="E473" s="237" t="s">
        <v>1</v>
      </c>
      <c r="F473" s="238" t="s">
        <v>1835</v>
      </c>
      <c r="G473" s="235"/>
      <c r="H473" s="239">
        <v>1.8979999999999999</v>
      </c>
      <c r="I473" s="240"/>
      <c r="J473" s="235"/>
      <c r="K473" s="235"/>
      <c r="L473" s="241"/>
      <c r="M473" s="242"/>
      <c r="N473" s="243"/>
      <c r="O473" s="243"/>
      <c r="P473" s="243"/>
      <c r="Q473" s="243"/>
      <c r="R473" s="243"/>
      <c r="S473" s="243"/>
      <c r="T473" s="24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158</v>
      </c>
      <c r="AU473" s="245" t="s">
        <v>156</v>
      </c>
      <c r="AV473" s="13" t="s">
        <v>156</v>
      </c>
      <c r="AW473" s="13" t="s">
        <v>31</v>
      </c>
      <c r="AX473" s="13" t="s">
        <v>76</v>
      </c>
      <c r="AY473" s="245" t="s">
        <v>149</v>
      </c>
    </row>
    <row r="474" s="13" customFormat="1">
      <c r="A474" s="13"/>
      <c r="B474" s="234"/>
      <c r="C474" s="235"/>
      <c r="D474" s="236" t="s">
        <v>158</v>
      </c>
      <c r="E474" s="237" t="s">
        <v>1</v>
      </c>
      <c r="F474" s="238" t="s">
        <v>1836</v>
      </c>
      <c r="G474" s="235"/>
      <c r="H474" s="239">
        <v>1.8979999999999999</v>
      </c>
      <c r="I474" s="240"/>
      <c r="J474" s="235"/>
      <c r="K474" s="235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158</v>
      </c>
      <c r="AU474" s="245" t="s">
        <v>156</v>
      </c>
      <c r="AV474" s="13" t="s">
        <v>156</v>
      </c>
      <c r="AW474" s="13" t="s">
        <v>31</v>
      </c>
      <c r="AX474" s="13" t="s">
        <v>76</v>
      </c>
      <c r="AY474" s="245" t="s">
        <v>149</v>
      </c>
    </row>
    <row r="475" s="13" customFormat="1">
      <c r="A475" s="13"/>
      <c r="B475" s="234"/>
      <c r="C475" s="235"/>
      <c r="D475" s="236" t="s">
        <v>158</v>
      </c>
      <c r="E475" s="237" t="s">
        <v>1</v>
      </c>
      <c r="F475" s="238" t="s">
        <v>1837</v>
      </c>
      <c r="G475" s="235"/>
      <c r="H475" s="239">
        <v>1.8979999999999999</v>
      </c>
      <c r="I475" s="240"/>
      <c r="J475" s="235"/>
      <c r="K475" s="235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158</v>
      </c>
      <c r="AU475" s="245" t="s">
        <v>156</v>
      </c>
      <c r="AV475" s="13" t="s">
        <v>156</v>
      </c>
      <c r="AW475" s="13" t="s">
        <v>31</v>
      </c>
      <c r="AX475" s="13" t="s">
        <v>76</v>
      </c>
      <c r="AY475" s="245" t="s">
        <v>149</v>
      </c>
    </row>
    <row r="476" s="14" customFormat="1">
      <c r="A476" s="14"/>
      <c r="B476" s="262"/>
      <c r="C476" s="263"/>
      <c r="D476" s="236" t="s">
        <v>158</v>
      </c>
      <c r="E476" s="264" t="s">
        <v>1</v>
      </c>
      <c r="F476" s="265" t="s">
        <v>298</v>
      </c>
      <c r="G476" s="263"/>
      <c r="H476" s="266">
        <v>7.5919999999999996</v>
      </c>
      <c r="I476" s="267"/>
      <c r="J476" s="263"/>
      <c r="K476" s="263"/>
      <c r="L476" s="268"/>
      <c r="M476" s="269"/>
      <c r="N476" s="270"/>
      <c r="O476" s="270"/>
      <c r="P476" s="270"/>
      <c r="Q476" s="270"/>
      <c r="R476" s="270"/>
      <c r="S476" s="270"/>
      <c r="T476" s="271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72" t="s">
        <v>158</v>
      </c>
      <c r="AU476" s="272" t="s">
        <v>156</v>
      </c>
      <c r="AV476" s="14" t="s">
        <v>155</v>
      </c>
      <c r="AW476" s="14" t="s">
        <v>31</v>
      </c>
      <c r="AX476" s="14" t="s">
        <v>84</v>
      </c>
      <c r="AY476" s="272" t="s">
        <v>149</v>
      </c>
    </row>
    <row r="477" s="2" customFormat="1" ht="24.15" customHeight="1">
      <c r="A477" s="39"/>
      <c r="B477" s="40"/>
      <c r="C477" s="220" t="s">
        <v>726</v>
      </c>
      <c r="D477" s="220" t="s">
        <v>151</v>
      </c>
      <c r="E477" s="221" t="s">
        <v>1838</v>
      </c>
      <c r="F477" s="222" t="s">
        <v>1839</v>
      </c>
      <c r="G477" s="223" t="s">
        <v>1314</v>
      </c>
      <c r="H477" s="224">
        <v>1</v>
      </c>
      <c r="I477" s="225"/>
      <c r="J477" s="226">
        <f>ROUND(I477*H477,2)</f>
        <v>0</v>
      </c>
      <c r="K477" s="227"/>
      <c r="L477" s="45"/>
      <c r="M477" s="228" t="s">
        <v>1</v>
      </c>
      <c r="N477" s="229" t="s">
        <v>42</v>
      </c>
      <c r="O477" s="92"/>
      <c r="P477" s="230">
        <f>O477*H477</f>
        <v>0</v>
      </c>
      <c r="Q477" s="230">
        <v>2</v>
      </c>
      <c r="R477" s="230">
        <f>Q477*H477</f>
        <v>2</v>
      </c>
      <c r="S477" s="230">
        <v>0</v>
      </c>
      <c r="T477" s="231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2" t="s">
        <v>155</v>
      </c>
      <c r="AT477" s="232" t="s">
        <v>151</v>
      </c>
      <c r="AU477" s="232" t="s">
        <v>156</v>
      </c>
      <c r="AY477" s="18" t="s">
        <v>149</v>
      </c>
      <c r="BE477" s="233">
        <f>IF(N477="základní",J477,0)</f>
        <v>0</v>
      </c>
      <c r="BF477" s="233">
        <f>IF(N477="snížená",J477,0)</f>
        <v>0</v>
      </c>
      <c r="BG477" s="233">
        <f>IF(N477="zákl. přenesená",J477,0)</f>
        <v>0</v>
      </c>
      <c r="BH477" s="233">
        <f>IF(N477="sníž. přenesená",J477,0)</f>
        <v>0</v>
      </c>
      <c r="BI477" s="233">
        <f>IF(N477="nulová",J477,0)</f>
        <v>0</v>
      </c>
      <c r="BJ477" s="18" t="s">
        <v>156</v>
      </c>
      <c r="BK477" s="233">
        <f>ROUND(I477*H477,2)</f>
        <v>0</v>
      </c>
      <c r="BL477" s="18" t="s">
        <v>155</v>
      </c>
      <c r="BM477" s="232" t="s">
        <v>1026</v>
      </c>
    </row>
    <row r="478" s="2" customFormat="1">
      <c r="A478" s="39"/>
      <c r="B478" s="40"/>
      <c r="C478" s="41"/>
      <c r="D478" s="236" t="s">
        <v>409</v>
      </c>
      <c r="E478" s="41"/>
      <c r="F478" s="294" t="s">
        <v>1840</v>
      </c>
      <c r="G478" s="41"/>
      <c r="H478" s="41"/>
      <c r="I478" s="295"/>
      <c r="J478" s="41"/>
      <c r="K478" s="41"/>
      <c r="L478" s="45"/>
      <c r="M478" s="296"/>
      <c r="N478" s="297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409</v>
      </c>
      <c r="AU478" s="18" t="s">
        <v>156</v>
      </c>
    </row>
    <row r="479" s="13" customFormat="1">
      <c r="A479" s="13"/>
      <c r="B479" s="234"/>
      <c r="C479" s="235"/>
      <c r="D479" s="236" t="s">
        <v>158</v>
      </c>
      <c r="E479" s="237" t="s">
        <v>1</v>
      </c>
      <c r="F479" s="238" t="s">
        <v>1841</v>
      </c>
      <c r="G479" s="235"/>
      <c r="H479" s="239">
        <v>1</v>
      </c>
      <c r="I479" s="240"/>
      <c r="J479" s="235"/>
      <c r="K479" s="235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158</v>
      </c>
      <c r="AU479" s="245" t="s">
        <v>156</v>
      </c>
      <c r="AV479" s="13" t="s">
        <v>156</v>
      </c>
      <c r="AW479" s="13" t="s">
        <v>31</v>
      </c>
      <c r="AX479" s="13" t="s">
        <v>76</v>
      </c>
      <c r="AY479" s="245" t="s">
        <v>149</v>
      </c>
    </row>
    <row r="480" s="14" customFormat="1">
      <c r="A480" s="14"/>
      <c r="B480" s="262"/>
      <c r="C480" s="263"/>
      <c r="D480" s="236" t="s">
        <v>158</v>
      </c>
      <c r="E480" s="264" t="s">
        <v>1</v>
      </c>
      <c r="F480" s="265" t="s">
        <v>298</v>
      </c>
      <c r="G480" s="263"/>
      <c r="H480" s="266">
        <v>1</v>
      </c>
      <c r="I480" s="267"/>
      <c r="J480" s="263"/>
      <c r="K480" s="263"/>
      <c r="L480" s="268"/>
      <c r="M480" s="269"/>
      <c r="N480" s="270"/>
      <c r="O480" s="270"/>
      <c r="P480" s="270"/>
      <c r="Q480" s="270"/>
      <c r="R480" s="270"/>
      <c r="S480" s="270"/>
      <c r="T480" s="271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72" t="s">
        <v>158</v>
      </c>
      <c r="AU480" s="272" t="s">
        <v>156</v>
      </c>
      <c r="AV480" s="14" t="s">
        <v>155</v>
      </c>
      <c r="AW480" s="14" t="s">
        <v>31</v>
      </c>
      <c r="AX480" s="14" t="s">
        <v>84</v>
      </c>
      <c r="AY480" s="272" t="s">
        <v>149</v>
      </c>
    </row>
    <row r="481" s="2" customFormat="1" ht="24.15" customHeight="1">
      <c r="A481" s="39"/>
      <c r="B481" s="40"/>
      <c r="C481" s="220" t="s">
        <v>730</v>
      </c>
      <c r="D481" s="220" t="s">
        <v>151</v>
      </c>
      <c r="E481" s="221" t="s">
        <v>1842</v>
      </c>
      <c r="F481" s="222" t="s">
        <v>1839</v>
      </c>
      <c r="G481" s="223" t="s">
        <v>1314</v>
      </c>
      <c r="H481" s="224">
        <v>3</v>
      </c>
      <c r="I481" s="225"/>
      <c r="J481" s="226">
        <f>ROUND(I481*H481,2)</f>
        <v>0</v>
      </c>
      <c r="K481" s="227"/>
      <c r="L481" s="45"/>
      <c r="M481" s="228" t="s">
        <v>1</v>
      </c>
      <c r="N481" s="229" t="s">
        <v>42</v>
      </c>
      <c r="O481" s="92"/>
      <c r="P481" s="230">
        <f>O481*H481</f>
        <v>0</v>
      </c>
      <c r="Q481" s="230">
        <v>2</v>
      </c>
      <c r="R481" s="230">
        <f>Q481*H481</f>
        <v>6</v>
      </c>
      <c r="S481" s="230">
        <v>0</v>
      </c>
      <c r="T481" s="231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2" t="s">
        <v>155</v>
      </c>
      <c r="AT481" s="232" t="s">
        <v>151</v>
      </c>
      <c r="AU481" s="232" t="s">
        <v>156</v>
      </c>
      <c r="AY481" s="18" t="s">
        <v>149</v>
      </c>
      <c r="BE481" s="233">
        <f>IF(N481="základní",J481,0)</f>
        <v>0</v>
      </c>
      <c r="BF481" s="233">
        <f>IF(N481="snížená",J481,0)</f>
        <v>0</v>
      </c>
      <c r="BG481" s="233">
        <f>IF(N481="zákl. přenesená",J481,0)</f>
        <v>0</v>
      </c>
      <c r="BH481" s="233">
        <f>IF(N481="sníž. přenesená",J481,0)</f>
        <v>0</v>
      </c>
      <c r="BI481" s="233">
        <f>IF(N481="nulová",J481,0)</f>
        <v>0</v>
      </c>
      <c r="BJ481" s="18" t="s">
        <v>156</v>
      </c>
      <c r="BK481" s="233">
        <f>ROUND(I481*H481,2)</f>
        <v>0</v>
      </c>
      <c r="BL481" s="18" t="s">
        <v>155</v>
      </c>
      <c r="BM481" s="232" t="s">
        <v>1043</v>
      </c>
    </row>
    <row r="482" s="2" customFormat="1">
      <c r="A482" s="39"/>
      <c r="B482" s="40"/>
      <c r="C482" s="41"/>
      <c r="D482" s="236" t="s">
        <v>409</v>
      </c>
      <c r="E482" s="41"/>
      <c r="F482" s="294" t="s">
        <v>1840</v>
      </c>
      <c r="G482" s="41"/>
      <c r="H482" s="41"/>
      <c r="I482" s="295"/>
      <c r="J482" s="41"/>
      <c r="K482" s="41"/>
      <c r="L482" s="45"/>
      <c r="M482" s="296"/>
      <c r="N482" s="297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409</v>
      </c>
      <c r="AU482" s="18" t="s">
        <v>156</v>
      </c>
    </row>
    <row r="483" s="13" customFormat="1">
      <c r="A483" s="13"/>
      <c r="B483" s="234"/>
      <c r="C483" s="235"/>
      <c r="D483" s="236" t="s">
        <v>158</v>
      </c>
      <c r="E483" s="237" t="s">
        <v>1</v>
      </c>
      <c r="F483" s="238" t="s">
        <v>1843</v>
      </c>
      <c r="G483" s="235"/>
      <c r="H483" s="239">
        <v>3</v>
      </c>
      <c r="I483" s="240"/>
      <c r="J483" s="235"/>
      <c r="K483" s="235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158</v>
      </c>
      <c r="AU483" s="245" t="s">
        <v>156</v>
      </c>
      <c r="AV483" s="13" t="s">
        <v>156</v>
      </c>
      <c r="AW483" s="13" t="s">
        <v>31</v>
      </c>
      <c r="AX483" s="13" t="s">
        <v>76</v>
      </c>
      <c r="AY483" s="245" t="s">
        <v>149</v>
      </c>
    </row>
    <row r="484" s="14" customFormat="1">
      <c r="A484" s="14"/>
      <c r="B484" s="262"/>
      <c r="C484" s="263"/>
      <c r="D484" s="236" t="s">
        <v>158</v>
      </c>
      <c r="E484" s="264" t="s">
        <v>1</v>
      </c>
      <c r="F484" s="265" t="s">
        <v>298</v>
      </c>
      <c r="G484" s="263"/>
      <c r="H484" s="266">
        <v>3</v>
      </c>
      <c r="I484" s="267"/>
      <c r="J484" s="263"/>
      <c r="K484" s="263"/>
      <c r="L484" s="268"/>
      <c r="M484" s="269"/>
      <c r="N484" s="270"/>
      <c r="O484" s="270"/>
      <c r="P484" s="270"/>
      <c r="Q484" s="270"/>
      <c r="R484" s="270"/>
      <c r="S484" s="270"/>
      <c r="T484" s="271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72" t="s">
        <v>158</v>
      </c>
      <c r="AU484" s="272" t="s">
        <v>156</v>
      </c>
      <c r="AV484" s="14" t="s">
        <v>155</v>
      </c>
      <c r="AW484" s="14" t="s">
        <v>31</v>
      </c>
      <c r="AX484" s="14" t="s">
        <v>84</v>
      </c>
      <c r="AY484" s="272" t="s">
        <v>149</v>
      </c>
    </row>
    <row r="485" s="2" customFormat="1" ht="24.15" customHeight="1">
      <c r="A485" s="39"/>
      <c r="B485" s="40"/>
      <c r="C485" s="220" t="s">
        <v>735</v>
      </c>
      <c r="D485" s="220" t="s">
        <v>151</v>
      </c>
      <c r="E485" s="221" t="s">
        <v>1844</v>
      </c>
      <c r="F485" s="222" t="s">
        <v>1845</v>
      </c>
      <c r="G485" s="223" t="s">
        <v>1846</v>
      </c>
      <c r="H485" s="224">
        <v>3</v>
      </c>
      <c r="I485" s="225"/>
      <c r="J485" s="226">
        <f>ROUND(I485*H485,2)</f>
        <v>0</v>
      </c>
      <c r="K485" s="227"/>
      <c r="L485" s="45"/>
      <c r="M485" s="228" t="s">
        <v>1</v>
      </c>
      <c r="N485" s="229" t="s">
        <v>42</v>
      </c>
      <c r="O485" s="92"/>
      <c r="P485" s="230">
        <f>O485*H485</f>
        <v>0</v>
      </c>
      <c r="Q485" s="230">
        <v>1.8999999999999999</v>
      </c>
      <c r="R485" s="230">
        <f>Q485*H485</f>
        <v>5.6999999999999993</v>
      </c>
      <c r="S485" s="230">
        <v>0</v>
      </c>
      <c r="T485" s="231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2" t="s">
        <v>155</v>
      </c>
      <c r="AT485" s="232" t="s">
        <v>151</v>
      </c>
      <c r="AU485" s="232" t="s">
        <v>156</v>
      </c>
      <c r="AY485" s="18" t="s">
        <v>149</v>
      </c>
      <c r="BE485" s="233">
        <f>IF(N485="základní",J485,0)</f>
        <v>0</v>
      </c>
      <c r="BF485" s="233">
        <f>IF(N485="snížená",J485,0)</f>
        <v>0</v>
      </c>
      <c r="BG485" s="233">
        <f>IF(N485="zákl. přenesená",J485,0)</f>
        <v>0</v>
      </c>
      <c r="BH485" s="233">
        <f>IF(N485="sníž. přenesená",J485,0)</f>
        <v>0</v>
      </c>
      <c r="BI485" s="233">
        <f>IF(N485="nulová",J485,0)</f>
        <v>0</v>
      </c>
      <c r="BJ485" s="18" t="s">
        <v>156</v>
      </c>
      <c r="BK485" s="233">
        <f>ROUND(I485*H485,2)</f>
        <v>0</v>
      </c>
      <c r="BL485" s="18" t="s">
        <v>155</v>
      </c>
      <c r="BM485" s="232" t="s">
        <v>1058</v>
      </c>
    </row>
    <row r="486" s="2" customFormat="1">
      <c r="A486" s="39"/>
      <c r="B486" s="40"/>
      <c r="C486" s="41"/>
      <c r="D486" s="236" t="s">
        <v>409</v>
      </c>
      <c r="E486" s="41"/>
      <c r="F486" s="294" t="s">
        <v>1840</v>
      </c>
      <c r="G486" s="41"/>
      <c r="H486" s="41"/>
      <c r="I486" s="295"/>
      <c r="J486" s="41"/>
      <c r="K486" s="41"/>
      <c r="L486" s="45"/>
      <c r="M486" s="296"/>
      <c r="N486" s="297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409</v>
      </c>
      <c r="AU486" s="18" t="s">
        <v>156</v>
      </c>
    </row>
    <row r="487" s="13" customFormat="1">
      <c r="A487" s="13"/>
      <c r="B487" s="234"/>
      <c r="C487" s="235"/>
      <c r="D487" s="236" t="s">
        <v>158</v>
      </c>
      <c r="E487" s="237" t="s">
        <v>1</v>
      </c>
      <c r="F487" s="238" t="s">
        <v>1847</v>
      </c>
      <c r="G487" s="235"/>
      <c r="H487" s="239">
        <v>3</v>
      </c>
      <c r="I487" s="240"/>
      <c r="J487" s="235"/>
      <c r="K487" s="235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158</v>
      </c>
      <c r="AU487" s="245" t="s">
        <v>156</v>
      </c>
      <c r="AV487" s="13" t="s">
        <v>156</v>
      </c>
      <c r="AW487" s="13" t="s">
        <v>31</v>
      </c>
      <c r="AX487" s="13" t="s">
        <v>76</v>
      </c>
      <c r="AY487" s="245" t="s">
        <v>149</v>
      </c>
    </row>
    <row r="488" s="14" customFormat="1">
      <c r="A488" s="14"/>
      <c r="B488" s="262"/>
      <c r="C488" s="263"/>
      <c r="D488" s="236" t="s">
        <v>158</v>
      </c>
      <c r="E488" s="264" t="s">
        <v>1</v>
      </c>
      <c r="F488" s="265" t="s">
        <v>298</v>
      </c>
      <c r="G488" s="263"/>
      <c r="H488" s="266">
        <v>3</v>
      </c>
      <c r="I488" s="267"/>
      <c r="J488" s="263"/>
      <c r="K488" s="263"/>
      <c r="L488" s="268"/>
      <c r="M488" s="269"/>
      <c r="N488" s="270"/>
      <c r="O488" s="270"/>
      <c r="P488" s="270"/>
      <c r="Q488" s="270"/>
      <c r="R488" s="270"/>
      <c r="S488" s="270"/>
      <c r="T488" s="271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72" t="s">
        <v>158</v>
      </c>
      <c r="AU488" s="272" t="s">
        <v>156</v>
      </c>
      <c r="AV488" s="14" t="s">
        <v>155</v>
      </c>
      <c r="AW488" s="14" t="s">
        <v>31</v>
      </c>
      <c r="AX488" s="14" t="s">
        <v>84</v>
      </c>
      <c r="AY488" s="272" t="s">
        <v>149</v>
      </c>
    </row>
    <row r="489" s="2" customFormat="1" ht="24.15" customHeight="1">
      <c r="A489" s="39"/>
      <c r="B489" s="40"/>
      <c r="C489" s="220" t="s">
        <v>739</v>
      </c>
      <c r="D489" s="220" t="s">
        <v>151</v>
      </c>
      <c r="E489" s="221" t="s">
        <v>1848</v>
      </c>
      <c r="F489" s="222" t="s">
        <v>1849</v>
      </c>
      <c r="G489" s="223" t="s">
        <v>1846</v>
      </c>
      <c r="H489" s="224">
        <v>1</v>
      </c>
      <c r="I489" s="225"/>
      <c r="J489" s="226">
        <f>ROUND(I489*H489,2)</f>
        <v>0</v>
      </c>
      <c r="K489" s="227"/>
      <c r="L489" s="45"/>
      <c r="M489" s="228" t="s">
        <v>1</v>
      </c>
      <c r="N489" s="229" t="s">
        <v>42</v>
      </c>
      <c r="O489" s="92"/>
      <c r="P489" s="230">
        <f>O489*H489</f>
        <v>0</v>
      </c>
      <c r="Q489" s="230">
        <v>2</v>
      </c>
      <c r="R489" s="230">
        <f>Q489*H489</f>
        <v>2</v>
      </c>
      <c r="S489" s="230">
        <v>0</v>
      </c>
      <c r="T489" s="231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2" t="s">
        <v>155</v>
      </c>
      <c r="AT489" s="232" t="s">
        <v>151</v>
      </c>
      <c r="AU489" s="232" t="s">
        <v>156</v>
      </c>
      <c r="AY489" s="18" t="s">
        <v>149</v>
      </c>
      <c r="BE489" s="233">
        <f>IF(N489="základní",J489,0)</f>
        <v>0</v>
      </c>
      <c r="BF489" s="233">
        <f>IF(N489="snížená",J489,0)</f>
        <v>0</v>
      </c>
      <c r="BG489" s="233">
        <f>IF(N489="zákl. přenesená",J489,0)</f>
        <v>0</v>
      </c>
      <c r="BH489" s="233">
        <f>IF(N489="sníž. přenesená",J489,0)</f>
        <v>0</v>
      </c>
      <c r="BI489" s="233">
        <f>IF(N489="nulová",J489,0)</f>
        <v>0</v>
      </c>
      <c r="BJ489" s="18" t="s">
        <v>156</v>
      </c>
      <c r="BK489" s="233">
        <f>ROUND(I489*H489,2)</f>
        <v>0</v>
      </c>
      <c r="BL489" s="18" t="s">
        <v>155</v>
      </c>
      <c r="BM489" s="232" t="s">
        <v>1073</v>
      </c>
    </row>
    <row r="490" s="2" customFormat="1">
      <c r="A490" s="39"/>
      <c r="B490" s="40"/>
      <c r="C490" s="41"/>
      <c r="D490" s="236" t="s">
        <v>409</v>
      </c>
      <c r="E490" s="41"/>
      <c r="F490" s="294" t="s">
        <v>1840</v>
      </c>
      <c r="G490" s="41"/>
      <c r="H490" s="41"/>
      <c r="I490" s="295"/>
      <c r="J490" s="41"/>
      <c r="K490" s="41"/>
      <c r="L490" s="45"/>
      <c r="M490" s="296"/>
      <c r="N490" s="297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409</v>
      </c>
      <c r="AU490" s="18" t="s">
        <v>156</v>
      </c>
    </row>
    <row r="491" s="13" customFormat="1">
      <c r="A491" s="13"/>
      <c r="B491" s="234"/>
      <c r="C491" s="235"/>
      <c r="D491" s="236" t="s">
        <v>158</v>
      </c>
      <c r="E491" s="237" t="s">
        <v>1</v>
      </c>
      <c r="F491" s="238" t="s">
        <v>1850</v>
      </c>
      <c r="G491" s="235"/>
      <c r="H491" s="239">
        <v>1</v>
      </c>
      <c r="I491" s="240"/>
      <c r="J491" s="235"/>
      <c r="K491" s="235"/>
      <c r="L491" s="241"/>
      <c r="M491" s="242"/>
      <c r="N491" s="243"/>
      <c r="O491" s="243"/>
      <c r="P491" s="243"/>
      <c r="Q491" s="243"/>
      <c r="R491" s="243"/>
      <c r="S491" s="243"/>
      <c r="T491" s="24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5" t="s">
        <v>158</v>
      </c>
      <c r="AU491" s="245" t="s">
        <v>156</v>
      </c>
      <c r="AV491" s="13" t="s">
        <v>156</v>
      </c>
      <c r="AW491" s="13" t="s">
        <v>31</v>
      </c>
      <c r="AX491" s="13" t="s">
        <v>76</v>
      </c>
      <c r="AY491" s="245" t="s">
        <v>149</v>
      </c>
    </row>
    <row r="492" s="14" customFormat="1">
      <c r="A492" s="14"/>
      <c r="B492" s="262"/>
      <c r="C492" s="263"/>
      <c r="D492" s="236" t="s">
        <v>158</v>
      </c>
      <c r="E492" s="264" t="s">
        <v>1</v>
      </c>
      <c r="F492" s="265" t="s">
        <v>298</v>
      </c>
      <c r="G492" s="263"/>
      <c r="H492" s="266">
        <v>1</v>
      </c>
      <c r="I492" s="267"/>
      <c r="J492" s="263"/>
      <c r="K492" s="263"/>
      <c r="L492" s="268"/>
      <c r="M492" s="269"/>
      <c r="N492" s="270"/>
      <c r="O492" s="270"/>
      <c r="P492" s="270"/>
      <c r="Q492" s="270"/>
      <c r="R492" s="270"/>
      <c r="S492" s="270"/>
      <c r="T492" s="271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72" t="s">
        <v>158</v>
      </c>
      <c r="AU492" s="272" t="s">
        <v>156</v>
      </c>
      <c r="AV492" s="14" t="s">
        <v>155</v>
      </c>
      <c r="AW492" s="14" t="s">
        <v>31</v>
      </c>
      <c r="AX492" s="14" t="s">
        <v>84</v>
      </c>
      <c r="AY492" s="272" t="s">
        <v>149</v>
      </c>
    </row>
    <row r="493" s="2" customFormat="1" ht="24.15" customHeight="1">
      <c r="A493" s="39"/>
      <c r="B493" s="40"/>
      <c r="C493" s="220" t="s">
        <v>743</v>
      </c>
      <c r="D493" s="220" t="s">
        <v>151</v>
      </c>
      <c r="E493" s="221" t="s">
        <v>1851</v>
      </c>
      <c r="F493" s="222" t="s">
        <v>1852</v>
      </c>
      <c r="G493" s="223" t="s">
        <v>1846</v>
      </c>
      <c r="H493" s="224">
        <v>4</v>
      </c>
      <c r="I493" s="225"/>
      <c r="J493" s="226">
        <f>ROUND(I493*H493,2)</f>
        <v>0</v>
      </c>
      <c r="K493" s="227"/>
      <c r="L493" s="45"/>
      <c r="M493" s="228" t="s">
        <v>1</v>
      </c>
      <c r="N493" s="229" t="s">
        <v>42</v>
      </c>
      <c r="O493" s="92"/>
      <c r="P493" s="230">
        <f>O493*H493</f>
        <v>0</v>
      </c>
      <c r="Q493" s="230">
        <v>2</v>
      </c>
      <c r="R493" s="230">
        <f>Q493*H493</f>
        <v>8</v>
      </c>
      <c r="S493" s="230">
        <v>0</v>
      </c>
      <c r="T493" s="231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2" t="s">
        <v>155</v>
      </c>
      <c r="AT493" s="232" t="s">
        <v>151</v>
      </c>
      <c r="AU493" s="232" t="s">
        <v>156</v>
      </c>
      <c r="AY493" s="18" t="s">
        <v>149</v>
      </c>
      <c r="BE493" s="233">
        <f>IF(N493="základní",J493,0)</f>
        <v>0</v>
      </c>
      <c r="BF493" s="233">
        <f>IF(N493="snížená",J493,0)</f>
        <v>0</v>
      </c>
      <c r="BG493" s="233">
        <f>IF(N493="zákl. přenesená",J493,0)</f>
        <v>0</v>
      </c>
      <c r="BH493" s="233">
        <f>IF(N493="sníž. přenesená",J493,0)</f>
        <v>0</v>
      </c>
      <c r="BI493" s="233">
        <f>IF(N493="nulová",J493,0)</f>
        <v>0</v>
      </c>
      <c r="BJ493" s="18" t="s">
        <v>156</v>
      </c>
      <c r="BK493" s="233">
        <f>ROUND(I493*H493,2)</f>
        <v>0</v>
      </c>
      <c r="BL493" s="18" t="s">
        <v>155</v>
      </c>
      <c r="BM493" s="232" t="s">
        <v>1087</v>
      </c>
    </row>
    <row r="494" s="2" customFormat="1">
      <c r="A494" s="39"/>
      <c r="B494" s="40"/>
      <c r="C494" s="41"/>
      <c r="D494" s="236" t="s">
        <v>409</v>
      </c>
      <c r="E494" s="41"/>
      <c r="F494" s="294" t="s">
        <v>1840</v>
      </c>
      <c r="G494" s="41"/>
      <c r="H494" s="41"/>
      <c r="I494" s="295"/>
      <c r="J494" s="41"/>
      <c r="K494" s="41"/>
      <c r="L494" s="45"/>
      <c r="M494" s="296"/>
      <c r="N494" s="297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409</v>
      </c>
      <c r="AU494" s="18" t="s">
        <v>156</v>
      </c>
    </row>
    <row r="495" s="13" customFormat="1">
      <c r="A495" s="13"/>
      <c r="B495" s="234"/>
      <c r="C495" s="235"/>
      <c r="D495" s="236" t="s">
        <v>158</v>
      </c>
      <c r="E495" s="237" t="s">
        <v>1</v>
      </c>
      <c r="F495" s="238" t="s">
        <v>1853</v>
      </c>
      <c r="G495" s="235"/>
      <c r="H495" s="239">
        <v>4</v>
      </c>
      <c r="I495" s="240"/>
      <c r="J495" s="235"/>
      <c r="K495" s="235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158</v>
      </c>
      <c r="AU495" s="245" t="s">
        <v>156</v>
      </c>
      <c r="AV495" s="13" t="s">
        <v>156</v>
      </c>
      <c r="AW495" s="13" t="s">
        <v>31</v>
      </c>
      <c r="AX495" s="13" t="s">
        <v>76</v>
      </c>
      <c r="AY495" s="245" t="s">
        <v>149</v>
      </c>
    </row>
    <row r="496" s="14" customFormat="1">
      <c r="A496" s="14"/>
      <c r="B496" s="262"/>
      <c r="C496" s="263"/>
      <c r="D496" s="236" t="s">
        <v>158</v>
      </c>
      <c r="E496" s="264" t="s">
        <v>1</v>
      </c>
      <c r="F496" s="265" t="s">
        <v>298</v>
      </c>
      <c r="G496" s="263"/>
      <c r="H496" s="266">
        <v>4</v>
      </c>
      <c r="I496" s="267"/>
      <c r="J496" s="263"/>
      <c r="K496" s="263"/>
      <c r="L496" s="268"/>
      <c r="M496" s="269"/>
      <c r="N496" s="270"/>
      <c r="O496" s="270"/>
      <c r="P496" s="270"/>
      <c r="Q496" s="270"/>
      <c r="R496" s="270"/>
      <c r="S496" s="270"/>
      <c r="T496" s="271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72" t="s">
        <v>158</v>
      </c>
      <c r="AU496" s="272" t="s">
        <v>156</v>
      </c>
      <c r="AV496" s="14" t="s">
        <v>155</v>
      </c>
      <c r="AW496" s="14" t="s">
        <v>31</v>
      </c>
      <c r="AX496" s="14" t="s">
        <v>84</v>
      </c>
      <c r="AY496" s="272" t="s">
        <v>149</v>
      </c>
    </row>
    <row r="497" s="2" customFormat="1" ht="24.15" customHeight="1">
      <c r="A497" s="39"/>
      <c r="B497" s="40"/>
      <c r="C497" s="220" t="s">
        <v>749</v>
      </c>
      <c r="D497" s="220" t="s">
        <v>151</v>
      </c>
      <c r="E497" s="221" t="s">
        <v>1854</v>
      </c>
      <c r="F497" s="222" t="s">
        <v>1855</v>
      </c>
      <c r="G497" s="223" t="s">
        <v>1314</v>
      </c>
      <c r="H497" s="224">
        <v>1</v>
      </c>
      <c r="I497" s="225"/>
      <c r="J497" s="226">
        <f>ROUND(I497*H497,2)</f>
        <v>0</v>
      </c>
      <c r="K497" s="227"/>
      <c r="L497" s="45"/>
      <c r="M497" s="228" t="s">
        <v>1</v>
      </c>
      <c r="N497" s="229" t="s">
        <v>42</v>
      </c>
      <c r="O497" s="92"/>
      <c r="P497" s="230">
        <f>O497*H497</f>
        <v>0</v>
      </c>
      <c r="Q497" s="230">
        <v>1</v>
      </c>
      <c r="R497" s="230">
        <f>Q497*H497</f>
        <v>1</v>
      </c>
      <c r="S497" s="230">
        <v>0</v>
      </c>
      <c r="T497" s="231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2" t="s">
        <v>155</v>
      </c>
      <c r="AT497" s="232" t="s">
        <v>151</v>
      </c>
      <c r="AU497" s="232" t="s">
        <v>156</v>
      </c>
      <c r="AY497" s="18" t="s">
        <v>149</v>
      </c>
      <c r="BE497" s="233">
        <f>IF(N497="základní",J497,0)</f>
        <v>0</v>
      </c>
      <c r="BF497" s="233">
        <f>IF(N497="snížená",J497,0)</f>
        <v>0</v>
      </c>
      <c r="BG497" s="233">
        <f>IF(N497="zákl. přenesená",J497,0)</f>
        <v>0</v>
      </c>
      <c r="BH497" s="233">
        <f>IF(N497="sníž. přenesená",J497,0)</f>
        <v>0</v>
      </c>
      <c r="BI497" s="233">
        <f>IF(N497="nulová",J497,0)</f>
        <v>0</v>
      </c>
      <c r="BJ497" s="18" t="s">
        <v>156</v>
      </c>
      <c r="BK497" s="233">
        <f>ROUND(I497*H497,2)</f>
        <v>0</v>
      </c>
      <c r="BL497" s="18" t="s">
        <v>155</v>
      </c>
      <c r="BM497" s="232" t="s">
        <v>1107</v>
      </c>
    </row>
    <row r="498" s="2" customFormat="1">
      <c r="A498" s="39"/>
      <c r="B498" s="40"/>
      <c r="C498" s="41"/>
      <c r="D498" s="236" t="s">
        <v>409</v>
      </c>
      <c r="E498" s="41"/>
      <c r="F498" s="294" t="s">
        <v>1840</v>
      </c>
      <c r="G498" s="41"/>
      <c r="H498" s="41"/>
      <c r="I498" s="295"/>
      <c r="J498" s="41"/>
      <c r="K498" s="41"/>
      <c r="L498" s="45"/>
      <c r="M498" s="296"/>
      <c r="N498" s="297"/>
      <c r="O498" s="92"/>
      <c r="P498" s="92"/>
      <c r="Q498" s="92"/>
      <c r="R498" s="92"/>
      <c r="S498" s="92"/>
      <c r="T498" s="93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409</v>
      </c>
      <c r="AU498" s="18" t="s">
        <v>156</v>
      </c>
    </row>
    <row r="499" s="13" customFormat="1">
      <c r="A499" s="13"/>
      <c r="B499" s="234"/>
      <c r="C499" s="235"/>
      <c r="D499" s="236" t="s">
        <v>158</v>
      </c>
      <c r="E499" s="237" t="s">
        <v>1</v>
      </c>
      <c r="F499" s="238" t="s">
        <v>1856</v>
      </c>
      <c r="G499" s="235"/>
      <c r="H499" s="239">
        <v>1</v>
      </c>
      <c r="I499" s="240"/>
      <c r="J499" s="235"/>
      <c r="K499" s="235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158</v>
      </c>
      <c r="AU499" s="245" t="s">
        <v>156</v>
      </c>
      <c r="AV499" s="13" t="s">
        <v>156</v>
      </c>
      <c r="AW499" s="13" t="s">
        <v>31</v>
      </c>
      <c r="AX499" s="13" t="s">
        <v>76</v>
      </c>
      <c r="AY499" s="245" t="s">
        <v>149</v>
      </c>
    </row>
    <row r="500" s="14" customFormat="1">
      <c r="A500" s="14"/>
      <c r="B500" s="262"/>
      <c r="C500" s="263"/>
      <c r="D500" s="236" t="s">
        <v>158</v>
      </c>
      <c r="E500" s="264" t="s">
        <v>1</v>
      </c>
      <c r="F500" s="265" t="s">
        <v>298</v>
      </c>
      <c r="G500" s="263"/>
      <c r="H500" s="266">
        <v>1</v>
      </c>
      <c r="I500" s="267"/>
      <c r="J500" s="263"/>
      <c r="K500" s="263"/>
      <c r="L500" s="268"/>
      <c r="M500" s="269"/>
      <c r="N500" s="270"/>
      <c r="O500" s="270"/>
      <c r="P500" s="270"/>
      <c r="Q500" s="270"/>
      <c r="R500" s="270"/>
      <c r="S500" s="270"/>
      <c r="T500" s="271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72" t="s">
        <v>158</v>
      </c>
      <c r="AU500" s="272" t="s">
        <v>156</v>
      </c>
      <c r="AV500" s="14" t="s">
        <v>155</v>
      </c>
      <c r="AW500" s="14" t="s">
        <v>31</v>
      </c>
      <c r="AX500" s="14" t="s">
        <v>84</v>
      </c>
      <c r="AY500" s="272" t="s">
        <v>149</v>
      </c>
    </row>
    <row r="501" s="2" customFormat="1" ht="24.15" customHeight="1">
      <c r="A501" s="39"/>
      <c r="B501" s="40"/>
      <c r="C501" s="220" t="s">
        <v>753</v>
      </c>
      <c r="D501" s="220" t="s">
        <v>151</v>
      </c>
      <c r="E501" s="221" t="s">
        <v>1857</v>
      </c>
      <c r="F501" s="222" t="s">
        <v>1855</v>
      </c>
      <c r="G501" s="223" t="s">
        <v>1314</v>
      </c>
      <c r="H501" s="224">
        <v>1</v>
      </c>
      <c r="I501" s="225"/>
      <c r="J501" s="226">
        <f>ROUND(I501*H501,2)</f>
        <v>0</v>
      </c>
      <c r="K501" s="227"/>
      <c r="L501" s="45"/>
      <c r="M501" s="228" t="s">
        <v>1</v>
      </c>
      <c r="N501" s="229" t="s">
        <v>42</v>
      </c>
      <c r="O501" s="92"/>
      <c r="P501" s="230">
        <f>O501*H501</f>
        <v>0</v>
      </c>
      <c r="Q501" s="230">
        <v>1</v>
      </c>
      <c r="R501" s="230">
        <f>Q501*H501</f>
        <v>1</v>
      </c>
      <c r="S501" s="230">
        <v>0</v>
      </c>
      <c r="T501" s="231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2" t="s">
        <v>155</v>
      </c>
      <c r="AT501" s="232" t="s">
        <v>151</v>
      </c>
      <c r="AU501" s="232" t="s">
        <v>156</v>
      </c>
      <c r="AY501" s="18" t="s">
        <v>149</v>
      </c>
      <c r="BE501" s="233">
        <f>IF(N501="základní",J501,0)</f>
        <v>0</v>
      </c>
      <c r="BF501" s="233">
        <f>IF(N501="snížená",J501,0)</f>
        <v>0</v>
      </c>
      <c r="BG501" s="233">
        <f>IF(N501="zákl. přenesená",J501,0)</f>
        <v>0</v>
      </c>
      <c r="BH501" s="233">
        <f>IF(N501="sníž. přenesená",J501,0)</f>
        <v>0</v>
      </c>
      <c r="BI501" s="233">
        <f>IF(N501="nulová",J501,0)</f>
        <v>0</v>
      </c>
      <c r="BJ501" s="18" t="s">
        <v>156</v>
      </c>
      <c r="BK501" s="233">
        <f>ROUND(I501*H501,2)</f>
        <v>0</v>
      </c>
      <c r="BL501" s="18" t="s">
        <v>155</v>
      </c>
      <c r="BM501" s="232" t="s">
        <v>1117</v>
      </c>
    </row>
    <row r="502" s="2" customFormat="1">
      <c r="A502" s="39"/>
      <c r="B502" s="40"/>
      <c r="C502" s="41"/>
      <c r="D502" s="236" t="s">
        <v>409</v>
      </c>
      <c r="E502" s="41"/>
      <c r="F502" s="294" t="s">
        <v>1840</v>
      </c>
      <c r="G502" s="41"/>
      <c r="H502" s="41"/>
      <c r="I502" s="295"/>
      <c r="J502" s="41"/>
      <c r="K502" s="41"/>
      <c r="L502" s="45"/>
      <c r="M502" s="296"/>
      <c r="N502" s="297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409</v>
      </c>
      <c r="AU502" s="18" t="s">
        <v>156</v>
      </c>
    </row>
    <row r="503" s="13" customFormat="1">
      <c r="A503" s="13"/>
      <c r="B503" s="234"/>
      <c r="C503" s="235"/>
      <c r="D503" s="236" t="s">
        <v>158</v>
      </c>
      <c r="E503" s="237" t="s">
        <v>1</v>
      </c>
      <c r="F503" s="238" t="s">
        <v>1858</v>
      </c>
      <c r="G503" s="235"/>
      <c r="H503" s="239">
        <v>1</v>
      </c>
      <c r="I503" s="240"/>
      <c r="J503" s="235"/>
      <c r="K503" s="235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158</v>
      </c>
      <c r="AU503" s="245" t="s">
        <v>156</v>
      </c>
      <c r="AV503" s="13" t="s">
        <v>156</v>
      </c>
      <c r="AW503" s="13" t="s">
        <v>31</v>
      </c>
      <c r="AX503" s="13" t="s">
        <v>76</v>
      </c>
      <c r="AY503" s="245" t="s">
        <v>149</v>
      </c>
    </row>
    <row r="504" s="14" customFormat="1">
      <c r="A504" s="14"/>
      <c r="B504" s="262"/>
      <c r="C504" s="263"/>
      <c r="D504" s="236" t="s">
        <v>158</v>
      </c>
      <c r="E504" s="264" t="s">
        <v>1</v>
      </c>
      <c r="F504" s="265" t="s">
        <v>298</v>
      </c>
      <c r="G504" s="263"/>
      <c r="H504" s="266">
        <v>1</v>
      </c>
      <c r="I504" s="267"/>
      <c r="J504" s="263"/>
      <c r="K504" s="263"/>
      <c r="L504" s="268"/>
      <c r="M504" s="269"/>
      <c r="N504" s="270"/>
      <c r="O504" s="270"/>
      <c r="P504" s="270"/>
      <c r="Q504" s="270"/>
      <c r="R504" s="270"/>
      <c r="S504" s="270"/>
      <c r="T504" s="271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72" t="s">
        <v>158</v>
      </c>
      <c r="AU504" s="272" t="s">
        <v>156</v>
      </c>
      <c r="AV504" s="14" t="s">
        <v>155</v>
      </c>
      <c r="AW504" s="14" t="s">
        <v>31</v>
      </c>
      <c r="AX504" s="14" t="s">
        <v>84</v>
      </c>
      <c r="AY504" s="272" t="s">
        <v>149</v>
      </c>
    </row>
    <row r="505" s="2" customFormat="1" ht="24.15" customHeight="1">
      <c r="A505" s="39"/>
      <c r="B505" s="40"/>
      <c r="C505" s="220" t="s">
        <v>759</v>
      </c>
      <c r="D505" s="220" t="s">
        <v>151</v>
      </c>
      <c r="E505" s="221" t="s">
        <v>1859</v>
      </c>
      <c r="F505" s="222" t="s">
        <v>1860</v>
      </c>
      <c r="G505" s="223" t="s">
        <v>1314</v>
      </c>
      <c r="H505" s="224">
        <v>3</v>
      </c>
      <c r="I505" s="225"/>
      <c r="J505" s="226">
        <f>ROUND(I505*H505,2)</f>
        <v>0</v>
      </c>
      <c r="K505" s="227"/>
      <c r="L505" s="45"/>
      <c r="M505" s="228" t="s">
        <v>1</v>
      </c>
      <c r="N505" s="229" t="s">
        <v>42</v>
      </c>
      <c r="O505" s="92"/>
      <c r="P505" s="230">
        <f>O505*H505</f>
        <v>0</v>
      </c>
      <c r="Q505" s="230">
        <v>1</v>
      </c>
      <c r="R505" s="230">
        <f>Q505*H505</f>
        <v>3</v>
      </c>
      <c r="S505" s="230">
        <v>0</v>
      </c>
      <c r="T505" s="231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2" t="s">
        <v>155</v>
      </c>
      <c r="AT505" s="232" t="s">
        <v>151</v>
      </c>
      <c r="AU505" s="232" t="s">
        <v>156</v>
      </c>
      <c r="AY505" s="18" t="s">
        <v>149</v>
      </c>
      <c r="BE505" s="233">
        <f>IF(N505="základní",J505,0)</f>
        <v>0</v>
      </c>
      <c r="BF505" s="233">
        <f>IF(N505="snížená",J505,0)</f>
        <v>0</v>
      </c>
      <c r="BG505" s="233">
        <f>IF(N505="zákl. přenesená",J505,0)</f>
        <v>0</v>
      </c>
      <c r="BH505" s="233">
        <f>IF(N505="sníž. přenesená",J505,0)</f>
        <v>0</v>
      </c>
      <c r="BI505" s="233">
        <f>IF(N505="nulová",J505,0)</f>
        <v>0</v>
      </c>
      <c r="BJ505" s="18" t="s">
        <v>156</v>
      </c>
      <c r="BK505" s="233">
        <f>ROUND(I505*H505,2)</f>
        <v>0</v>
      </c>
      <c r="BL505" s="18" t="s">
        <v>155</v>
      </c>
      <c r="BM505" s="232" t="s">
        <v>1128</v>
      </c>
    </row>
    <row r="506" s="2" customFormat="1">
      <c r="A506" s="39"/>
      <c r="B506" s="40"/>
      <c r="C506" s="41"/>
      <c r="D506" s="236" t="s">
        <v>409</v>
      </c>
      <c r="E506" s="41"/>
      <c r="F506" s="294" t="s">
        <v>1840</v>
      </c>
      <c r="G506" s="41"/>
      <c r="H506" s="41"/>
      <c r="I506" s="295"/>
      <c r="J506" s="41"/>
      <c r="K506" s="41"/>
      <c r="L506" s="45"/>
      <c r="M506" s="296"/>
      <c r="N506" s="297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409</v>
      </c>
      <c r="AU506" s="18" t="s">
        <v>156</v>
      </c>
    </row>
    <row r="507" s="13" customFormat="1">
      <c r="A507" s="13"/>
      <c r="B507" s="234"/>
      <c r="C507" s="235"/>
      <c r="D507" s="236" t="s">
        <v>158</v>
      </c>
      <c r="E507" s="237" t="s">
        <v>1</v>
      </c>
      <c r="F507" s="238" t="s">
        <v>1861</v>
      </c>
      <c r="G507" s="235"/>
      <c r="H507" s="239">
        <v>3</v>
      </c>
      <c r="I507" s="240"/>
      <c r="J507" s="235"/>
      <c r="K507" s="235"/>
      <c r="L507" s="241"/>
      <c r="M507" s="242"/>
      <c r="N507" s="243"/>
      <c r="O507" s="243"/>
      <c r="P507" s="243"/>
      <c r="Q507" s="243"/>
      <c r="R507" s="243"/>
      <c r="S507" s="243"/>
      <c r="T507" s="24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5" t="s">
        <v>158</v>
      </c>
      <c r="AU507" s="245" t="s">
        <v>156</v>
      </c>
      <c r="AV507" s="13" t="s">
        <v>156</v>
      </c>
      <c r="AW507" s="13" t="s">
        <v>31</v>
      </c>
      <c r="AX507" s="13" t="s">
        <v>76</v>
      </c>
      <c r="AY507" s="245" t="s">
        <v>149</v>
      </c>
    </row>
    <row r="508" s="14" customFormat="1">
      <c r="A508" s="14"/>
      <c r="B508" s="262"/>
      <c r="C508" s="263"/>
      <c r="D508" s="236" t="s">
        <v>158</v>
      </c>
      <c r="E508" s="264" t="s">
        <v>1</v>
      </c>
      <c r="F508" s="265" t="s">
        <v>298</v>
      </c>
      <c r="G508" s="263"/>
      <c r="H508" s="266">
        <v>3</v>
      </c>
      <c r="I508" s="267"/>
      <c r="J508" s="263"/>
      <c r="K508" s="263"/>
      <c r="L508" s="268"/>
      <c r="M508" s="269"/>
      <c r="N508" s="270"/>
      <c r="O508" s="270"/>
      <c r="P508" s="270"/>
      <c r="Q508" s="270"/>
      <c r="R508" s="270"/>
      <c r="S508" s="270"/>
      <c r="T508" s="271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72" t="s">
        <v>158</v>
      </c>
      <c r="AU508" s="272" t="s">
        <v>156</v>
      </c>
      <c r="AV508" s="14" t="s">
        <v>155</v>
      </c>
      <c r="AW508" s="14" t="s">
        <v>31</v>
      </c>
      <c r="AX508" s="14" t="s">
        <v>84</v>
      </c>
      <c r="AY508" s="272" t="s">
        <v>149</v>
      </c>
    </row>
    <row r="509" s="2" customFormat="1" ht="24.15" customHeight="1">
      <c r="A509" s="39"/>
      <c r="B509" s="40"/>
      <c r="C509" s="220" t="s">
        <v>767</v>
      </c>
      <c r="D509" s="220" t="s">
        <v>151</v>
      </c>
      <c r="E509" s="221" t="s">
        <v>1862</v>
      </c>
      <c r="F509" s="222" t="s">
        <v>1863</v>
      </c>
      <c r="G509" s="223" t="s">
        <v>1314</v>
      </c>
      <c r="H509" s="224">
        <v>3</v>
      </c>
      <c r="I509" s="225"/>
      <c r="J509" s="226">
        <f>ROUND(I509*H509,2)</f>
        <v>0</v>
      </c>
      <c r="K509" s="227"/>
      <c r="L509" s="45"/>
      <c r="M509" s="228" t="s">
        <v>1</v>
      </c>
      <c r="N509" s="229" t="s">
        <v>42</v>
      </c>
      <c r="O509" s="92"/>
      <c r="P509" s="230">
        <f>O509*H509</f>
        <v>0</v>
      </c>
      <c r="Q509" s="230">
        <v>1</v>
      </c>
      <c r="R509" s="230">
        <f>Q509*H509</f>
        <v>3</v>
      </c>
      <c r="S509" s="230">
        <v>0</v>
      </c>
      <c r="T509" s="231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2" t="s">
        <v>155</v>
      </c>
      <c r="AT509" s="232" t="s">
        <v>151</v>
      </c>
      <c r="AU509" s="232" t="s">
        <v>156</v>
      </c>
      <c r="AY509" s="18" t="s">
        <v>149</v>
      </c>
      <c r="BE509" s="233">
        <f>IF(N509="základní",J509,0)</f>
        <v>0</v>
      </c>
      <c r="BF509" s="233">
        <f>IF(N509="snížená",J509,0)</f>
        <v>0</v>
      </c>
      <c r="BG509" s="233">
        <f>IF(N509="zákl. přenesená",J509,0)</f>
        <v>0</v>
      </c>
      <c r="BH509" s="233">
        <f>IF(N509="sníž. přenesená",J509,0)</f>
        <v>0</v>
      </c>
      <c r="BI509" s="233">
        <f>IF(N509="nulová",J509,0)</f>
        <v>0</v>
      </c>
      <c r="BJ509" s="18" t="s">
        <v>156</v>
      </c>
      <c r="BK509" s="233">
        <f>ROUND(I509*H509,2)</f>
        <v>0</v>
      </c>
      <c r="BL509" s="18" t="s">
        <v>155</v>
      </c>
      <c r="BM509" s="232" t="s">
        <v>1141</v>
      </c>
    </row>
    <row r="510" s="2" customFormat="1">
      <c r="A510" s="39"/>
      <c r="B510" s="40"/>
      <c r="C510" s="41"/>
      <c r="D510" s="236" t="s">
        <v>409</v>
      </c>
      <c r="E510" s="41"/>
      <c r="F510" s="294" t="s">
        <v>1840</v>
      </c>
      <c r="G510" s="41"/>
      <c r="H510" s="41"/>
      <c r="I510" s="295"/>
      <c r="J510" s="41"/>
      <c r="K510" s="41"/>
      <c r="L510" s="45"/>
      <c r="M510" s="296"/>
      <c r="N510" s="297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409</v>
      </c>
      <c r="AU510" s="18" t="s">
        <v>156</v>
      </c>
    </row>
    <row r="511" s="13" customFormat="1">
      <c r="A511" s="13"/>
      <c r="B511" s="234"/>
      <c r="C511" s="235"/>
      <c r="D511" s="236" t="s">
        <v>158</v>
      </c>
      <c r="E511" s="237" t="s">
        <v>1</v>
      </c>
      <c r="F511" s="238" t="s">
        <v>1864</v>
      </c>
      <c r="G511" s="235"/>
      <c r="H511" s="239">
        <v>3</v>
      </c>
      <c r="I511" s="240"/>
      <c r="J511" s="235"/>
      <c r="K511" s="235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158</v>
      </c>
      <c r="AU511" s="245" t="s">
        <v>156</v>
      </c>
      <c r="AV511" s="13" t="s">
        <v>156</v>
      </c>
      <c r="AW511" s="13" t="s">
        <v>31</v>
      </c>
      <c r="AX511" s="13" t="s">
        <v>76</v>
      </c>
      <c r="AY511" s="245" t="s">
        <v>149</v>
      </c>
    </row>
    <row r="512" s="14" customFormat="1">
      <c r="A512" s="14"/>
      <c r="B512" s="262"/>
      <c r="C512" s="263"/>
      <c r="D512" s="236" t="s">
        <v>158</v>
      </c>
      <c r="E512" s="264" t="s">
        <v>1</v>
      </c>
      <c r="F512" s="265" t="s">
        <v>298</v>
      </c>
      <c r="G512" s="263"/>
      <c r="H512" s="266">
        <v>3</v>
      </c>
      <c r="I512" s="267"/>
      <c r="J512" s="263"/>
      <c r="K512" s="263"/>
      <c r="L512" s="268"/>
      <c r="M512" s="269"/>
      <c r="N512" s="270"/>
      <c r="O512" s="270"/>
      <c r="P512" s="270"/>
      <c r="Q512" s="270"/>
      <c r="R512" s="270"/>
      <c r="S512" s="270"/>
      <c r="T512" s="271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72" t="s">
        <v>158</v>
      </c>
      <c r="AU512" s="272" t="s">
        <v>156</v>
      </c>
      <c r="AV512" s="14" t="s">
        <v>155</v>
      </c>
      <c r="AW512" s="14" t="s">
        <v>31</v>
      </c>
      <c r="AX512" s="14" t="s">
        <v>84</v>
      </c>
      <c r="AY512" s="272" t="s">
        <v>149</v>
      </c>
    </row>
    <row r="513" s="12" customFormat="1" ht="22.8" customHeight="1">
      <c r="A513" s="12"/>
      <c r="B513" s="204"/>
      <c r="C513" s="205"/>
      <c r="D513" s="206" t="s">
        <v>75</v>
      </c>
      <c r="E513" s="218" t="s">
        <v>184</v>
      </c>
      <c r="F513" s="218" t="s">
        <v>185</v>
      </c>
      <c r="G513" s="205"/>
      <c r="H513" s="205"/>
      <c r="I513" s="208"/>
      <c r="J513" s="219">
        <f>BK513</f>
        <v>0</v>
      </c>
      <c r="K513" s="205"/>
      <c r="L513" s="210"/>
      <c r="M513" s="211"/>
      <c r="N513" s="212"/>
      <c r="O513" s="212"/>
      <c r="P513" s="213">
        <f>SUM(P514:P526)</f>
        <v>0</v>
      </c>
      <c r="Q513" s="212"/>
      <c r="R513" s="213">
        <f>SUM(R514:R526)</f>
        <v>0.77774999999999994</v>
      </c>
      <c r="S513" s="212"/>
      <c r="T513" s="214">
        <f>SUM(T514:T526)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15" t="s">
        <v>84</v>
      </c>
      <c r="AT513" s="216" t="s">
        <v>75</v>
      </c>
      <c r="AU513" s="216" t="s">
        <v>84</v>
      </c>
      <c r="AY513" s="215" t="s">
        <v>149</v>
      </c>
      <c r="BK513" s="217">
        <f>SUM(BK514:BK526)</f>
        <v>0</v>
      </c>
    </row>
    <row r="514" s="2" customFormat="1" ht="37.8" customHeight="1">
      <c r="A514" s="39"/>
      <c r="B514" s="40"/>
      <c r="C514" s="220" t="s">
        <v>772</v>
      </c>
      <c r="D514" s="220" t="s">
        <v>151</v>
      </c>
      <c r="E514" s="221" t="s">
        <v>1865</v>
      </c>
      <c r="F514" s="222" t="s">
        <v>1866</v>
      </c>
      <c r="G514" s="223" t="s">
        <v>208</v>
      </c>
      <c r="H514" s="224">
        <v>24.239999999999998</v>
      </c>
      <c r="I514" s="225"/>
      <c r="J514" s="226">
        <f>ROUND(I514*H514,2)</f>
        <v>0</v>
      </c>
      <c r="K514" s="227"/>
      <c r="L514" s="45"/>
      <c r="M514" s="228" t="s">
        <v>1</v>
      </c>
      <c r="N514" s="229" t="s">
        <v>42</v>
      </c>
      <c r="O514" s="92"/>
      <c r="P514" s="230">
        <f>O514*H514</f>
        <v>0</v>
      </c>
      <c r="Q514" s="230">
        <v>0.01</v>
      </c>
      <c r="R514" s="230">
        <f>Q514*H514</f>
        <v>0.24239999999999998</v>
      </c>
      <c r="S514" s="230">
        <v>0</v>
      </c>
      <c r="T514" s="231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2" t="s">
        <v>155</v>
      </c>
      <c r="AT514" s="232" t="s">
        <v>151</v>
      </c>
      <c r="AU514" s="232" t="s">
        <v>156</v>
      </c>
      <c r="AY514" s="18" t="s">
        <v>149</v>
      </c>
      <c r="BE514" s="233">
        <f>IF(N514="základní",J514,0)</f>
        <v>0</v>
      </c>
      <c r="BF514" s="233">
        <f>IF(N514="snížená",J514,0)</f>
        <v>0</v>
      </c>
      <c r="BG514" s="233">
        <f>IF(N514="zákl. přenesená",J514,0)</f>
        <v>0</v>
      </c>
      <c r="BH514" s="233">
        <f>IF(N514="sníž. přenesená",J514,0)</f>
        <v>0</v>
      </c>
      <c r="BI514" s="233">
        <f>IF(N514="nulová",J514,0)</f>
        <v>0</v>
      </c>
      <c r="BJ514" s="18" t="s">
        <v>156</v>
      </c>
      <c r="BK514" s="233">
        <f>ROUND(I514*H514,2)</f>
        <v>0</v>
      </c>
      <c r="BL514" s="18" t="s">
        <v>155</v>
      </c>
      <c r="BM514" s="232" t="s">
        <v>1151</v>
      </c>
    </row>
    <row r="515" s="13" customFormat="1">
      <c r="A515" s="13"/>
      <c r="B515" s="234"/>
      <c r="C515" s="235"/>
      <c r="D515" s="236" t="s">
        <v>158</v>
      </c>
      <c r="E515" s="237" t="s">
        <v>1</v>
      </c>
      <c r="F515" s="238" t="s">
        <v>1867</v>
      </c>
      <c r="G515" s="235"/>
      <c r="H515" s="239">
        <v>24.239999999999998</v>
      </c>
      <c r="I515" s="240"/>
      <c r="J515" s="235"/>
      <c r="K515" s="235"/>
      <c r="L515" s="241"/>
      <c r="M515" s="242"/>
      <c r="N515" s="243"/>
      <c r="O515" s="243"/>
      <c r="P515" s="243"/>
      <c r="Q515" s="243"/>
      <c r="R515" s="243"/>
      <c r="S515" s="243"/>
      <c r="T515" s="24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5" t="s">
        <v>158</v>
      </c>
      <c r="AU515" s="245" t="s">
        <v>156</v>
      </c>
      <c r="AV515" s="13" t="s">
        <v>156</v>
      </c>
      <c r="AW515" s="13" t="s">
        <v>31</v>
      </c>
      <c r="AX515" s="13" t="s">
        <v>76</v>
      </c>
      <c r="AY515" s="245" t="s">
        <v>149</v>
      </c>
    </row>
    <row r="516" s="14" customFormat="1">
      <c r="A516" s="14"/>
      <c r="B516" s="262"/>
      <c r="C516" s="263"/>
      <c r="D516" s="236" t="s">
        <v>158</v>
      </c>
      <c r="E516" s="264" t="s">
        <v>1</v>
      </c>
      <c r="F516" s="265" t="s">
        <v>298</v>
      </c>
      <c r="G516" s="263"/>
      <c r="H516" s="266">
        <v>24.239999999999998</v>
      </c>
      <c r="I516" s="267"/>
      <c r="J516" s="263"/>
      <c r="K516" s="263"/>
      <c r="L516" s="268"/>
      <c r="M516" s="269"/>
      <c r="N516" s="270"/>
      <c r="O516" s="270"/>
      <c r="P516" s="270"/>
      <c r="Q516" s="270"/>
      <c r="R516" s="270"/>
      <c r="S516" s="270"/>
      <c r="T516" s="271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72" t="s">
        <v>158</v>
      </c>
      <c r="AU516" s="272" t="s">
        <v>156</v>
      </c>
      <c r="AV516" s="14" t="s">
        <v>155</v>
      </c>
      <c r="AW516" s="14" t="s">
        <v>31</v>
      </c>
      <c r="AX516" s="14" t="s">
        <v>84</v>
      </c>
      <c r="AY516" s="272" t="s">
        <v>149</v>
      </c>
    </row>
    <row r="517" s="2" customFormat="1" ht="37.8" customHeight="1">
      <c r="A517" s="39"/>
      <c r="B517" s="40"/>
      <c r="C517" s="220" t="s">
        <v>778</v>
      </c>
      <c r="D517" s="220" t="s">
        <v>151</v>
      </c>
      <c r="E517" s="221" t="s">
        <v>1868</v>
      </c>
      <c r="F517" s="222" t="s">
        <v>1866</v>
      </c>
      <c r="G517" s="223" t="s">
        <v>208</v>
      </c>
      <c r="H517" s="224">
        <v>9.1999999999999993</v>
      </c>
      <c r="I517" s="225"/>
      <c r="J517" s="226">
        <f>ROUND(I517*H517,2)</f>
        <v>0</v>
      </c>
      <c r="K517" s="227"/>
      <c r="L517" s="45"/>
      <c r="M517" s="228" t="s">
        <v>1</v>
      </c>
      <c r="N517" s="229" t="s">
        <v>42</v>
      </c>
      <c r="O517" s="92"/>
      <c r="P517" s="230">
        <f>O517*H517</f>
        <v>0</v>
      </c>
      <c r="Q517" s="230">
        <v>0.01</v>
      </c>
      <c r="R517" s="230">
        <f>Q517*H517</f>
        <v>0.091999999999999998</v>
      </c>
      <c r="S517" s="230">
        <v>0</v>
      </c>
      <c r="T517" s="231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2" t="s">
        <v>155</v>
      </c>
      <c r="AT517" s="232" t="s">
        <v>151</v>
      </c>
      <c r="AU517" s="232" t="s">
        <v>156</v>
      </c>
      <c r="AY517" s="18" t="s">
        <v>149</v>
      </c>
      <c r="BE517" s="233">
        <f>IF(N517="základní",J517,0)</f>
        <v>0</v>
      </c>
      <c r="BF517" s="233">
        <f>IF(N517="snížená",J517,0)</f>
        <v>0</v>
      </c>
      <c r="BG517" s="233">
        <f>IF(N517="zákl. přenesená",J517,0)</f>
        <v>0</v>
      </c>
      <c r="BH517" s="233">
        <f>IF(N517="sníž. přenesená",J517,0)</f>
        <v>0</v>
      </c>
      <c r="BI517" s="233">
        <f>IF(N517="nulová",J517,0)</f>
        <v>0</v>
      </c>
      <c r="BJ517" s="18" t="s">
        <v>156</v>
      </c>
      <c r="BK517" s="233">
        <f>ROUND(I517*H517,2)</f>
        <v>0</v>
      </c>
      <c r="BL517" s="18" t="s">
        <v>155</v>
      </c>
      <c r="BM517" s="232" t="s">
        <v>1160</v>
      </c>
    </row>
    <row r="518" s="13" customFormat="1">
      <c r="A518" s="13"/>
      <c r="B518" s="234"/>
      <c r="C518" s="235"/>
      <c r="D518" s="236" t="s">
        <v>158</v>
      </c>
      <c r="E518" s="237" t="s">
        <v>1</v>
      </c>
      <c r="F518" s="238" t="s">
        <v>1869</v>
      </c>
      <c r="G518" s="235"/>
      <c r="H518" s="239">
        <v>9.1999999999999993</v>
      </c>
      <c r="I518" s="240"/>
      <c r="J518" s="235"/>
      <c r="K518" s="235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158</v>
      </c>
      <c r="AU518" s="245" t="s">
        <v>156</v>
      </c>
      <c r="AV518" s="13" t="s">
        <v>156</v>
      </c>
      <c r="AW518" s="13" t="s">
        <v>31</v>
      </c>
      <c r="AX518" s="13" t="s">
        <v>76</v>
      </c>
      <c r="AY518" s="245" t="s">
        <v>149</v>
      </c>
    </row>
    <row r="519" s="14" customFormat="1">
      <c r="A519" s="14"/>
      <c r="B519" s="262"/>
      <c r="C519" s="263"/>
      <c r="D519" s="236" t="s">
        <v>158</v>
      </c>
      <c r="E519" s="264" t="s">
        <v>1</v>
      </c>
      <c r="F519" s="265" t="s">
        <v>298</v>
      </c>
      <c r="G519" s="263"/>
      <c r="H519" s="266">
        <v>9.1999999999999993</v>
      </c>
      <c r="I519" s="267"/>
      <c r="J519" s="263"/>
      <c r="K519" s="263"/>
      <c r="L519" s="268"/>
      <c r="M519" s="269"/>
      <c r="N519" s="270"/>
      <c r="O519" s="270"/>
      <c r="P519" s="270"/>
      <c r="Q519" s="270"/>
      <c r="R519" s="270"/>
      <c r="S519" s="270"/>
      <c r="T519" s="271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72" t="s">
        <v>158</v>
      </c>
      <c r="AU519" s="272" t="s">
        <v>156</v>
      </c>
      <c r="AV519" s="14" t="s">
        <v>155</v>
      </c>
      <c r="AW519" s="14" t="s">
        <v>31</v>
      </c>
      <c r="AX519" s="14" t="s">
        <v>84</v>
      </c>
      <c r="AY519" s="272" t="s">
        <v>149</v>
      </c>
    </row>
    <row r="520" s="2" customFormat="1" ht="37.8" customHeight="1">
      <c r="A520" s="39"/>
      <c r="B520" s="40"/>
      <c r="C520" s="220" t="s">
        <v>782</v>
      </c>
      <c r="D520" s="220" t="s">
        <v>151</v>
      </c>
      <c r="E520" s="221" t="s">
        <v>1870</v>
      </c>
      <c r="F520" s="222" t="s">
        <v>1866</v>
      </c>
      <c r="G520" s="223" t="s">
        <v>208</v>
      </c>
      <c r="H520" s="224">
        <v>13.16</v>
      </c>
      <c r="I520" s="225"/>
      <c r="J520" s="226">
        <f>ROUND(I520*H520,2)</f>
        <v>0</v>
      </c>
      <c r="K520" s="227"/>
      <c r="L520" s="45"/>
      <c r="M520" s="228" t="s">
        <v>1</v>
      </c>
      <c r="N520" s="229" t="s">
        <v>42</v>
      </c>
      <c r="O520" s="92"/>
      <c r="P520" s="230">
        <f>O520*H520</f>
        <v>0</v>
      </c>
      <c r="Q520" s="230">
        <v>0.01</v>
      </c>
      <c r="R520" s="230">
        <f>Q520*H520</f>
        <v>0.1316</v>
      </c>
      <c r="S520" s="230">
        <v>0</v>
      </c>
      <c r="T520" s="231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2" t="s">
        <v>155</v>
      </c>
      <c r="AT520" s="232" t="s">
        <v>151</v>
      </c>
      <c r="AU520" s="232" t="s">
        <v>156</v>
      </c>
      <c r="AY520" s="18" t="s">
        <v>149</v>
      </c>
      <c r="BE520" s="233">
        <f>IF(N520="základní",J520,0)</f>
        <v>0</v>
      </c>
      <c r="BF520" s="233">
        <f>IF(N520="snížená",J520,0)</f>
        <v>0</v>
      </c>
      <c r="BG520" s="233">
        <f>IF(N520="zákl. přenesená",J520,0)</f>
        <v>0</v>
      </c>
      <c r="BH520" s="233">
        <f>IF(N520="sníž. přenesená",J520,0)</f>
        <v>0</v>
      </c>
      <c r="BI520" s="233">
        <f>IF(N520="nulová",J520,0)</f>
        <v>0</v>
      </c>
      <c r="BJ520" s="18" t="s">
        <v>156</v>
      </c>
      <c r="BK520" s="233">
        <f>ROUND(I520*H520,2)</f>
        <v>0</v>
      </c>
      <c r="BL520" s="18" t="s">
        <v>155</v>
      </c>
      <c r="BM520" s="232" t="s">
        <v>1177</v>
      </c>
    </row>
    <row r="521" s="13" customFormat="1">
      <c r="A521" s="13"/>
      <c r="B521" s="234"/>
      <c r="C521" s="235"/>
      <c r="D521" s="236" t="s">
        <v>158</v>
      </c>
      <c r="E521" s="237" t="s">
        <v>1</v>
      </c>
      <c r="F521" s="238" t="s">
        <v>1871</v>
      </c>
      <c r="G521" s="235"/>
      <c r="H521" s="239">
        <v>13.16</v>
      </c>
      <c r="I521" s="240"/>
      <c r="J521" s="235"/>
      <c r="K521" s="235"/>
      <c r="L521" s="241"/>
      <c r="M521" s="242"/>
      <c r="N521" s="243"/>
      <c r="O521" s="243"/>
      <c r="P521" s="243"/>
      <c r="Q521" s="243"/>
      <c r="R521" s="243"/>
      <c r="S521" s="243"/>
      <c r="T521" s="24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5" t="s">
        <v>158</v>
      </c>
      <c r="AU521" s="245" t="s">
        <v>156</v>
      </c>
      <c r="AV521" s="13" t="s">
        <v>156</v>
      </c>
      <c r="AW521" s="13" t="s">
        <v>31</v>
      </c>
      <c r="AX521" s="13" t="s">
        <v>76</v>
      </c>
      <c r="AY521" s="245" t="s">
        <v>149</v>
      </c>
    </row>
    <row r="522" s="14" customFormat="1">
      <c r="A522" s="14"/>
      <c r="B522" s="262"/>
      <c r="C522" s="263"/>
      <c r="D522" s="236" t="s">
        <v>158</v>
      </c>
      <c r="E522" s="264" t="s">
        <v>1</v>
      </c>
      <c r="F522" s="265" t="s">
        <v>298</v>
      </c>
      <c r="G522" s="263"/>
      <c r="H522" s="266">
        <v>13.16</v>
      </c>
      <c r="I522" s="267"/>
      <c r="J522" s="263"/>
      <c r="K522" s="263"/>
      <c r="L522" s="268"/>
      <c r="M522" s="269"/>
      <c r="N522" s="270"/>
      <c r="O522" s="270"/>
      <c r="P522" s="270"/>
      <c r="Q522" s="270"/>
      <c r="R522" s="270"/>
      <c r="S522" s="270"/>
      <c r="T522" s="271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72" t="s">
        <v>158</v>
      </c>
      <c r="AU522" s="272" t="s">
        <v>156</v>
      </c>
      <c r="AV522" s="14" t="s">
        <v>155</v>
      </c>
      <c r="AW522" s="14" t="s">
        <v>31</v>
      </c>
      <c r="AX522" s="14" t="s">
        <v>84</v>
      </c>
      <c r="AY522" s="272" t="s">
        <v>149</v>
      </c>
    </row>
    <row r="523" s="2" customFormat="1" ht="24.15" customHeight="1">
      <c r="A523" s="39"/>
      <c r="B523" s="40"/>
      <c r="C523" s="220" t="s">
        <v>785</v>
      </c>
      <c r="D523" s="220" t="s">
        <v>151</v>
      </c>
      <c r="E523" s="221" t="s">
        <v>1872</v>
      </c>
      <c r="F523" s="222" t="s">
        <v>1873</v>
      </c>
      <c r="G523" s="223" t="s">
        <v>208</v>
      </c>
      <c r="H523" s="224">
        <v>16</v>
      </c>
      <c r="I523" s="225"/>
      <c r="J523" s="226">
        <f>ROUND(I523*H523,2)</f>
        <v>0</v>
      </c>
      <c r="K523" s="227"/>
      <c r="L523" s="45"/>
      <c r="M523" s="228" t="s">
        <v>1</v>
      </c>
      <c r="N523" s="229" t="s">
        <v>42</v>
      </c>
      <c r="O523" s="92"/>
      <c r="P523" s="230">
        <f>O523*H523</f>
        <v>0</v>
      </c>
      <c r="Q523" s="230">
        <v>0.016500000000000001</v>
      </c>
      <c r="R523" s="230">
        <f>Q523*H523</f>
        <v>0.26400000000000001</v>
      </c>
      <c r="S523" s="230">
        <v>0</v>
      </c>
      <c r="T523" s="231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2" t="s">
        <v>155</v>
      </c>
      <c r="AT523" s="232" t="s">
        <v>151</v>
      </c>
      <c r="AU523" s="232" t="s">
        <v>156</v>
      </c>
      <c r="AY523" s="18" t="s">
        <v>149</v>
      </c>
      <c r="BE523" s="233">
        <f>IF(N523="základní",J523,0)</f>
        <v>0</v>
      </c>
      <c r="BF523" s="233">
        <f>IF(N523="snížená",J523,0)</f>
        <v>0</v>
      </c>
      <c r="BG523" s="233">
        <f>IF(N523="zákl. přenesená",J523,0)</f>
        <v>0</v>
      </c>
      <c r="BH523" s="233">
        <f>IF(N523="sníž. přenesená",J523,0)</f>
        <v>0</v>
      </c>
      <c r="BI523" s="233">
        <f>IF(N523="nulová",J523,0)</f>
        <v>0</v>
      </c>
      <c r="BJ523" s="18" t="s">
        <v>156</v>
      </c>
      <c r="BK523" s="233">
        <f>ROUND(I523*H523,2)</f>
        <v>0</v>
      </c>
      <c r="BL523" s="18" t="s">
        <v>155</v>
      </c>
      <c r="BM523" s="232" t="s">
        <v>1874</v>
      </c>
    </row>
    <row r="524" s="2" customFormat="1" ht="24.15" customHeight="1">
      <c r="A524" s="39"/>
      <c r="B524" s="40"/>
      <c r="C524" s="220" t="s">
        <v>789</v>
      </c>
      <c r="D524" s="220" t="s">
        <v>151</v>
      </c>
      <c r="E524" s="221" t="s">
        <v>1875</v>
      </c>
      <c r="F524" s="222" t="s">
        <v>1876</v>
      </c>
      <c r="G524" s="223" t="s">
        <v>208</v>
      </c>
      <c r="H524" s="224">
        <v>23</v>
      </c>
      <c r="I524" s="225"/>
      <c r="J524" s="226">
        <f>ROUND(I524*H524,2)</f>
        <v>0</v>
      </c>
      <c r="K524" s="227"/>
      <c r="L524" s="45"/>
      <c r="M524" s="228" t="s">
        <v>1</v>
      </c>
      <c r="N524" s="229" t="s">
        <v>42</v>
      </c>
      <c r="O524" s="92"/>
      <c r="P524" s="230">
        <f>O524*H524</f>
        <v>0</v>
      </c>
      <c r="Q524" s="230">
        <v>0.0018</v>
      </c>
      <c r="R524" s="230">
        <f>Q524*H524</f>
        <v>0.041399999999999999</v>
      </c>
      <c r="S524" s="230">
        <v>0</v>
      </c>
      <c r="T524" s="231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2" t="s">
        <v>155</v>
      </c>
      <c r="AT524" s="232" t="s">
        <v>151</v>
      </c>
      <c r="AU524" s="232" t="s">
        <v>156</v>
      </c>
      <c r="AY524" s="18" t="s">
        <v>149</v>
      </c>
      <c r="BE524" s="233">
        <f>IF(N524="základní",J524,0)</f>
        <v>0</v>
      </c>
      <c r="BF524" s="233">
        <f>IF(N524="snížená",J524,0)</f>
        <v>0</v>
      </c>
      <c r="BG524" s="233">
        <f>IF(N524="zákl. přenesená",J524,0)</f>
        <v>0</v>
      </c>
      <c r="BH524" s="233">
        <f>IF(N524="sníž. přenesená",J524,0)</f>
        <v>0</v>
      </c>
      <c r="BI524" s="233">
        <f>IF(N524="nulová",J524,0)</f>
        <v>0</v>
      </c>
      <c r="BJ524" s="18" t="s">
        <v>156</v>
      </c>
      <c r="BK524" s="233">
        <f>ROUND(I524*H524,2)</f>
        <v>0</v>
      </c>
      <c r="BL524" s="18" t="s">
        <v>155</v>
      </c>
      <c r="BM524" s="232" t="s">
        <v>1877</v>
      </c>
    </row>
    <row r="525" s="2" customFormat="1" ht="24.15" customHeight="1">
      <c r="A525" s="39"/>
      <c r="B525" s="40"/>
      <c r="C525" s="220" t="s">
        <v>794</v>
      </c>
      <c r="D525" s="220" t="s">
        <v>151</v>
      </c>
      <c r="E525" s="221" t="s">
        <v>1878</v>
      </c>
      <c r="F525" s="222" t="s">
        <v>1879</v>
      </c>
      <c r="G525" s="223" t="s">
        <v>208</v>
      </c>
      <c r="H525" s="224">
        <v>1</v>
      </c>
      <c r="I525" s="225"/>
      <c r="J525" s="226">
        <f>ROUND(I525*H525,2)</f>
        <v>0</v>
      </c>
      <c r="K525" s="227"/>
      <c r="L525" s="45"/>
      <c r="M525" s="228" t="s">
        <v>1</v>
      </c>
      <c r="N525" s="229" t="s">
        <v>42</v>
      </c>
      <c r="O525" s="92"/>
      <c r="P525" s="230">
        <f>O525*H525</f>
        <v>0</v>
      </c>
      <c r="Q525" s="230">
        <v>0.00080000000000000004</v>
      </c>
      <c r="R525" s="230">
        <f>Q525*H525</f>
        <v>0.00080000000000000004</v>
      </c>
      <c r="S525" s="230">
        <v>0</v>
      </c>
      <c r="T525" s="231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2" t="s">
        <v>155</v>
      </c>
      <c r="AT525" s="232" t="s">
        <v>151</v>
      </c>
      <c r="AU525" s="232" t="s">
        <v>156</v>
      </c>
      <c r="AY525" s="18" t="s">
        <v>149</v>
      </c>
      <c r="BE525" s="233">
        <f>IF(N525="základní",J525,0)</f>
        <v>0</v>
      </c>
      <c r="BF525" s="233">
        <f>IF(N525="snížená",J525,0)</f>
        <v>0</v>
      </c>
      <c r="BG525" s="233">
        <f>IF(N525="zákl. přenesená",J525,0)</f>
        <v>0</v>
      </c>
      <c r="BH525" s="233">
        <f>IF(N525="sníž. přenesená",J525,0)</f>
        <v>0</v>
      </c>
      <c r="BI525" s="233">
        <f>IF(N525="nulová",J525,0)</f>
        <v>0</v>
      </c>
      <c r="BJ525" s="18" t="s">
        <v>156</v>
      </c>
      <c r="BK525" s="233">
        <f>ROUND(I525*H525,2)</f>
        <v>0</v>
      </c>
      <c r="BL525" s="18" t="s">
        <v>155</v>
      </c>
      <c r="BM525" s="232" t="s">
        <v>1880</v>
      </c>
    </row>
    <row r="526" s="2" customFormat="1" ht="24.15" customHeight="1">
      <c r="A526" s="39"/>
      <c r="B526" s="40"/>
      <c r="C526" s="220" t="s">
        <v>799</v>
      </c>
      <c r="D526" s="220" t="s">
        <v>151</v>
      </c>
      <c r="E526" s="221" t="s">
        <v>1881</v>
      </c>
      <c r="F526" s="222" t="s">
        <v>1882</v>
      </c>
      <c r="G526" s="223" t="s">
        <v>208</v>
      </c>
      <c r="H526" s="224">
        <v>37</v>
      </c>
      <c r="I526" s="225"/>
      <c r="J526" s="226">
        <f>ROUND(I526*H526,2)</f>
        <v>0</v>
      </c>
      <c r="K526" s="227"/>
      <c r="L526" s="45"/>
      <c r="M526" s="228" t="s">
        <v>1</v>
      </c>
      <c r="N526" s="229" t="s">
        <v>42</v>
      </c>
      <c r="O526" s="92"/>
      <c r="P526" s="230">
        <f>O526*H526</f>
        <v>0</v>
      </c>
      <c r="Q526" s="230">
        <v>0.00014999999999999999</v>
      </c>
      <c r="R526" s="230">
        <f>Q526*H526</f>
        <v>0.0055499999999999994</v>
      </c>
      <c r="S526" s="230">
        <v>0</v>
      </c>
      <c r="T526" s="231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2" t="s">
        <v>155</v>
      </c>
      <c r="AT526" s="232" t="s">
        <v>151</v>
      </c>
      <c r="AU526" s="232" t="s">
        <v>156</v>
      </c>
      <c r="AY526" s="18" t="s">
        <v>149</v>
      </c>
      <c r="BE526" s="233">
        <f>IF(N526="základní",J526,0)</f>
        <v>0</v>
      </c>
      <c r="BF526" s="233">
        <f>IF(N526="snížená",J526,0)</f>
        <v>0</v>
      </c>
      <c r="BG526" s="233">
        <f>IF(N526="zákl. přenesená",J526,0)</f>
        <v>0</v>
      </c>
      <c r="BH526" s="233">
        <f>IF(N526="sníž. přenesená",J526,0)</f>
        <v>0</v>
      </c>
      <c r="BI526" s="233">
        <f>IF(N526="nulová",J526,0)</f>
        <v>0</v>
      </c>
      <c r="BJ526" s="18" t="s">
        <v>156</v>
      </c>
      <c r="BK526" s="233">
        <f>ROUND(I526*H526,2)</f>
        <v>0</v>
      </c>
      <c r="BL526" s="18" t="s">
        <v>155</v>
      </c>
      <c r="BM526" s="232" t="s">
        <v>1883</v>
      </c>
    </row>
    <row r="527" s="12" customFormat="1" ht="22.8" customHeight="1">
      <c r="A527" s="12"/>
      <c r="B527" s="204"/>
      <c r="C527" s="205"/>
      <c r="D527" s="206" t="s">
        <v>75</v>
      </c>
      <c r="E527" s="218" t="s">
        <v>233</v>
      </c>
      <c r="F527" s="218" t="s">
        <v>234</v>
      </c>
      <c r="G527" s="205"/>
      <c r="H527" s="205"/>
      <c r="I527" s="208"/>
      <c r="J527" s="219">
        <f>BK527</f>
        <v>0</v>
      </c>
      <c r="K527" s="205"/>
      <c r="L527" s="210"/>
      <c r="M527" s="211"/>
      <c r="N527" s="212"/>
      <c r="O527" s="212"/>
      <c r="P527" s="213">
        <f>SUM(P528:P532)</f>
        <v>0</v>
      </c>
      <c r="Q527" s="212"/>
      <c r="R527" s="213">
        <f>SUM(R528:R532)</f>
        <v>0</v>
      </c>
      <c r="S527" s="212"/>
      <c r="T527" s="214">
        <f>SUM(T528:T532)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15" t="s">
        <v>84</v>
      </c>
      <c r="AT527" s="216" t="s">
        <v>75</v>
      </c>
      <c r="AU527" s="216" t="s">
        <v>84</v>
      </c>
      <c r="AY527" s="215" t="s">
        <v>149</v>
      </c>
      <c r="BK527" s="217">
        <f>SUM(BK528:BK532)</f>
        <v>0</v>
      </c>
    </row>
    <row r="528" s="2" customFormat="1" ht="33" customHeight="1">
      <c r="A528" s="39"/>
      <c r="B528" s="40"/>
      <c r="C528" s="220" t="s">
        <v>804</v>
      </c>
      <c r="D528" s="220" t="s">
        <v>151</v>
      </c>
      <c r="E528" s="221" t="s">
        <v>1884</v>
      </c>
      <c r="F528" s="222" t="s">
        <v>1885</v>
      </c>
      <c r="G528" s="223" t="s">
        <v>166</v>
      </c>
      <c r="H528" s="224">
        <v>15.971</v>
      </c>
      <c r="I528" s="225"/>
      <c r="J528" s="226">
        <f>ROUND(I528*H528,2)</f>
        <v>0</v>
      </c>
      <c r="K528" s="227"/>
      <c r="L528" s="45"/>
      <c r="M528" s="228" t="s">
        <v>1</v>
      </c>
      <c r="N528" s="229" t="s">
        <v>42</v>
      </c>
      <c r="O528" s="92"/>
      <c r="P528" s="230">
        <f>O528*H528</f>
        <v>0</v>
      </c>
      <c r="Q528" s="230">
        <v>0</v>
      </c>
      <c r="R528" s="230">
        <f>Q528*H528</f>
        <v>0</v>
      </c>
      <c r="S528" s="230">
        <v>0</v>
      </c>
      <c r="T528" s="23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2" t="s">
        <v>155</v>
      </c>
      <c r="AT528" s="232" t="s">
        <v>151</v>
      </c>
      <c r="AU528" s="232" t="s">
        <v>156</v>
      </c>
      <c r="AY528" s="18" t="s">
        <v>149</v>
      </c>
      <c r="BE528" s="233">
        <f>IF(N528="základní",J528,0)</f>
        <v>0</v>
      </c>
      <c r="BF528" s="233">
        <f>IF(N528="snížená",J528,0)</f>
        <v>0</v>
      </c>
      <c r="BG528" s="233">
        <f>IF(N528="zákl. přenesená",J528,0)</f>
        <v>0</v>
      </c>
      <c r="BH528" s="233">
        <f>IF(N528="sníž. přenesená",J528,0)</f>
        <v>0</v>
      </c>
      <c r="BI528" s="233">
        <f>IF(N528="nulová",J528,0)</f>
        <v>0</v>
      </c>
      <c r="BJ528" s="18" t="s">
        <v>156</v>
      </c>
      <c r="BK528" s="233">
        <f>ROUND(I528*H528,2)</f>
        <v>0</v>
      </c>
      <c r="BL528" s="18" t="s">
        <v>155</v>
      </c>
      <c r="BM528" s="232" t="s">
        <v>1187</v>
      </c>
    </row>
    <row r="529" s="2" customFormat="1" ht="21.75" customHeight="1">
      <c r="A529" s="39"/>
      <c r="B529" s="40"/>
      <c r="C529" s="220" t="s">
        <v>807</v>
      </c>
      <c r="D529" s="220" t="s">
        <v>151</v>
      </c>
      <c r="E529" s="221" t="s">
        <v>1886</v>
      </c>
      <c r="F529" s="222" t="s">
        <v>1887</v>
      </c>
      <c r="G529" s="223" t="s">
        <v>166</v>
      </c>
      <c r="H529" s="224">
        <v>159.71000000000001</v>
      </c>
      <c r="I529" s="225"/>
      <c r="J529" s="226">
        <f>ROUND(I529*H529,2)</f>
        <v>0</v>
      </c>
      <c r="K529" s="227"/>
      <c r="L529" s="45"/>
      <c r="M529" s="228" t="s">
        <v>1</v>
      </c>
      <c r="N529" s="229" t="s">
        <v>42</v>
      </c>
      <c r="O529" s="92"/>
      <c r="P529" s="230">
        <f>O529*H529</f>
        <v>0</v>
      </c>
      <c r="Q529" s="230">
        <v>0</v>
      </c>
      <c r="R529" s="230">
        <f>Q529*H529</f>
        <v>0</v>
      </c>
      <c r="S529" s="230">
        <v>0</v>
      </c>
      <c r="T529" s="231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2" t="s">
        <v>155</v>
      </c>
      <c r="AT529" s="232" t="s">
        <v>151</v>
      </c>
      <c r="AU529" s="232" t="s">
        <v>156</v>
      </c>
      <c r="AY529" s="18" t="s">
        <v>149</v>
      </c>
      <c r="BE529" s="233">
        <f>IF(N529="základní",J529,0)</f>
        <v>0</v>
      </c>
      <c r="BF529" s="233">
        <f>IF(N529="snížená",J529,0)</f>
        <v>0</v>
      </c>
      <c r="BG529" s="233">
        <f>IF(N529="zákl. přenesená",J529,0)</f>
        <v>0</v>
      </c>
      <c r="BH529" s="233">
        <f>IF(N529="sníž. přenesená",J529,0)</f>
        <v>0</v>
      </c>
      <c r="BI529" s="233">
        <f>IF(N529="nulová",J529,0)</f>
        <v>0</v>
      </c>
      <c r="BJ529" s="18" t="s">
        <v>156</v>
      </c>
      <c r="BK529" s="233">
        <f>ROUND(I529*H529,2)</f>
        <v>0</v>
      </c>
      <c r="BL529" s="18" t="s">
        <v>155</v>
      </c>
      <c r="BM529" s="232" t="s">
        <v>1195</v>
      </c>
    </row>
    <row r="530" s="13" customFormat="1">
      <c r="A530" s="13"/>
      <c r="B530" s="234"/>
      <c r="C530" s="235"/>
      <c r="D530" s="236" t="s">
        <v>158</v>
      </c>
      <c r="E530" s="237" t="s">
        <v>1</v>
      </c>
      <c r="F530" s="238" t="s">
        <v>1888</v>
      </c>
      <c r="G530" s="235"/>
      <c r="H530" s="239">
        <v>159.71000000000001</v>
      </c>
      <c r="I530" s="240"/>
      <c r="J530" s="235"/>
      <c r="K530" s="235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158</v>
      </c>
      <c r="AU530" s="245" t="s">
        <v>156</v>
      </c>
      <c r="AV530" s="13" t="s">
        <v>156</v>
      </c>
      <c r="AW530" s="13" t="s">
        <v>31</v>
      </c>
      <c r="AX530" s="13" t="s">
        <v>76</v>
      </c>
      <c r="AY530" s="245" t="s">
        <v>149</v>
      </c>
    </row>
    <row r="531" s="14" customFormat="1">
      <c r="A531" s="14"/>
      <c r="B531" s="262"/>
      <c r="C531" s="263"/>
      <c r="D531" s="236" t="s">
        <v>158</v>
      </c>
      <c r="E531" s="264" t="s">
        <v>1</v>
      </c>
      <c r="F531" s="265" t="s">
        <v>298</v>
      </c>
      <c r="G531" s="263"/>
      <c r="H531" s="266">
        <v>159.71000000000001</v>
      </c>
      <c r="I531" s="267"/>
      <c r="J531" s="263"/>
      <c r="K531" s="263"/>
      <c r="L531" s="268"/>
      <c r="M531" s="269"/>
      <c r="N531" s="270"/>
      <c r="O531" s="270"/>
      <c r="P531" s="270"/>
      <c r="Q531" s="270"/>
      <c r="R531" s="270"/>
      <c r="S531" s="270"/>
      <c r="T531" s="271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72" t="s">
        <v>158</v>
      </c>
      <c r="AU531" s="272" t="s">
        <v>156</v>
      </c>
      <c r="AV531" s="14" t="s">
        <v>155</v>
      </c>
      <c r="AW531" s="14" t="s">
        <v>31</v>
      </c>
      <c r="AX531" s="14" t="s">
        <v>84</v>
      </c>
      <c r="AY531" s="272" t="s">
        <v>149</v>
      </c>
    </row>
    <row r="532" s="2" customFormat="1" ht="37.8" customHeight="1">
      <c r="A532" s="39"/>
      <c r="B532" s="40"/>
      <c r="C532" s="220" t="s">
        <v>811</v>
      </c>
      <c r="D532" s="220" t="s">
        <v>151</v>
      </c>
      <c r="E532" s="221" t="s">
        <v>1889</v>
      </c>
      <c r="F532" s="222" t="s">
        <v>1890</v>
      </c>
      <c r="G532" s="223" t="s">
        <v>166</v>
      </c>
      <c r="H532" s="224">
        <v>15.971</v>
      </c>
      <c r="I532" s="225"/>
      <c r="J532" s="226">
        <f>ROUND(I532*H532,2)</f>
        <v>0</v>
      </c>
      <c r="K532" s="227"/>
      <c r="L532" s="45"/>
      <c r="M532" s="228" t="s">
        <v>1</v>
      </c>
      <c r="N532" s="229" t="s">
        <v>42</v>
      </c>
      <c r="O532" s="92"/>
      <c r="P532" s="230">
        <f>O532*H532</f>
        <v>0</v>
      </c>
      <c r="Q532" s="230">
        <v>0</v>
      </c>
      <c r="R532" s="230">
        <f>Q532*H532</f>
        <v>0</v>
      </c>
      <c r="S532" s="230">
        <v>0</v>
      </c>
      <c r="T532" s="231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2" t="s">
        <v>155</v>
      </c>
      <c r="AT532" s="232" t="s">
        <v>151</v>
      </c>
      <c r="AU532" s="232" t="s">
        <v>156</v>
      </c>
      <c r="AY532" s="18" t="s">
        <v>149</v>
      </c>
      <c r="BE532" s="233">
        <f>IF(N532="základní",J532,0)</f>
        <v>0</v>
      </c>
      <c r="BF532" s="233">
        <f>IF(N532="snížená",J532,0)</f>
        <v>0</v>
      </c>
      <c r="BG532" s="233">
        <f>IF(N532="zákl. přenesená",J532,0)</f>
        <v>0</v>
      </c>
      <c r="BH532" s="233">
        <f>IF(N532="sníž. přenesená",J532,0)</f>
        <v>0</v>
      </c>
      <c r="BI532" s="233">
        <f>IF(N532="nulová",J532,0)</f>
        <v>0</v>
      </c>
      <c r="BJ532" s="18" t="s">
        <v>156</v>
      </c>
      <c r="BK532" s="233">
        <f>ROUND(I532*H532,2)</f>
        <v>0</v>
      </c>
      <c r="BL532" s="18" t="s">
        <v>155</v>
      </c>
      <c r="BM532" s="232" t="s">
        <v>1204</v>
      </c>
    </row>
    <row r="533" s="12" customFormat="1" ht="22.8" customHeight="1">
      <c r="A533" s="12"/>
      <c r="B533" s="204"/>
      <c r="C533" s="205"/>
      <c r="D533" s="206" t="s">
        <v>75</v>
      </c>
      <c r="E533" s="218" t="s">
        <v>757</v>
      </c>
      <c r="F533" s="218" t="s">
        <v>758</v>
      </c>
      <c r="G533" s="205"/>
      <c r="H533" s="205"/>
      <c r="I533" s="208"/>
      <c r="J533" s="219">
        <f>BK533</f>
        <v>0</v>
      </c>
      <c r="K533" s="205"/>
      <c r="L533" s="210"/>
      <c r="M533" s="211"/>
      <c r="N533" s="212"/>
      <c r="O533" s="212"/>
      <c r="P533" s="213">
        <f>P534</f>
        <v>0</v>
      </c>
      <c r="Q533" s="212"/>
      <c r="R533" s="213">
        <f>R534</f>
        <v>0</v>
      </c>
      <c r="S533" s="212"/>
      <c r="T533" s="214">
        <f>T534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5" t="s">
        <v>84</v>
      </c>
      <c r="AT533" s="216" t="s">
        <v>75</v>
      </c>
      <c r="AU533" s="216" t="s">
        <v>84</v>
      </c>
      <c r="AY533" s="215" t="s">
        <v>149</v>
      </c>
      <c r="BK533" s="217">
        <f>BK534</f>
        <v>0</v>
      </c>
    </row>
    <row r="534" s="2" customFormat="1" ht="33" customHeight="1">
      <c r="A534" s="39"/>
      <c r="B534" s="40"/>
      <c r="C534" s="220" t="s">
        <v>816</v>
      </c>
      <c r="D534" s="220" t="s">
        <v>151</v>
      </c>
      <c r="E534" s="221" t="s">
        <v>760</v>
      </c>
      <c r="F534" s="222" t="s">
        <v>761</v>
      </c>
      <c r="G534" s="223" t="s">
        <v>166</v>
      </c>
      <c r="H534" s="224">
        <v>3944.2820000000002</v>
      </c>
      <c r="I534" s="225"/>
      <c r="J534" s="226">
        <f>ROUND(I534*H534,2)</f>
        <v>0</v>
      </c>
      <c r="K534" s="227"/>
      <c r="L534" s="45"/>
      <c r="M534" s="257" t="s">
        <v>1</v>
      </c>
      <c r="N534" s="258" t="s">
        <v>42</v>
      </c>
      <c r="O534" s="259"/>
      <c r="P534" s="260">
        <f>O534*H534</f>
        <v>0</v>
      </c>
      <c r="Q534" s="260">
        <v>0</v>
      </c>
      <c r="R534" s="260">
        <f>Q534*H534</f>
        <v>0</v>
      </c>
      <c r="S534" s="260">
        <v>0</v>
      </c>
      <c r="T534" s="261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2" t="s">
        <v>155</v>
      </c>
      <c r="AT534" s="232" t="s">
        <v>151</v>
      </c>
      <c r="AU534" s="232" t="s">
        <v>156</v>
      </c>
      <c r="AY534" s="18" t="s">
        <v>149</v>
      </c>
      <c r="BE534" s="233">
        <f>IF(N534="základní",J534,0)</f>
        <v>0</v>
      </c>
      <c r="BF534" s="233">
        <f>IF(N534="snížená",J534,0)</f>
        <v>0</v>
      </c>
      <c r="BG534" s="233">
        <f>IF(N534="zákl. přenesená",J534,0)</f>
        <v>0</v>
      </c>
      <c r="BH534" s="233">
        <f>IF(N534="sníž. přenesená",J534,0)</f>
        <v>0</v>
      </c>
      <c r="BI534" s="233">
        <f>IF(N534="nulová",J534,0)</f>
        <v>0</v>
      </c>
      <c r="BJ534" s="18" t="s">
        <v>156</v>
      </c>
      <c r="BK534" s="233">
        <f>ROUND(I534*H534,2)</f>
        <v>0</v>
      </c>
      <c r="BL534" s="18" t="s">
        <v>155</v>
      </c>
      <c r="BM534" s="232" t="s">
        <v>1214</v>
      </c>
    </row>
    <row r="535" s="2" customFormat="1" ht="6.96" customHeight="1">
      <c r="A535" s="39"/>
      <c r="B535" s="67"/>
      <c r="C535" s="68"/>
      <c r="D535" s="68"/>
      <c r="E535" s="68"/>
      <c r="F535" s="68"/>
      <c r="G535" s="68"/>
      <c r="H535" s="68"/>
      <c r="I535" s="68"/>
      <c r="J535" s="68"/>
      <c r="K535" s="68"/>
      <c r="L535" s="45"/>
      <c r="M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</row>
  </sheetData>
  <sheetProtection sheet="1" autoFilter="0" formatColumns="0" formatRows="0" objects="1" scenarios="1" spinCount="100000" saltValue="UGnaS5AgSiDCN3dPqq6ekTHkNZP9z1qc/yEe5ay/kq1m3jK58zdWcEPFtohz6gHKoRY9HHVv5OXzmwVhJoPF8g==" hashValue="hlHPgJOeHHR67ekXJ4s5DiFyWwiJo7hJM/vdcT1+ssDfRaz8ZCi6yZRCipslEngZVj/wqAUuvoh7ZMN8dFM4KQ==" algorithmName="SHA-512" password="CC35"/>
  <autoFilter ref="C123:K53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1891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ROUND(J141,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ROUND((SUM(BE141:BE321)),  2)</f>
        <v>0</v>
      </c>
      <c r="G33" s="39"/>
      <c r="H33" s="39"/>
      <c r="I33" s="156">
        <v>0.20999999999999999</v>
      </c>
      <c r="J33" s="155">
        <f>ROUND(((SUM(BE141:BE321))*I33),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ROUND((SUM(BF141:BF321)),  2)</f>
        <v>0</v>
      </c>
      <c r="G34" s="39"/>
      <c r="H34" s="39"/>
      <c r="I34" s="156">
        <v>0.12</v>
      </c>
      <c r="J34" s="155">
        <f>ROUND(((SUM(BF141:BF321))*I34),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ROUND((SUM(BG141:BG321)),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ROUND((SUM(BH141:BH321)),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ROUND((SUM(BI141:BI321)),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D.1.4.1 - Zdravotechnika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J141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1892</v>
      </c>
      <c r="E97" s="183"/>
      <c r="F97" s="183"/>
      <c r="G97" s="183"/>
      <c r="H97" s="183"/>
      <c r="I97" s="183"/>
      <c r="J97" s="184">
        <f>J142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1893</v>
      </c>
      <c r="E98" s="189"/>
      <c r="F98" s="189"/>
      <c r="G98" s="189"/>
      <c r="H98" s="189"/>
      <c r="I98" s="189"/>
      <c r="J98" s="190">
        <f>J143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1894</v>
      </c>
      <c r="E99" s="189"/>
      <c r="F99" s="189"/>
      <c r="G99" s="189"/>
      <c r="H99" s="189"/>
      <c r="I99" s="189"/>
      <c r="J99" s="190">
        <f>J150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1895</v>
      </c>
      <c r="E100" s="183"/>
      <c r="F100" s="183"/>
      <c r="G100" s="183"/>
      <c r="H100" s="183"/>
      <c r="I100" s="183"/>
      <c r="J100" s="184">
        <f>J157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1896</v>
      </c>
      <c r="E101" s="189"/>
      <c r="F101" s="189"/>
      <c r="G101" s="189"/>
      <c r="H101" s="189"/>
      <c r="I101" s="189"/>
      <c r="J101" s="190">
        <f>J158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1897</v>
      </c>
      <c r="E102" s="189"/>
      <c r="F102" s="189"/>
      <c r="G102" s="189"/>
      <c r="H102" s="189"/>
      <c r="I102" s="189"/>
      <c r="J102" s="190">
        <f>J165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1898</v>
      </c>
      <c r="E103" s="189"/>
      <c r="F103" s="189"/>
      <c r="G103" s="189"/>
      <c r="H103" s="189"/>
      <c r="I103" s="189"/>
      <c r="J103" s="190">
        <f>J171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1899</v>
      </c>
      <c r="E104" s="189"/>
      <c r="F104" s="189"/>
      <c r="G104" s="189"/>
      <c r="H104" s="189"/>
      <c r="I104" s="189"/>
      <c r="J104" s="190">
        <f>J173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1900</v>
      </c>
      <c r="E105" s="183"/>
      <c r="F105" s="183"/>
      <c r="G105" s="183"/>
      <c r="H105" s="183"/>
      <c r="I105" s="183"/>
      <c r="J105" s="184">
        <f>J175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1901</v>
      </c>
      <c r="E106" s="189"/>
      <c r="F106" s="189"/>
      <c r="G106" s="189"/>
      <c r="H106" s="189"/>
      <c r="I106" s="189"/>
      <c r="J106" s="190">
        <f>J176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1902</v>
      </c>
      <c r="E107" s="189"/>
      <c r="F107" s="189"/>
      <c r="G107" s="189"/>
      <c r="H107" s="189"/>
      <c r="I107" s="189"/>
      <c r="J107" s="190">
        <f>J182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1903</v>
      </c>
      <c r="E108" s="189"/>
      <c r="F108" s="189"/>
      <c r="G108" s="189"/>
      <c r="H108" s="189"/>
      <c r="I108" s="189"/>
      <c r="J108" s="190">
        <f>J185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1904</v>
      </c>
      <c r="E109" s="189"/>
      <c r="F109" s="189"/>
      <c r="G109" s="189"/>
      <c r="H109" s="189"/>
      <c r="I109" s="189"/>
      <c r="J109" s="190">
        <f>J193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1905</v>
      </c>
      <c r="E110" s="189"/>
      <c r="F110" s="189"/>
      <c r="G110" s="189"/>
      <c r="H110" s="189"/>
      <c r="I110" s="189"/>
      <c r="J110" s="190">
        <f>J199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1906</v>
      </c>
      <c r="E111" s="189"/>
      <c r="F111" s="189"/>
      <c r="G111" s="189"/>
      <c r="H111" s="189"/>
      <c r="I111" s="189"/>
      <c r="J111" s="190">
        <f>J212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1907</v>
      </c>
      <c r="E112" s="183"/>
      <c r="F112" s="183"/>
      <c r="G112" s="183"/>
      <c r="H112" s="183"/>
      <c r="I112" s="183"/>
      <c r="J112" s="184">
        <f>J222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86"/>
      <c r="C113" s="187"/>
      <c r="D113" s="188" t="s">
        <v>1908</v>
      </c>
      <c r="E113" s="189"/>
      <c r="F113" s="189"/>
      <c r="G113" s="189"/>
      <c r="H113" s="189"/>
      <c r="I113" s="189"/>
      <c r="J113" s="190">
        <f>J223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1909</v>
      </c>
      <c r="E114" s="189"/>
      <c r="F114" s="189"/>
      <c r="G114" s="189"/>
      <c r="H114" s="189"/>
      <c r="I114" s="189"/>
      <c r="J114" s="190">
        <f>J227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1910</v>
      </c>
      <c r="E115" s="189"/>
      <c r="F115" s="189"/>
      <c r="G115" s="189"/>
      <c r="H115" s="189"/>
      <c r="I115" s="189"/>
      <c r="J115" s="190">
        <f>J238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1911</v>
      </c>
      <c r="E116" s="189"/>
      <c r="F116" s="189"/>
      <c r="G116" s="189"/>
      <c r="H116" s="189"/>
      <c r="I116" s="189"/>
      <c r="J116" s="190">
        <f>J245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1912</v>
      </c>
      <c r="E117" s="189"/>
      <c r="F117" s="189"/>
      <c r="G117" s="189"/>
      <c r="H117" s="189"/>
      <c r="I117" s="189"/>
      <c r="J117" s="190">
        <f>J259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1913</v>
      </c>
      <c r="E118" s="189"/>
      <c r="F118" s="189"/>
      <c r="G118" s="189"/>
      <c r="H118" s="189"/>
      <c r="I118" s="189"/>
      <c r="J118" s="190">
        <f>J280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1914</v>
      </c>
      <c r="E119" s="189"/>
      <c r="F119" s="189"/>
      <c r="G119" s="189"/>
      <c r="H119" s="189"/>
      <c r="I119" s="189"/>
      <c r="J119" s="190">
        <f>J286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0"/>
      <c r="C120" s="181"/>
      <c r="D120" s="182" t="s">
        <v>253</v>
      </c>
      <c r="E120" s="183"/>
      <c r="F120" s="183"/>
      <c r="G120" s="183"/>
      <c r="H120" s="183"/>
      <c r="I120" s="183"/>
      <c r="J120" s="184">
        <f>J296</f>
        <v>0</v>
      </c>
      <c r="K120" s="181"/>
      <c r="L120" s="18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6"/>
      <c r="C121" s="187"/>
      <c r="D121" s="188" t="s">
        <v>1915</v>
      </c>
      <c r="E121" s="189"/>
      <c r="F121" s="189"/>
      <c r="G121" s="189"/>
      <c r="H121" s="189"/>
      <c r="I121" s="189"/>
      <c r="J121" s="190">
        <f>J297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7" s="2" customFormat="1" ht="6.96" customHeight="1">
      <c r="A127" s="39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4.96" customHeight="1">
      <c r="A128" s="39"/>
      <c r="B128" s="40"/>
      <c r="C128" s="24" t="s">
        <v>134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16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175" t="str">
        <f>E7</f>
        <v>BD Modřanská</v>
      </c>
      <c r="F131" s="33"/>
      <c r="G131" s="33"/>
      <c r="H131" s="33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123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77" t="str">
        <f>E9</f>
        <v>D.1.4.1 - Zdravotechnika</v>
      </c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20</v>
      </c>
      <c r="D135" s="41"/>
      <c r="E135" s="41"/>
      <c r="F135" s="28" t="str">
        <f>F12</f>
        <v xml:space="preserve"> </v>
      </c>
      <c r="G135" s="41"/>
      <c r="H135" s="41"/>
      <c r="I135" s="33" t="s">
        <v>22</v>
      </c>
      <c r="J135" s="80" t="str">
        <f>IF(J12="","",J12)</f>
        <v>28. 9. 2025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24</v>
      </c>
      <c r="D137" s="41"/>
      <c r="E137" s="41"/>
      <c r="F137" s="28" t="str">
        <f>E15</f>
        <v xml:space="preserve"> </v>
      </c>
      <c r="G137" s="41"/>
      <c r="H137" s="41"/>
      <c r="I137" s="33" t="s">
        <v>30</v>
      </c>
      <c r="J137" s="37" t="str">
        <f>E21</f>
        <v xml:space="preserve"> 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28</v>
      </c>
      <c r="D138" s="41"/>
      <c r="E138" s="41"/>
      <c r="F138" s="28" t="str">
        <f>IF(E18="","",E18)</f>
        <v>Vyplň údaj</v>
      </c>
      <c r="G138" s="41"/>
      <c r="H138" s="41"/>
      <c r="I138" s="33" t="s">
        <v>32</v>
      </c>
      <c r="J138" s="37" t="str">
        <f>E24</f>
        <v>QSB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0.32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11" customFormat="1" ht="29.28" customHeight="1">
      <c r="A140" s="192"/>
      <c r="B140" s="193"/>
      <c r="C140" s="194" t="s">
        <v>135</v>
      </c>
      <c r="D140" s="195" t="s">
        <v>61</v>
      </c>
      <c r="E140" s="195" t="s">
        <v>57</v>
      </c>
      <c r="F140" s="195" t="s">
        <v>58</v>
      </c>
      <c r="G140" s="195" t="s">
        <v>136</v>
      </c>
      <c r="H140" s="195" t="s">
        <v>137</v>
      </c>
      <c r="I140" s="195" t="s">
        <v>138</v>
      </c>
      <c r="J140" s="196" t="s">
        <v>127</v>
      </c>
      <c r="K140" s="197" t="s">
        <v>139</v>
      </c>
      <c r="L140" s="198"/>
      <c r="M140" s="101" t="s">
        <v>1</v>
      </c>
      <c r="N140" s="102" t="s">
        <v>40</v>
      </c>
      <c r="O140" s="102" t="s">
        <v>140</v>
      </c>
      <c r="P140" s="102" t="s">
        <v>141</v>
      </c>
      <c r="Q140" s="102" t="s">
        <v>142</v>
      </c>
      <c r="R140" s="102" t="s">
        <v>143</v>
      </c>
      <c r="S140" s="102" t="s">
        <v>144</v>
      </c>
      <c r="T140" s="103" t="s">
        <v>145</v>
      </c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</row>
    <row r="141" s="2" customFormat="1" ht="22.8" customHeight="1">
      <c r="A141" s="39"/>
      <c r="B141" s="40"/>
      <c r="C141" s="108" t="s">
        <v>146</v>
      </c>
      <c r="D141" s="41"/>
      <c r="E141" s="41"/>
      <c r="F141" s="41"/>
      <c r="G141" s="41"/>
      <c r="H141" s="41"/>
      <c r="I141" s="41"/>
      <c r="J141" s="199">
        <f>BK141</f>
        <v>0</v>
      </c>
      <c r="K141" s="41"/>
      <c r="L141" s="45"/>
      <c r="M141" s="104"/>
      <c r="N141" s="200"/>
      <c r="O141" s="105"/>
      <c r="P141" s="201">
        <f>P142+P157+P175+P222+P296</f>
        <v>0</v>
      </c>
      <c r="Q141" s="105"/>
      <c r="R141" s="201">
        <f>R142+R157+R175+R222+R296</f>
        <v>0</v>
      </c>
      <c r="S141" s="105"/>
      <c r="T141" s="202">
        <f>T142+T157+T175+T222+T296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75</v>
      </c>
      <c r="AU141" s="18" t="s">
        <v>129</v>
      </c>
      <c r="BK141" s="203">
        <f>BK142+BK157+BK175+BK222+BK296</f>
        <v>0</v>
      </c>
    </row>
    <row r="142" s="12" customFormat="1" ht="25.92" customHeight="1">
      <c r="A142" s="12"/>
      <c r="B142" s="204"/>
      <c r="C142" s="205"/>
      <c r="D142" s="206" t="s">
        <v>75</v>
      </c>
      <c r="E142" s="207" t="s">
        <v>1916</v>
      </c>
      <c r="F142" s="207" t="s">
        <v>1917</v>
      </c>
      <c r="G142" s="205"/>
      <c r="H142" s="205"/>
      <c r="I142" s="208"/>
      <c r="J142" s="209">
        <f>BK142</f>
        <v>0</v>
      </c>
      <c r="K142" s="205"/>
      <c r="L142" s="210"/>
      <c r="M142" s="211"/>
      <c r="N142" s="212"/>
      <c r="O142" s="212"/>
      <c r="P142" s="213">
        <f>P143+P150</f>
        <v>0</v>
      </c>
      <c r="Q142" s="212"/>
      <c r="R142" s="213">
        <f>R143+R150</f>
        <v>0</v>
      </c>
      <c r="S142" s="212"/>
      <c r="T142" s="214">
        <f>T143+T150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84</v>
      </c>
      <c r="AT142" s="216" t="s">
        <v>75</v>
      </c>
      <c r="AU142" s="216" t="s">
        <v>76</v>
      </c>
      <c r="AY142" s="215" t="s">
        <v>149</v>
      </c>
      <c r="BK142" s="217">
        <f>BK143+BK150</f>
        <v>0</v>
      </c>
    </row>
    <row r="143" s="12" customFormat="1" ht="22.8" customHeight="1">
      <c r="A143" s="12"/>
      <c r="B143" s="204"/>
      <c r="C143" s="205"/>
      <c r="D143" s="206" t="s">
        <v>75</v>
      </c>
      <c r="E143" s="218" t="s">
        <v>1918</v>
      </c>
      <c r="F143" s="218" t="s">
        <v>1919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SUM(P144:P149)</f>
        <v>0</v>
      </c>
      <c r="Q143" s="212"/>
      <c r="R143" s="213">
        <f>SUM(R144:R149)</f>
        <v>0</v>
      </c>
      <c r="S143" s="212"/>
      <c r="T143" s="214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84</v>
      </c>
      <c r="AT143" s="216" t="s">
        <v>75</v>
      </c>
      <c r="AU143" s="216" t="s">
        <v>84</v>
      </c>
      <c r="AY143" s="215" t="s">
        <v>149</v>
      </c>
      <c r="BK143" s="217">
        <f>SUM(BK144:BK149)</f>
        <v>0</v>
      </c>
    </row>
    <row r="144" s="2" customFormat="1" ht="16.5" customHeight="1">
      <c r="A144" s="39"/>
      <c r="B144" s="40"/>
      <c r="C144" s="220" t="s">
        <v>84</v>
      </c>
      <c r="D144" s="220" t="s">
        <v>151</v>
      </c>
      <c r="E144" s="221" t="s">
        <v>1920</v>
      </c>
      <c r="F144" s="222" t="s">
        <v>1921</v>
      </c>
      <c r="G144" s="223" t="s">
        <v>197</v>
      </c>
      <c r="H144" s="224">
        <v>8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156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156</v>
      </c>
    </row>
    <row r="145" s="2" customFormat="1" ht="55.5" customHeight="1">
      <c r="A145" s="39"/>
      <c r="B145" s="40"/>
      <c r="C145" s="220" t="s">
        <v>156</v>
      </c>
      <c r="D145" s="220" t="s">
        <v>151</v>
      </c>
      <c r="E145" s="221" t="s">
        <v>1922</v>
      </c>
      <c r="F145" s="222" t="s">
        <v>1923</v>
      </c>
      <c r="G145" s="223" t="s">
        <v>925</v>
      </c>
      <c r="H145" s="224">
        <v>1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156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155</v>
      </c>
    </row>
    <row r="146" s="2" customFormat="1" ht="16.5" customHeight="1">
      <c r="A146" s="39"/>
      <c r="B146" s="40"/>
      <c r="C146" s="220" t="s">
        <v>163</v>
      </c>
      <c r="D146" s="220" t="s">
        <v>151</v>
      </c>
      <c r="E146" s="221" t="s">
        <v>1924</v>
      </c>
      <c r="F146" s="222" t="s">
        <v>1925</v>
      </c>
      <c r="G146" s="223" t="s">
        <v>1314</v>
      </c>
      <c r="H146" s="224">
        <v>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156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177</v>
      </c>
    </row>
    <row r="147" s="2" customFormat="1" ht="16.5" customHeight="1">
      <c r="A147" s="39"/>
      <c r="B147" s="40"/>
      <c r="C147" s="220" t="s">
        <v>155</v>
      </c>
      <c r="D147" s="220" t="s">
        <v>151</v>
      </c>
      <c r="E147" s="221" t="s">
        <v>1926</v>
      </c>
      <c r="F147" s="222" t="s">
        <v>1927</v>
      </c>
      <c r="G147" s="223" t="s">
        <v>925</v>
      </c>
      <c r="H147" s="224">
        <v>1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156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181</v>
      </c>
    </row>
    <row r="148" s="2" customFormat="1" ht="16.5" customHeight="1">
      <c r="A148" s="39"/>
      <c r="B148" s="40"/>
      <c r="C148" s="220" t="s">
        <v>172</v>
      </c>
      <c r="D148" s="220" t="s">
        <v>151</v>
      </c>
      <c r="E148" s="221" t="s">
        <v>1928</v>
      </c>
      <c r="F148" s="222" t="s">
        <v>1929</v>
      </c>
      <c r="G148" s="223" t="s">
        <v>154</v>
      </c>
      <c r="H148" s="224">
        <v>29.199999999999999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156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200</v>
      </c>
    </row>
    <row r="149" s="2" customFormat="1" ht="16.5" customHeight="1">
      <c r="A149" s="39"/>
      <c r="B149" s="40"/>
      <c r="C149" s="220" t="s">
        <v>177</v>
      </c>
      <c r="D149" s="220" t="s">
        <v>151</v>
      </c>
      <c r="E149" s="221" t="s">
        <v>1930</v>
      </c>
      <c r="F149" s="222" t="s">
        <v>1931</v>
      </c>
      <c r="G149" s="223" t="s">
        <v>154</v>
      </c>
      <c r="H149" s="224">
        <v>2.5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156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8</v>
      </c>
    </row>
    <row r="150" s="12" customFormat="1" ht="22.8" customHeight="1">
      <c r="A150" s="12"/>
      <c r="B150" s="204"/>
      <c r="C150" s="205"/>
      <c r="D150" s="206" t="s">
        <v>75</v>
      </c>
      <c r="E150" s="218" t="s">
        <v>1932</v>
      </c>
      <c r="F150" s="218" t="s">
        <v>1933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SUM(P151:P156)</f>
        <v>0</v>
      </c>
      <c r="Q150" s="212"/>
      <c r="R150" s="213">
        <f>SUM(R151:R156)</f>
        <v>0</v>
      </c>
      <c r="S150" s="212"/>
      <c r="T150" s="214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84</v>
      </c>
      <c r="AT150" s="216" t="s">
        <v>75</v>
      </c>
      <c r="AU150" s="216" t="s">
        <v>84</v>
      </c>
      <c r="AY150" s="215" t="s">
        <v>149</v>
      </c>
      <c r="BK150" s="217">
        <f>SUM(BK151:BK156)</f>
        <v>0</v>
      </c>
    </row>
    <row r="151" s="2" customFormat="1" ht="16.5" customHeight="1">
      <c r="A151" s="39"/>
      <c r="B151" s="40"/>
      <c r="C151" s="220" t="s">
        <v>186</v>
      </c>
      <c r="D151" s="220" t="s">
        <v>151</v>
      </c>
      <c r="E151" s="221" t="s">
        <v>1934</v>
      </c>
      <c r="F151" s="222" t="s">
        <v>1921</v>
      </c>
      <c r="G151" s="223" t="s">
        <v>197</v>
      </c>
      <c r="H151" s="224">
        <v>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156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218</v>
      </c>
    </row>
    <row r="152" s="2" customFormat="1" ht="55.5" customHeight="1">
      <c r="A152" s="39"/>
      <c r="B152" s="40"/>
      <c r="C152" s="220" t="s">
        <v>181</v>
      </c>
      <c r="D152" s="220" t="s">
        <v>151</v>
      </c>
      <c r="E152" s="221" t="s">
        <v>1935</v>
      </c>
      <c r="F152" s="222" t="s">
        <v>1936</v>
      </c>
      <c r="G152" s="223" t="s">
        <v>925</v>
      </c>
      <c r="H152" s="224">
        <v>1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156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228</v>
      </c>
    </row>
    <row r="153" s="2" customFormat="1" ht="21.75" customHeight="1">
      <c r="A153" s="39"/>
      <c r="B153" s="40"/>
      <c r="C153" s="220" t="s">
        <v>184</v>
      </c>
      <c r="D153" s="220" t="s">
        <v>151</v>
      </c>
      <c r="E153" s="221" t="s">
        <v>1937</v>
      </c>
      <c r="F153" s="222" t="s">
        <v>1938</v>
      </c>
      <c r="G153" s="223" t="s">
        <v>1314</v>
      </c>
      <c r="H153" s="224">
        <v>1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156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239</v>
      </c>
    </row>
    <row r="154" s="2" customFormat="1" ht="16.5" customHeight="1">
      <c r="A154" s="39"/>
      <c r="B154" s="40"/>
      <c r="C154" s="220" t="s">
        <v>200</v>
      </c>
      <c r="D154" s="220" t="s">
        <v>151</v>
      </c>
      <c r="E154" s="221" t="s">
        <v>1939</v>
      </c>
      <c r="F154" s="222" t="s">
        <v>1927</v>
      </c>
      <c r="G154" s="223" t="s">
        <v>925</v>
      </c>
      <c r="H154" s="224">
        <v>1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156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402</v>
      </c>
    </row>
    <row r="155" s="2" customFormat="1" ht="16.5" customHeight="1">
      <c r="A155" s="39"/>
      <c r="B155" s="40"/>
      <c r="C155" s="220" t="s">
        <v>205</v>
      </c>
      <c r="D155" s="220" t="s">
        <v>151</v>
      </c>
      <c r="E155" s="221" t="s">
        <v>1940</v>
      </c>
      <c r="F155" s="222" t="s">
        <v>1929</v>
      </c>
      <c r="G155" s="223" t="s">
        <v>154</v>
      </c>
      <c r="H155" s="224">
        <v>19.550000000000001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42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155</v>
      </c>
      <c r="AT155" s="232" t="s">
        <v>151</v>
      </c>
      <c r="AU155" s="232" t="s">
        <v>156</v>
      </c>
      <c r="AY155" s="18" t="s">
        <v>149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156</v>
      </c>
      <c r="BK155" s="233">
        <f>ROUND(I155*H155,2)</f>
        <v>0</v>
      </c>
      <c r="BL155" s="18" t="s">
        <v>155</v>
      </c>
      <c r="BM155" s="232" t="s">
        <v>412</v>
      </c>
    </row>
    <row r="156" s="2" customFormat="1" ht="16.5" customHeight="1">
      <c r="A156" s="39"/>
      <c r="B156" s="40"/>
      <c r="C156" s="220" t="s">
        <v>8</v>
      </c>
      <c r="D156" s="220" t="s">
        <v>151</v>
      </c>
      <c r="E156" s="221" t="s">
        <v>1941</v>
      </c>
      <c r="F156" s="222" t="s">
        <v>1931</v>
      </c>
      <c r="G156" s="223" t="s">
        <v>154</v>
      </c>
      <c r="H156" s="224">
        <v>2.5499999999999998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156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420</v>
      </c>
    </row>
    <row r="157" s="12" customFormat="1" ht="25.92" customHeight="1">
      <c r="A157" s="12"/>
      <c r="B157" s="204"/>
      <c r="C157" s="205"/>
      <c r="D157" s="206" t="s">
        <v>75</v>
      </c>
      <c r="E157" s="207" t="s">
        <v>1942</v>
      </c>
      <c r="F157" s="207" t="s">
        <v>1943</v>
      </c>
      <c r="G157" s="205"/>
      <c r="H157" s="205"/>
      <c r="I157" s="208"/>
      <c r="J157" s="209">
        <f>BK157</f>
        <v>0</v>
      </c>
      <c r="K157" s="205"/>
      <c r="L157" s="210"/>
      <c r="M157" s="211"/>
      <c r="N157" s="212"/>
      <c r="O157" s="212"/>
      <c r="P157" s="213">
        <f>P158+P165+P171+P173</f>
        <v>0</v>
      </c>
      <c r="Q157" s="212"/>
      <c r="R157" s="213">
        <f>R158+R165+R171+R173</f>
        <v>0</v>
      </c>
      <c r="S157" s="212"/>
      <c r="T157" s="214">
        <f>T158+T165+T171+T173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5" t="s">
        <v>84</v>
      </c>
      <c r="AT157" s="216" t="s">
        <v>75</v>
      </c>
      <c r="AU157" s="216" t="s">
        <v>76</v>
      </c>
      <c r="AY157" s="215" t="s">
        <v>149</v>
      </c>
      <c r="BK157" s="217">
        <f>BK158+BK165+BK171+BK173</f>
        <v>0</v>
      </c>
    </row>
    <row r="158" s="12" customFormat="1" ht="22.8" customHeight="1">
      <c r="A158" s="12"/>
      <c r="B158" s="204"/>
      <c r="C158" s="205"/>
      <c r="D158" s="206" t="s">
        <v>75</v>
      </c>
      <c r="E158" s="218" t="s">
        <v>1944</v>
      </c>
      <c r="F158" s="218" t="s">
        <v>1945</v>
      </c>
      <c r="G158" s="205"/>
      <c r="H158" s="205"/>
      <c r="I158" s="208"/>
      <c r="J158" s="219">
        <f>BK158</f>
        <v>0</v>
      </c>
      <c r="K158" s="205"/>
      <c r="L158" s="210"/>
      <c r="M158" s="211"/>
      <c r="N158" s="212"/>
      <c r="O158" s="212"/>
      <c r="P158" s="213">
        <f>SUM(P159:P164)</f>
        <v>0</v>
      </c>
      <c r="Q158" s="212"/>
      <c r="R158" s="213">
        <f>SUM(R159:R164)</f>
        <v>0</v>
      </c>
      <c r="S158" s="212"/>
      <c r="T158" s="214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84</v>
      </c>
      <c r="AT158" s="216" t="s">
        <v>75</v>
      </c>
      <c r="AU158" s="216" t="s">
        <v>84</v>
      </c>
      <c r="AY158" s="215" t="s">
        <v>149</v>
      </c>
      <c r="BK158" s="217">
        <f>SUM(BK159:BK164)</f>
        <v>0</v>
      </c>
    </row>
    <row r="159" s="2" customFormat="1" ht="24.15" customHeight="1">
      <c r="A159" s="39"/>
      <c r="B159" s="40"/>
      <c r="C159" s="220" t="s">
        <v>213</v>
      </c>
      <c r="D159" s="220" t="s">
        <v>151</v>
      </c>
      <c r="E159" s="221" t="s">
        <v>1946</v>
      </c>
      <c r="F159" s="222" t="s">
        <v>1947</v>
      </c>
      <c r="G159" s="223" t="s">
        <v>197</v>
      </c>
      <c r="H159" s="224">
        <v>8.4000000000000004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42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156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429</v>
      </c>
    </row>
    <row r="160" s="2" customFormat="1" ht="24.15" customHeight="1">
      <c r="A160" s="39"/>
      <c r="B160" s="40"/>
      <c r="C160" s="220" t="s">
        <v>218</v>
      </c>
      <c r="D160" s="220" t="s">
        <v>151</v>
      </c>
      <c r="E160" s="221" t="s">
        <v>1948</v>
      </c>
      <c r="F160" s="222" t="s">
        <v>1949</v>
      </c>
      <c r="G160" s="223" t="s">
        <v>197</v>
      </c>
      <c r="H160" s="224">
        <v>39.600000000000001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156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451</v>
      </c>
    </row>
    <row r="161" s="2" customFormat="1" ht="24.15" customHeight="1">
      <c r="A161" s="39"/>
      <c r="B161" s="40"/>
      <c r="C161" s="220" t="s">
        <v>223</v>
      </c>
      <c r="D161" s="220" t="s">
        <v>151</v>
      </c>
      <c r="E161" s="221" t="s">
        <v>1950</v>
      </c>
      <c r="F161" s="222" t="s">
        <v>1951</v>
      </c>
      <c r="G161" s="223" t="s">
        <v>197</v>
      </c>
      <c r="H161" s="224">
        <v>16.800000000000001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156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459</v>
      </c>
    </row>
    <row r="162" s="2" customFormat="1" ht="24.15" customHeight="1">
      <c r="A162" s="39"/>
      <c r="B162" s="40"/>
      <c r="C162" s="220" t="s">
        <v>228</v>
      </c>
      <c r="D162" s="220" t="s">
        <v>151</v>
      </c>
      <c r="E162" s="221" t="s">
        <v>1952</v>
      </c>
      <c r="F162" s="222" t="s">
        <v>1953</v>
      </c>
      <c r="G162" s="223" t="s">
        <v>197</v>
      </c>
      <c r="H162" s="224">
        <v>16.199999999999999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156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468</v>
      </c>
    </row>
    <row r="163" s="2" customFormat="1" ht="16.5" customHeight="1">
      <c r="A163" s="39"/>
      <c r="B163" s="40"/>
      <c r="C163" s="220" t="s">
        <v>235</v>
      </c>
      <c r="D163" s="220" t="s">
        <v>151</v>
      </c>
      <c r="E163" s="221" t="s">
        <v>1954</v>
      </c>
      <c r="F163" s="222" t="s">
        <v>1955</v>
      </c>
      <c r="G163" s="223" t="s">
        <v>154</v>
      </c>
      <c r="H163" s="224">
        <v>85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156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476</v>
      </c>
    </row>
    <row r="164" s="2" customFormat="1" ht="16.5" customHeight="1">
      <c r="A164" s="39"/>
      <c r="B164" s="40"/>
      <c r="C164" s="220" t="s">
        <v>239</v>
      </c>
      <c r="D164" s="220" t="s">
        <v>151</v>
      </c>
      <c r="E164" s="221" t="s">
        <v>1956</v>
      </c>
      <c r="F164" s="222" t="s">
        <v>1957</v>
      </c>
      <c r="G164" s="223" t="s">
        <v>154</v>
      </c>
      <c r="H164" s="224">
        <v>20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156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485</v>
      </c>
    </row>
    <row r="165" s="12" customFormat="1" ht="22.8" customHeight="1">
      <c r="A165" s="12"/>
      <c r="B165" s="204"/>
      <c r="C165" s="205"/>
      <c r="D165" s="206" t="s">
        <v>75</v>
      </c>
      <c r="E165" s="218" t="s">
        <v>1958</v>
      </c>
      <c r="F165" s="218" t="s">
        <v>1959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SUM(P166:P170)</f>
        <v>0</v>
      </c>
      <c r="Q165" s="212"/>
      <c r="R165" s="213">
        <f>SUM(R166:R170)</f>
        <v>0</v>
      </c>
      <c r="S165" s="212"/>
      <c r="T165" s="214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84</v>
      </c>
      <c r="AT165" s="216" t="s">
        <v>75</v>
      </c>
      <c r="AU165" s="216" t="s">
        <v>84</v>
      </c>
      <c r="AY165" s="215" t="s">
        <v>149</v>
      </c>
      <c r="BK165" s="217">
        <f>SUM(BK166:BK170)</f>
        <v>0</v>
      </c>
    </row>
    <row r="166" s="2" customFormat="1" ht="24.15" customHeight="1">
      <c r="A166" s="39"/>
      <c r="B166" s="40"/>
      <c r="C166" s="220" t="s">
        <v>244</v>
      </c>
      <c r="D166" s="220" t="s">
        <v>151</v>
      </c>
      <c r="E166" s="221" t="s">
        <v>1960</v>
      </c>
      <c r="F166" s="222" t="s">
        <v>1961</v>
      </c>
      <c r="G166" s="223" t="s">
        <v>197</v>
      </c>
      <c r="H166" s="224">
        <v>11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42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155</v>
      </c>
      <c r="AT166" s="232" t="s">
        <v>151</v>
      </c>
      <c r="AU166" s="232" t="s">
        <v>156</v>
      </c>
      <c r="AY166" s="18" t="s">
        <v>149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156</v>
      </c>
      <c r="BK166" s="233">
        <f>ROUND(I166*H166,2)</f>
        <v>0</v>
      </c>
      <c r="BL166" s="18" t="s">
        <v>155</v>
      </c>
      <c r="BM166" s="232" t="s">
        <v>494</v>
      </c>
    </row>
    <row r="167" s="2" customFormat="1" ht="24.15" customHeight="1">
      <c r="A167" s="39"/>
      <c r="B167" s="40"/>
      <c r="C167" s="220" t="s">
        <v>402</v>
      </c>
      <c r="D167" s="220" t="s">
        <v>151</v>
      </c>
      <c r="E167" s="221" t="s">
        <v>1962</v>
      </c>
      <c r="F167" s="222" t="s">
        <v>1963</v>
      </c>
      <c r="G167" s="223" t="s">
        <v>197</v>
      </c>
      <c r="H167" s="224">
        <v>25.300000000000001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156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503</v>
      </c>
    </row>
    <row r="168" s="2" customFormat="1" ht="24.15" customHeight="1">
      <c r="A168" s="39"/>
      <c r="B168" s="40"/>
      <c r="C168" s="220" t="s">
        <v>7</v>
      </c>
      <c r="D168" s="220" t="s">
        <v>151</v>
      </c>
      <c r="E168" s="221" t="s">
        <v>1964</v>
      </c>
      <c r="F168" s="222" t="s">
        <v>1965</v>
      </c>
      <c r="G168" s="223" t="s">
        <v>197</v>
      </c>
      <c r="H168" s="224">
        <v>189.19999999999999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156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513</v>
      </c>
    </row>
    <row r="169" s="2" customFormat="1" ht="24.15" customHeight="1">
      <c r="A169" s="39"/>
      <c r="B169" s="40"/>
      <c r="C169" s="220" t="s">
        <v>412</v>
      </c>
      <c r="D169" s="220" t="s">
        <v>151</v>
      </c>
      <c r="E169" s="221" t="s">
        <v>1966</v>
      </c>
      <c r="F169" s="222" t="s">
        <v>1967</v>
      </c>
      <c r="G169" s="223" t="s">
        <v>197</v>
      </c>
      <c r="H169" s="224">
        <v>7.7000000000000002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156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522</v>
      </c>
    </row>
    <row r="170" s="2" customFormat="1" ht="24.15" customHeight="1">
      <c r="A170" s="39"/>
      <c r="B170" s="40"/>
      <c r="C170" s="220" t="s">
        <v>416</v>
      </c>
      <c r="D170" s="220" t="s">
        <v>151</v>
      </c>
      <c r="E170" s="221" t="s">
        <v>1968</v>
      </c>
      <c r="F170" s="222" t="s">
        <v>1969</v>
      </c>
      <c r="G170" s="223" t="s">
        <v>197</v>
      </c>
      <c r="H170" s="224">
        <v>231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42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155</v>
      </c>
      <c r="AT170" s="232" t="s">
        <v>151</v>
      </c>
      <c r="AU170" s="232" t="s">
        <v>156</v>
      </c>
      <c r="AY170" s="18" t="s">
        <v>149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156</v>
      </c>
      <c r="BK170" s="233">
        <f>ROUND(I170*H170,2)</f>
        <v>0</v>
      </c>
      <c r="BL170" s="18" t="s">
        <v>155</v>
      </c>
      <c r="BM170" s="232" t="s">
        <v>531</v>
      </c>
    </row>
    <row r="171" s="12" customFormat="1" ht="22.8" customHeight="1">
      <c r="A171" s="12"/>
      <c r="B171" s="204"/>
      <c r="C171" s="205"/>
      <c r="D171" s="206" t="s">
        <v>75</v>
      </c>
      <c r="E171" s="218" t="s">
        <v>1970</v>
      </c>
      <c r="F171" s="218" t="s">
        <v>1971</v>
      </c>
      <c r="G171" s="205"/>
      <c r="H171" s="205"/>
      <c r="I171" s="208"/>
      <c r="J171" s="219">
        <f>BK171</f>
        <v>0</v>
      </c>
      <c r="K171" s="205"/>
      <c r="L171" s="210"/>
      <c r="M171" s="211"/>
      <c r="N171" s="212"/>
      <c r="O171" s="212"/>
      <c r="P171" s="213">
        <f>P172</f>
        <v>0</v>
      </c>
      <c r="Q171" s="212"/>
      <c r="R171" s="213">
        <f>R172</f>
        <v>0</v>
      </c>
      <c r="S171" s="212"/>
      <c r="T171" s="214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5" t="s">
        <v>84</v>
      </c>
      <c r="AT171" s="216" t="s">
        <v>75</v>
      </c>
      <c r="AU171" s="216" t="s">
        <v>84</v>
      </c>
      <c r="AY171" s="215" t="s">
        <v>149</v>
      </c>
      <c r="BK171" s="217">
        <f>BK172</f>
        <v>0</v>
      </c>
    </row>
    <row r="172" s="2" customFormat="1" ht="16.5" customHeight="1">
      <c r="A172" s="39"/>
      <c r="B172" s="40"/>
      <c r="C172" s="220" t="s">
        <v>420</v>
      </c>
      <c r="D172" s="220" t="s">
        <v>151</v>
      </c>
      <c r="E172" s="221" t="s">
        <v>1972</v>
      </c>
      <c r="F172" s="222" t="s">
        <v>1973</v>
      </c>
      <c r="G172" s="223" t="s">
        <v>1314</v>
      </c>
      <c r="H172" s="224">
        <v>10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156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543</v>
      </c>
    </row>
    <row r="173" s="12" customFormat="1" ht="22.8" customHeight="1">
      <c r="A173" s="12"/>
      <c r="B173" s="204"/>
      <c r="C173" s="205"/>
      <c r="D173" s="206" t="s">
        <v>75</v>
      </c>
      <c r="E173" s="218" t="s">
        <v>1974</v>
      </c>
      <c r="F173" s="218" t="s">
        <v>1975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P174</f>
        <v>0</v>
      </c>
      <c r="Q173" s="212"/>
      <c r="R173" s="213">
        <f>R174</f>
        <v>0</v>
      </c>
      <c r="S173" s="212"/>
      <c r="T173" s="214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84</v>
      </c>
      <c r="AT173" s="216" t="s">
        <v>75</v>
      </c>
      <c r="AU173" s="216" t="s">
        <v>84</v>
      </c>
      <c r="AY173" s="215" t="s">
        <v>149</v>
      </c>
      <c r="BK173" s="217">
        <f>BK174</f>
        <v>0</v>
      </c>
    </row>
    <row r="174" s="2" customFormat="1" ht="24.15" customHeight="1">
      <c r="A174" s="39"/>
      <c r="B174" s="40"/>
      <c r="C174" s="220" t="s">
        <v>424</v>
      </c>
      <c r="D174" s="220" t="s">
        <v>151</v>
      </c>
      <c r="E174" s="221" t="s">
        <v>1976</v>
      </c>
      <c r="F174" s="222" t="s">
        <v>1977</v>
      </c>
      <c r="G174" s="223" t="s">
        <v>1314</v>
      </c>
      <c r="H174" s="224">
        <v>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156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578</v>
      </c>
    </row>
    <row r="175" s="12" customFormat="1" ht="25.92" customHeight="1">
      <c r="A175" s="12"/>
      <c r="B175" s="204"/>
      <c r="C175" s="205"/>
      <c r="D175" s="206" t="s">
        <v>75</v>
      </c>
      <c r="E175" s="207" t="s">
        <v>1978</v>
      </c>
      <c r="F175" s="207" t="s">
        <v>1979</v>
      </c>
      <c r="G175" s="205"/>
      <c r="H175" s="205"/>
      <c r="I175" s="208"/>
      <c r="J175" s="209">
        <f>BK175</f>
        <v>0</v>
      </c>
      <c r="K175" s="205"/>
      <c r="L175" s="210"/>
      <c r="M175" s="211"/>
      <c r="N175" s="212"/>
      <c r="O175" s="212"/>
      <c r="P175" s="213">
        <f>P176+P182+P185+P193+P199+P212</f>
        <v>0</v>
      </c>
      <c r="Q175" s="212"/>
      <c r="R175" s="213">
        <f>R176+R182+R185+R193+R199+R212</f>
        <v>0</v>
      </c>
      <c r="S175" s="212"/>
      <c r="T175" s="214">
        <f>T176+T182+T185+T193+T199+T212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76</v>
      </c>
      <c r="AY175" s="215" t="s">
        <v>149</v>
      </c>
      <c r="BK175" s="217">
        <f>BK176+BK182+BK185+BK193+BK199+BK212</f>
        <v>0</v>
      </c>
    </row>
    <row r="176" s="12" customFormat="1" ht="22.8" customHeight="1">
      <c r="A176" s="12"/>
      <c r="B176" s="204"/>
      <c r="C176" s="205"/>
      <c r="D176" s="206" t="s">
        <v>75</v>
      </c>
      <c r="E176" s="218" t="s">
        <v>1980</v>
      </c>
      <c r="F176" s="218" t="s">
        <v>1981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SUM(P177:P181)</f>
        <v>0</v>
      </c>
      <c r="Q176" s="212"/>
      <c r="R176" s="213">
        <f>SUM(R177:R181)</f>
        <v>0</v>
      </c>
      <c r="S176" s="212"/>
      <c r="T176" s="214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84</v>
      </c>
      <c r="AY176" s="215" t="s">
        <v>149</v>
      </c>
      <c r="BK176" s="217">
        <f>SUM(BK177:BK181)</f>
        <v>0</v>
      </c>
    </row>
    <row r="177" s="2" customFormat="1" ht="24.15" customHeight="1">
      <c r="A177" s="39"/>
      <c r="B177" s="40"/>
      <c r="C177" s="220" t="s">
        <v>429</v>
      </c>
      <c r="D177" s="220" t="s">
        <v>151</v>
      </c>
      <c r="E177" s="221" t="s">
        <v>1982</v>
      </c>
      <c r="F177" s="222" t="s">
        <v>1949</v>
      </c>
      <c r="G177" s="223" t="s">
        <v>197</v>
      </c>
      <c r="H177" s="224">
        <v>43.200000000000003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42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155</v>
      </c>
      <c r="AT177" s="232" t="s">
        <v>151</v>
      </c>
      <c r="AU177" s="232" t="s">
        <v>156</v>
      </c>
      <c r="AY177" s="18" t="s">
        <v>149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156</v>
      </c>
      <c r="BK177" s="233">
        <f>ROUND(I177*H177,2)</f>
        <v>0</v>
      </c>
      <c r="BL177" s="18" t="s">
        <v>155</v>
      </c>
      <c r="BM177" s="232" t="s">
        <v>604</v>
      </c>
    </row>
    <row r="178" s="2" customFormat="1" ht="24.15" customHeight="1">
      <c r="A178" s="39"/>
      <c r="B178" s="40"/>
      <c r="C178" s="220" t="s">
        <v>447</v>
      </c>
      <c r="D178" s="220" t="s">
        <v>151</v>
      </c>
      <c r="E178" s="221" t="s">
        <v>1983</v>
      </c>
      <c r="F178" s="222" t="s">
        <v>1951</v>
      </c>
      <c r="G178" s="223" t="s">
        <v>197</v>
      </c>
      <c r="H178" s="224">
        <v>26.399999999999999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156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627</v>
      </c>
    </row>
    <row r="179" s="2" customFormat="1" ht="24.15" customHeight="1">
      <c r="A179" s="39"/>
      <c r="B179" s="40"/>
      <c r="C179" s="220" t="s">
        <v>451</v>
      </c>
      <c r="D179" s="220" t="s">
        <v>151</v>
      </c>
      <c r="E179" s="221" t="s">
        <v>1984</v>
      </c>
      <c r="F179" s="222" t="s">
        <v>1953</v>
      </c>
      <c r="G179" s="223" t="s">
        <v>197</v>
      </c>
      <c r="H179" s="224">
        <v>1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156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652</v>
      </c>
    </row>
    <row r="180" s="2" customFormat="1" ht="16.5" customHeight="1">
      <c r="A180" s="39"/>
      <c r="B180" s="40"/>
      <c r="C180" s="220" t="s">
        <v>455</v>
      </c>
      <c r="D180" s="220" t="s">
        <v>151</v>
      </c>
      <c r="E180" s="221" t="s">
        <v>1985</v>
      </c>
      <c r="F180" s="222" t="s">
        <v>1986</v>
      </c>
      <c r="G180" s="223" t="s">
        <v>154</v>
      </c>
      <c r="H180" s="224">
        <v>68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156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666</v>
      </c>
    </row>
    <row r="181" s="2" customFormat="1" ht="16.5" customHeight="1">
      <c r="A181" s="39"/>
      <c r="B181" s="40"/>
      <c r="C181" s="220" t="s">
        <v>459</v>
      </c>
      <c r="D181" s="220" t="s">
        <v>151</v>
      </c>
      <c r="E181" s="221" t="s">
        <v>1987</v>
      </c>
      <c r="F181" s="222" t="s">
        <v>1957</v>
      </c>
      <c r="G181" s="223" t="s">
        <v>154</v>
      </c>
      <c r="H181" s="224">
        <v>18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42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155</v>
      </c>
      <c r="AT181" s="232" t="s">
        <v>151</v>
      </c>
      <c r="AU181" s="232" t="s">
        <v>156</v>
      </c>
      <c r="AY181" s="18" t="s">
        <v>149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156</v>
      </c>
      <c r="BK181" s="233">
        <f>ROUND(I181*H181,2)</f>
        <v>0</v>
      </c>
      <c r="BL181" s="18" t="s">
        <v>155</v>
      </c>
      <c r="BM181" s="232" t="s">
        <v>679</v>
      </c>
    </row>
    <row r="182" s="12" customFormat="1" ht="22.8" customHeight="1">
      <c r="A182" s="12"/>
      <c r="B182" s="204"/>
      <c r="C182" s="205"/>
      <c r="D182" s="206" t="s">
        <v>75</v>
      </c>
      <c r="E182" s="218" t="s">
        <v>1988</v>
      </c>
      <c r="F182" s="218" t="s">
        <v>1989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SUM(P183:P184)</f>
        <v>0</v>
      </c>
      <c r="Q182" s="212"/>
      <c r="R182" s="213">
        <f>SUM(R183:R184)</f>
        <v>0</v>
      </c>
      <c r="S182" s="212"/>
      <c r="T182" s="214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84</v>
      </c>
      <c r="AT182" s="216" t="s">
        <v>75</v>
      </c>
      <c r="AU182" s="216" t="s">
        <v>84</v>
      </c>
      <c r="AY182" s="215" t="s">
        <v>149</v>
      </c>
      <c r="BK182" s="217">
        <f>SUM(BK183:BK184)</f>
        <v>0</v>
      </c>
    </row>
    <row r="183" s="2" customFormat="1" ht="24.15" customHeight="1">
      <c r="A183" s="39"/>
      <c r="B183" s="40"/>
      <c r="C183" s="220" t="s">
        <v>464</v>
      </c>
      <c r="D183" s="220" t="s">
        <v>151</v>
      </c>
      <c r="E183" s="221" t="s">
        <v>1990</v>
      </c>
      <c r="F183" s="222" t="s">
        <v>1969</v>
      </c>
      <c r="G183" s="223" t="s">
        <v>197</v>
      </c>
      <c r="H183" s="224">
        <v>19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156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687</v>
      </c>
    </row>
    <row r="184" s="2" customFormat="1" ht="24.15" customHeight="1">
      <c r="A184" s="39"/>
      <c r="B184" s="40"/>
      <c r="C184" s="220" t="s">
        <v>468</v>
      </c>
      <c r="D184" s="220" t="s">
        <v>151</v>
      </c>
      <c r="E184" s="221" t="s">
        <v>1991</v>
      </c>
      <c r="F184" s="222" t="s">
        <v>1992</v>
      </c>
      <c r="G184" s="223" t="s">
        <v>197</v>
      </c>
      <c r="H184" s="224">
        <v>30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156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695</v>
      </c>
    </row>
    <row r="185" s="12" customFormat="1" ht="22.8" customHeight="1">
      <c r="A185" s="12"/>
      <c r="B185" s="204"/>
      <c r="C185" s="205"/>
      <c r="D185" s="206" t="s">
        <v>75</v>
      </c>
      <c r="E185" s="218" t="s">
        <v>1993</v>
      </c>
      <c r="F185" s="218" t="s">
        <v>1994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SUM(P186:P192)</f>
        <v>0</v>
      </c>
      <c r="Q185" s="212"/>
      <c r="R185" s="213">
        <f>SUM(R186:R192)</f>
        <v>0</v>
      </c>
      <c r="S185" s="212"/>
      <c r="T185" s="214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84</v>
      </c>
      <c r="AT185" s="216" t="s">
        <v>75</v>
      </c>
      <c r="AU185" s="216" t="s">
        <v>84</v>
      </c>
      <c r="AY185" s="215" t="s">
        <v>149</v>
      </c>
      <c r="BK185" s="217">
        <f>SUM(BK186:BK192)</f>
        <v>0</v>
      </c>
    </row>
    <row r="186" s="2" customFormat="1" ht="49.05" customHeight="1">
      <c r="A186" s="39"/>
      <c r="B186" s="40"/>
      <c r="C186" s="220" t="s">
        <v>474</v>
      </c>
      <c r="D186" s="220" t="s">
        <v>151</v>
      </c>
      <c r="E186" s="221" t="s">
        <v>1995</v>
      </c>
      <c r="F186" s="222" t="s">
        <v>1996</v>
      </c>
      <c r="G186" s="223" t="s">
        <v>1314</v>
      </c>
      <c r="H186" s="224">
        <v>2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156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708</v>
      </c>
    </row>
    <row r="187" s="2" customFormat="1" ht="37.8" customHeight="1">
      <c r="A187" s="39"/>
      <c r="B187" s="40"/>
      <c r="C187" s="220" t="s">
        <v>476</v>
      </c>
      <c r="D187" s="220" t="s">
        <v>151</v>
      </c>
      <c r="E187" s="221" t="s">
        <v>1997</v>
      </c>
      <c r="F187" s="222" t="s">
        <v>1998</v>
      </c>
      <c r="G187" s="223" t="s">
        <v>1314</v>
      </c>
      <c r="H187" s="224">
        <v>2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156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717</v>
      </c>
    </row>
    <row r="188" s="2" customFormat="1" ht="37.8" customHeight="1">
      <c r="A188" s="39"/>
      <c r="B188" s="40"/>
      <c r="C188" s="220" t="s">
        <v>481</v>
      </c>
      <c r="D188" s="220" t="s">
        <v>151</v>
      </c>
      <c r="E188" s="221" t="s">
        <v>1999</v>
      </c>
      <c r="F188" s="222" t="s">
        <v>2000</v>
      </c>
      <c r="G188" s="223" t="s">
        <v>925</v>
      </c>
      <c r="H188" s="224">
        <v>2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42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155</v>
      </c>
      <c r="AT188" s="232" t="s">
        <v>151</v>
      </c>
      <c r="AU188" s="232" t="s">
        <v>156</v>
      </c>
      <c r="AY188" s="18" t="s">
        <v>149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156</v>
      </c>
      <c r="BK188" s="233">
        <f>ROUND(I188*H188,2)</f>
        <v>0</v>
      </c>
      <c r="BL188" s="18" t="s">
        <v>155</v>
      </c>
      <c r="BM188" s="232" t="s">
        <v>730</v>
      </c>
    </row>
    <row r="189" s="2" customFormat="1" ht="24.15" customHeight="1">
      <c r="A189" s="39"/>
      <c r="B189" s="40"/>
      <c r="C189" s="220" t="s">
        <v>485</v>
      </c>
      <c r="D189" s="220" t="s">
        <v>151</v>
      </c>
      <c r="E189" s="221" t="s">
        <v>2001</v>
      </c>
      <c r="F189" s="222" t="s">
        <v>2002</v>
      </c>
      <c r="G189" s="223" t="s">
        <v>1314</v>
      </c>
      <c r="H189" s="224">
        <v>2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42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155</v>
      </c>
      <c r="AT189" s="232" t="s">
        <v>151</v>
      </c>
      <c r="AU189" s="232" t="s">
        <v>156</v>
      </c>
      <c r="AY189" s="18" t="s">
        <v>149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156</v>
      </c>
      <c r="BK189" s="233">
        <f>ROUND(I189*H189,2)</f>
        <v>0</v>
      </c>
      <c r="BL189" s="18" t="s">
        <v>155</v>
      </c>
      <c r="BM189" s="232" t="s">
        <v>739</v>
      </c>
    </row>
    <row r="190" s="2" customFormat="1" ht="66.75" customHeight="1">
      <c r="A190" s="39"/>
      <c r="B190" s="40"/>
      <c r="C190" s="220" t="s">
        <v>490</v>
      </c>
      <c r="D190" s="220" t="s">
        <v>151</v>
      </c>
      <c r="E190" s="221" t="s">
        <v>2003</v>
      </c>
      <c r="F190" s="222" t="s">
        <v>2004</v>
      </c>
      <c r="G190" s="223" t="s">
        <v>925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156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749</v>
      </c>
    </row>
    <row r="191" s="2" customFormat="1" ht="37.8" customHeight="1">
      <c r="A191" s="39"/>
      <c r="B191" s="40"/>
      <c r="C191" s="220" t="s">
        <v>494</v>
      </c>
      <c r="D191" s="220" t="s">
        <v>151</v>
      </c>
      <c r="E191" s="221" t="s">
        <v>2005</v>
      </c>
      <c r="F191" s="222" t="s">
        <v>2006</v>
      </c>
      <c r="G191" s="223" t="s">
        <v>1314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42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155</v>
      </c>
      <c r="AT191" s="232" t="s">
        <v>151</v>
      </c>
      <c r="AU191" s="232" t="s">
        <v>156</v>
      </c>
      <c r="AY191" s="18" t="s">
        <v>149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156</v>
      </c>
      <c r="BK191" s="233">
        <f>ROUND(I191*H191,2)</f>
        <v>0</v>
      </c>
      <c r="BL191" s="18" t="s">
        <v>155</v>
      </c>
      <c r="BM191" s="232" t="s">
        <v>759</v>
      </c>
    </row>
    <row r="192" s="2" customFormat="1" ht="24.15" customHeight="1">
      <c r="A192" s="39"/>
      <c r="B192" s="40"/>
      <c r="C192" s="220" t="s">
        <v>498</v>
      </c>
      <c r="D192" s="220" t="s">
        <v>151</v>
      </c>
      <c r="E192" s="221" t="s">
        <v>2007</v>
      </c>
      <c r="F192" s="222" t="s">
        <v>2008</v>
      </c>
      <c r="G192" s="223" t="s">
        <v>1314</v>
      </c>
      <c r="H192" s="224">
        <v>1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156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772</v>
      </c>
    </row>
    <row r="193" s="12" customFormat="1" ht="22.8" customHeight="1">
      <c r="A193" s="12"/>
      <c r="B193" s="204"/>
      <c r="C193" s="205"/>
      <c r="D193" s="206" t="s">
        <v>75</v>
      </c>
      <c r="E193" s="218" t="s">
        <v>2009</v>
      </c>
      <c r="F193" s="218" t="s">
        <v>2010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SUM(P194:P198)</f>
        <v>0</v>
      </c>
      <c r="Q193" s="212"/>
      <c r="R193" s="213">
        <f>SUM(R194:R198)</f>
        <v>0</v>
      </c>
      <c r="S193" s="212"/>
      <c r="T193" s="214">
        <f>SUM(T194:T198)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84</v>
      </c>
      <c r="AT193" s="216" t="s">
        <v>75</v>
      </c>
      <c r="AU193" s="216" t="s">
        <v>84</v>
      </c>
      <c r="AY193" s="215" t="s">
        <v>149</v>
      </c>
      <c r="BK193" s="217">
        <f>SUM(BK194:BK198)</f>
        <v>0</v>
      </c>
    </row>
    <row r="194" s="2" customFormat="1" ht="49.05" customHeight="1">
      <c r="A194" s="39"/>
      <c r="B194" s="40"/>
      <c r="C194" s="220" t="s">
        <v>503</v>
      </c>
      <c r="D194" s="220" t="s">
        <v>151</v>
      </c>
      <c r="E194" s="221" t="s">
        <v>2011</v>
      </c>
      <c r="F194" s="222" t="s">
        <v>2012</v>
      </c>
      <c r="G194" s="223" t="s">
        <v>1314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42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156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782</v>
      </c>
    </row>
    <row r="195" s="2" customFormat="1" ht="49.05" customHeight="1">
      <c r="A195" s="39"/>
      <c r="B195" s="40"/>
      <c r="C195" s="220" t="s">
        <v>508</v>
      </c>
      <c r="D195" s="220" t="s">
        <v>151</v>
      </c>
      <c r="E195" s="221" t="s">
        <v>2013</v>
      </c>
      <c r="F195" s="222" t="s">
        <v>2014</v>
      </c>
      <c r="G195" s="223" t="s">
        <v>1314</v>
      </c>
      <c r="H195" s="224">
        <v>1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42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155</v>
      </c>
      <c r="AT195" s="232" t="s">
        <v>151</v>
      </c>
      <c r="AU195" s="232" t="s">
        <v>156</v>
      </c>
      <c r="AY195" s="18" t="s">
        <v>149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156</v>
      </c>
      <c r="BK195" s="233">
        <f>ROUND(I195*H195,2)</f>
        <v>0</v>
      </c>
      <c r="BL195" s="18" t="s">
        <v>155</v>
      </c>
      <c r="BM195" s="232" t="s">
        <v>789</v>
      </c>
    </row>
    <row r="196" s="2" customFormat="1" ht="24.15" customHeight="1">
      <c r="A196" s="39"/>
      <c r="B196" s="40"/>
      <c r="C196" s="220" t="s">
        <v>513</v>
      </c>
      <c r="D196" s="220" t="s">
        <v>151</v>
      </c>
      <c r="E196" s="221" t="s">
        <v>2015</v>
      </c>
      <c r="F196" s="222" t="s">
        <v>2016</v>
      </c>
      <c r="G196" s="223" t="s">
        <v>1314</v>
      </c>
      <c r="H196" s="224">
        <v>1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156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799</v>
      </c>
    </row>
    <row r="197" s="2" customFormat="1" ht="55.5" customHeight="1">
      <c r="A197" s="39"/>
      <c r="B197" s="40"/>
      <c r="C197" s="220" t="s">
        <v>517</v>
      </c>
      <c r="D197" s="220" t="s">
        <v>151</v>
      </c>
      <c r="E197" s="221" t="s">
        <v>2017</v>
      </c>
      <c r="F197" s="222" t="s">
        <v>2018</v>
      </c>
      <c r="G197" s="223" t="s">
        <v>1314</v>
      </c>
      <c r="H197" s="224">
        <v>1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42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155</v>
      </c>
      <c r="AT197" s="232" t="s">
        <v>151</v>
      </c>
      <c r="AU197" s="232" t="s">
        <v>156</v>
      </c>
      <c r="AY197" s="18" t="s">
        <v>149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156</v>
      </c>
      <c r="BK197" s="233">
        <f>ROUND(I197*H197,2)</f>
        <v>0</v>
      </c>
      <c r="BL197" s="18" t="s">
        <v>155</v>
      </c>
      <c r="BM197" s="232" t="s">
        <v>807</v>
      </c>
    </row>
    <row r="198" s="2" customFormat="1" ht="37.8" customHeight="1">
      <c r="A198" s="39"/>
      <c r="B198" s="40"/>
      <c r="C198" s="220" t="s">
        <v>522</v>
      </c>
      <c r="D198" s="220" t="s">
        <v>151</v>
      </c>
      <c r="E198" s="221" t="s">
        <v>2019</v>
      </c>
      <c r="F198" s="222" t="s">
        <v>2020</v>
      </c>
      <c r="G198" s="223" t="s">
        <v>1314</v>
      </c>
      <c r="H198" s="224">
        <v>1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42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155</v>
      </c>
      <c r="AT198" s="232" t="s">
        <v>151</v>
      </c>
      <c r="AU198" s="232" t="s">
        <v>156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816</v>
      </c>
    </row>
    <row r="199" s="12" customFormat="1" ht="22.8" customHeight="1">
      <c r="A199" s="12"/>
      <c r="B199" s="204"/>
      <c r="C199" s="205"/>
      <c r="D199" s="206" t="s">
        <v>75</v>
      </c>
      <c r="E199" s="218" t="s">
        <v>2021</v>
      </c>
      <c r="F199" s="218" t="s">
        <v>2022</v>
      </c>
      <c r="G199" s="205"/>
      <c r="H199" s="205"/>
      <c r="I199" s="208"/>
      <c r="J199" s="219">
        <f>BK199</f>
        <v>0</v>
      </c>
      <c r="K199" s="205"/>
      <c r="L199" s="210"/>
      <c r="M199" s="211"/>
      <c r="N199" s="212"/>
      <c r="O199" s="212"/>
      <c r="P199" s="213">
        <f>SUM(P200:P211)</f>
        <v>0</v>
      </c>
      <c r="Q199" s="212"/>
      <c r="R199" s="213">
        <f>SUM(R200:R211)</f>
        <v>0</v>
      </c>
      <c r="S199" s="212"/>
      <c r="T199" s="214">
        <f>SUM(T200:T211)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5" t="s">
        <v>84</v>
      </c>
      <c r="AT199" s="216" t="s">
        <v>75</v>
      </c>
      <c r="AU199" s="216" t="s">
        <v>84</v>
      </c>
      <c r="AY199" s="215" t="s">
        <v>149</v>
      </c>
      <c r="BK199" s="217">
        <f>SUM(BK200:BK211)</f>
        <v>0</v>
      </c>
    </row>
    <row r="200" s="2" customFormat="1" ht="16.5" customHeight="1">
      <c r="A200" s="39"/>
      <c r="B200" s="40"/>
      <c r="C200" s="220" t="s">
        <v>527</v>
      </c>
      <c r="D200" s="220" t="s">
        <v>151</v>
      </c>
      <c r="E200" s="221" t="s">
        <v>2023</v>
      </c>
      <c r="F200" s="222" t="s">
        <v>2024</v>
      </c>
      <c r="G200" s="223" t="s">
        <v>1314</v>
      </c>
      <c r="H200" s="224">
        <v>34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42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155</v>
      </c>
      <c r="AT200" s="232" t="s">
        <v>151</v>
      </c>
      <c r="AU200" s="232" t="s">
        <v>156</v>
      </c>
      <c r="AY200" s="18" t="s">
        <v>149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156</v>
      </c>
      <c r="BK200" s="233">
        <f>ROUND(I200*H200,2)</f>
        <v>0</v>
      </c>
      <c r="BL200" s="18" t="s">
        <v>155</v>
      </c>
      <c r="BM200" s="232" t="s">
        <v>830</v>
      </c>
    </row>
    <row r="201" s="2" customFormat="1" ht="16.5" customHeight="1">
      <c r="A201" s="39"/>
      <c r="B201" s="40"/>
      <c r="C201" s="220" t="s">
        <v>1183</v>
      </c>
      <c r="D201" s="220" t="s">
        <v>151</v>
      </c>
      <c r="E201" s="221" t="s">
        <v>2025</v>
      </c>
      <c r="F201" s="222" t="s">
        <v>2026</v>
      </c>
      <c r="G201" s="223" t="s">
        <v>1314</v>
      </c>
      <c r="H201" s="224">
        <v>2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42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155</v>
      </c>
      <c r="AT201" s="232" t="s">
        <v>151</v>
      </c>
      <c r="AU201" s="232" t="s">
        <v>156</v>
      </c>
      <c r="AY201" s="18" t="s">
        <v>149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156</v>
      </c>
      <c r="BK201" s="233">
        <f>ROUND(I201*H201,2)</f>
        <v>0</v>
      </c>
      <c r="BL201" s="18" t="s">
        <v>155</v>
      </c>
      <c r="BM201" s="232" t="s">
        <v>2027</v>
      </c>
    </row>
    <row r="202" s="2" customFormat="1" ht="16.5" customHeight="1">
      <c r="A202" s="39"/>
      <c r="B202" s="40"/>
      <c r="C202" s="220" t="s">
        <v>531</v>
      </c>
      <c r="D202" s="220" t="s">
        <v>151</v>
      </c>
      <c r="E202" s="221" t="s">
        <v>2028</v>
      </c>
      <c r="F202" s="222" t="s">
        <v>2029</v>
      </c>
      <c r="G202" s="223" t="s">
        <v>1314</v>
      </c>
      <c r="H202" s="224">
        <v>32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42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155</v>
      </c>
      <c r="AT202" s="232" t="s">
        <v>151</v>
      </c>
      <c r="AU202" s="232" t="s">
        <v>156</v>
      </c>
      <c r="AY202" s="18" t="s">
        <v>149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156</v>
      </c>
      <c r="BK202" s="233">
        <f>ROUND(I202*H202,2)</f>
        <v>0</v>
      </c>
      <c r="BL202" s="18" t="s">
        <v>155</v>
      </c>
      <c r="BM202" s="232" t="s">
        <v>837</v>
      </c>
    </row>
    <row r="203" s="2" customFormat="1" ht="16.5" customHeight="1">
      <c r="A203" s="39"/>
      <c r="B203" s="40"/>
      <c r="C203" s="220" t="s">
        <v>535</v>
      </c>
      <c r="D203" s="220" t="s">
        <v>151</v>
      </c>
      <c r="E203" s="221" t="s">
        <v>2030</v>
      </c>
      <c r="F203" s="222" t="s">
        <v>2031</v>
      </c>
      <c r="G203" s="223" t="s">
        <v>1314</v>
      </c>
      <c r="H203" s="224">
        <v>2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42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155</v>
      </c>
      <c r="AT203" s="232" t="s">
        <v>151</v>
      </c>
      <c r="AU203" s="232" t="s">
        <v>156</v>
      </c>
      <c r="AY203" s="18" t="s">
        <v>149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156</v>
      </c>
      <c r="BK203" s="233">
        <f>ROUND(I203*H203,2)</f>
        <v>0</v>
      </c>
      <c r="BL203" s="18" t="s">
        <v>155</v>
      </c>
      <c r="BM203" s="232" t="s">
        <v>2032</v>
      </c>
    </row>
    <row r="204" s="2" customFormat="1" ht="24.15" customHeight="1">
      <c r="A204" s="39"/>
      <c r="B204" s="40"/>
      <c r="C204" s="220" t="s">
        <v>543</v>
      </c>
      <c r="D204" s="220" t="s">
        <v>151</v>
      </c>
      <c r="E204" s="221" t="s">
        <v>2033</v>
      </c>
      <c r="F204" s="222" t="s">
        <v>2034</v>
      </c>
      <c r="G204" s="223" t="s">
        <v>1314</v>
      </c>
      <c r="H204" s="224">
        <v>34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42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155</v>
      </c>
      <c r="AT204" s="232" t="s">
        <v>151</v>
      </c>
      <c r="AU204" s="232" t="s">
        <v>156</v>
      </c>
      <c r="AY204" s="18" t="s">
        <v>149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156</v>
      </c>
      <c r="BK204" s="233">
        <f>ROUND(I204*H204,2)</f>
        <v>0</v>
      </c>
      <c r="BL204" s="18" t="s">
        <v>155</v>
      </c>
      <c r="BM204" s="232" t="s">
        <v>846</v>
      </c>
    </row>
    <row r="205" s="2" customFormat="1" ht="16.5" customHeight="1">
      <c r="A205" s="39"/>
      <c r="B205" s="40"/>
      <c r="C205" s="220" t="s">
        <v>551</v>
      </c>
      <c r="D205" s="220" t="s">
        <v>151</v>
      </c>
      <c r="E205" s="221" t="s">
        <v>2035</v>
      </c>
      <c r="F205" s="222" t="s">
        <v>2036</v>
      </c>
      <c r="G205" s="223" t="s">
        <v>1314</v>
      </c>
      <c r="H205" s="224">
        <v>33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42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155</v>
      </c>
      <c r="AT205" s="232" t="s">
        <v>151</v>
      </c>
      <c r="AU205" s="232" t="s">
        <v>156</v>
      </c>
      <c r="AY205" s="18" t="s">
        <v>149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156</v>
      </c>
      <c r="BK205" s="233">
        <f>ROUND(I205*H205,2)</f>
        <v>0</v>
      </c>
      <c r="BL205" s="18" t="s">
        <v>155</v>
      </c>
      <c r="BM205" s="232" t="s">
        <v>855</v>
      </c>
    </row>
    <row r="206" s="2" customFormat="1" ht="16.5" customHeight="1">
      <c r="A206" s="39"/>
      <c r="B206" s="40"/>
      <c r="C206" s="220" t="s">
        <v>578</v>
      </c>
      <c r="D206" s="220" t="s">
        <v>151</v>
      </c>
      <c r="E206" s="221" t="s">
        <v>2037</v>
      </c>
      <c r="F206" s="222" t="s">
        <v>2038</v>
      </c>
      <c r="G206" s="223" t="s">
        <v>1314</v>
      </c>
      <c r="H206" s="224">
        <v>29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42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155</v>
      </c>
      <c r="AT206" s="232" t="s">
        <v>151</v>
      </c>
      <c r="AU206" s="232" t="s">
        <v>156</v>
      </c>
      <c r="AY206" s="18" t="s">
        <v>149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156</v>
      </c>
      <c r="BK206" s="233">
        <f>ROUND(I206*H206,2)</f>
        <v>0</v>
      </c>
      <c r="BL206" s="18" t="s">
        <v>155</v>
      </c>
      <c r="BM206" s="232" t="s">
        <v>864</v>
      </c>
    </row>
    <row r="207" s="2" customFormat="1" ht="16.5" customHeight="1">
      <c r="A207" s="39"/>
      <c r="B207" s="40"/>
      <c r="C207" s="220" t="s">
        <v>591</v>
      </c>
      <c r="D207" s="220" t="s">
        <v>151</v>
      </c>
      <c r="E207" s="221" t="s">
        <v>2039</v>
      </c>
      <c r="F207" s="222" t="s">
        <v>2040</v>
      </c>
      <c r="G207" s="223" t="s">
        <v>1314</v>
      </c>
      <c r="H207" s="224">
        <v>29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42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155</v>
      </c>
      <c r="AT207" s="232" t="s">
        <v>151</v>
      </c>
      <c r="AU207" s="232" t="s">
        <v>156</v>
      </c>
      <c r="AY207" s="18" t="s">
        <v>149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156</v>
      </c>
      <c r="BK207" s="233">
        <f>ROUND(I207*H207,2)</f>
        <v>0</v>
      </c>
      <c r="BL207" s="18" t="s">
        <v>155</v>
      </c>
      <c r="BM207" s="232" t="s">
        <v>873</v>
      </c>
    </row>
    <row r="208" s="2" customFormat="1" ht="16.5" customHeight="1">
      <c r="A208" s="39"/>
      <c r="B208" s="40"/>
      <c r="C208" s="220" t="s">
        <v>604</v>
      </c>
      <c r="D208" s="220" t="s">
        <v>151</v>
      </c>
      <c r="E208" s="221" t="s">
        <v>2041</v>
      </c>
      <c r="F208" s="222" t="s">
        <v>2042</v>
      </c>
      <c r="G208" s="223" t="s">
        <v>1314</v>
      </c>
      <c r="H208" s="224">
        <v>3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42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155</v>
      </c>
      <c r="AT208" s="232" t="s">
        <v>151</v>
      </c>
      <c r="AU208" s="232" t="s">
        <v>156</v>
      </c>
      <c r="AY208" s="18" t="s">
        <v>149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156</v>
      </c>
      <c r="BK208" s="233">
        <f>ROUND(I208*H208,2)</f>
        <v>0</v>
      </c>
      <c r="BL208" s="18" t="s">
        <v>155</v>
      </c>
      <c r="BM208" s="232" t="s">
        <v>879</v>
      </c>
    </row>
    <row r="209" s="2" customFormat="1" ht="16.5" customHeight="1">
      <c r="A209" s="39"/>
      <c r="B209" s="40"/>
      <c r="C209" s="220" t="s">
        <v>615</v>
      </c>
      <c r="D209" s="220" t="s">
        <v>151</v>
      </c>
      <c r="E209" s="221" t="s">
        <v>2043</v>
      </c>
      <c r="F209" s="222" t="s">
        <v>2044</v>
      </c>
      <c r="G209" s="223" t="s">
        <v>1314</v>
      </c>
      <c r="H209" s="224">
        <v>2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42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155</v>
      </c>
      <c r="AT209" s="232" t="s">
        <v>151</v>
      </c>
      <c r="AU209" s="232" t="s">
        <v>156</v>
      </c>
      <c r="AY209" s="18" t="s">
        <v>149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156</v>
      </c>
      <c r="BK209" s="233">
        <f>ROUND(I209*H209,2)</f>
        <v>0</v>
      </c>
      <c r="BL209" s="18" t="s">
        <v>155</v>
      </c>
      <c r="BM209" s="232" t="s">
        <v>2045</v>
      </c>
    </row>
    <row r="210" s="2" customFormat="1" ht="16.5" customHeight="1">
      <c r="A210" s="39"/>
      <c r="B210" s="40"/>
      <c r="C210" s="220" t="s">
        <v>627</v>
      </c>
      <c r="D210" s="220" t="s">
        <v>151</v>
      </c>
      <c r="E210" s="221" t="s">
        <v>2046</v>
      </c>
      <c r="F210" s="222" t="s">
        <v>2047</v>
      </c>
      <c r="G210" s="223" t="s">
        <v>1314</v>
      </c>
      <c r="H210" s="224">
        <v>2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42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155</v>
      </c>
      <c r="AT210" s="232" t="s">
        <v>151</v>
      </c>
      <c r="AU210" s="232" t="s">
        <v>156</v>
      </c>
      <c r="AY210" s="18" t="s">
        <v>149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156</v>
      </c>
      <c r="BK210" s="233">
        <f>ROUND(I210*H210,2)</f>
        <v>0</v>
      </c>
      <c r="BL210" s="18" t="s">
        <v>155</v>
      </c>
      <c r="BM210" s="232" t="s">
        <v>888</v>
      </c>
    </row>
    <row r="211" s="2" customFormat="1" ht="16.5" customHeight="1">
      <c r="A211" s="39"/>
      <c r="B211" s="40"/>
      <c r="C211" s="220" t="s">
        <v>632</v>
      </c>
      <c r="D211" s="220" t="s">
        <v>151</v>
      </c>
      <c r="E211" s="221" t="s">
        <v>2048</v>
      </c>
      <c r="F211" s="222" t="s">
        <v>2049</v>
      </c>
      <c r="G211" s="223" t="s">
        <v>1314</v>
      </c>
      <c r="H211" s="224">
        <v>24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42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155</v>
      </c>
      <c r="AT211" s="232" t="s">
        <v>151</v>
      </c>
      <c r="AU211" s="232" t="s">
        <v>156</v>
      </c>
      <c r="AY211" s="18" t="s">
        <v>149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156</v>
      </c>
      <c r="BK211" s="233">
        <f>ROUND(I211*H211,2)</f>
        <v>0</v>
      </c>
      <c r="BL211" s="18" t="s">
        <v>155</v>
      </c>
      <c r="BM211" s="232" t="s">
        <v>899</v>
      </c>
    </row>
    <row r="212" s="12" customFormat="1" ht="22.8" customHeight="1">
      <c r="A212" s="12"/>
      <c r="B212" s="204"/>
      <c r="C212" s="205"/>
      <c r="D212" s="206" t="s">
        <v>75</v>
      </c>
      <c r="E212" s="218" t="s">
        <v>2050</v>
      </c>
      <c r="F212" s="218" t="s">
        <v>2051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SUM(P213:P221)</f>
        <v>0</v>
      </c>
      <c r="Q212" s="212"/>
      <c r="R212" s="213">
        <f>SUM(R213:R221)</f>
        <v>0</v>
      </c>
      <c r="S212" s="212"/>
      <c r="T212" s="214">
        <f>SUM(T213:T221)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149</v>
      </c>
      <c r="BK212" s="217">
        <f>SUM(BK213:BK221)</f>
        <v>0</v>
      </c>
    </row>
    <row r="213" s="2" customFormat="1" ht="44.25" customHeight="1">
      <c r="A213" s="39"/>
      <c r="B213" s="40"/>
      <c r="C213" s="220" t="s">
        <v>652</v>
      </c>
      <c r="D213" s="220" t="s">
        <v>151</v>
      </c>
      <c r="E213" s="221" t="s">
        <v>2052</v>
      </c>
      <c r="F213" s="222" t="s">
        <v>2053</v>
      </c>
      <c r="G213" s="223" t="s">
        <v>1314</v>
      </c>
      <c r="H213" s="224">
        <v>2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42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155</v>
      </c>
      <c r="AT213" s="232" t="s">
        <v>151</v>
      </c>
      <c r="AU213" s="232" t="s">
        <v>156</v>
      </c>
      <c r="AY213" s="18" t="s">
        <v>149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156</v>
      </c>
      <c r="BK213" s="233">
        <f>ROUND(I213*H213,2)</f>
        <v>0</v>
      </c>
      <c r="BL213" s="18" t="s">
        <v>155</v>
      </c>
      <c r="BM213" s="232" t="s">
        <v>906</v>
      </c>
    </row>
    <row r="214" s="2" customFormat="1" ht="44.25" customHeight="1">
      <c r="A214" s="39"/>
      <c r="B214" s="40"/>
      <c r="C214" s="220" t="s">
        <v>660</v>
      </c>
      <c r="D214" s="220" t="s">
        <v>151</v>
      </c>
      <c r="E214" s="221" t="s">
        <v>2054</v>
      </c>
      <c r="F214" s="222" t="s">
        <v>2055</v>
      </c>
      <c r="G214" s="223" t="s">
        <v>1314</v>
      </c>
      <c r="H214" s="224">
        <v>1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42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155</v>
      </c>
      <c r="AT214" s="232" t="s">
        <v>151</v>
      </c>
      <c r="AU214" s="232" t="s">
        <v>156</v>
      </c>
      <c r="AY214" s="18" t="s">
        <v>149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156</v>
      </c>
      <c r="BK214" s="233">
        <f>ROUND(I214*H214,2)</f>
        <v>0</v>
      </c>
      <c r="BL214" s="18" t="s">
        <v>155</v>
      </c>
      <c r="BM214" s="232" t="s">
        <v>915</v>
      </c>
    </row>
    <row r="215" s="2" customFormat="1" ht="16.5" customHeight="1">
      <c r="A215" s="39"/>
      <c r="B215" s="40"/>
      <c r="C215" s="220" t="s">
        <v>666</v>
      </c>
      <c r="D215" s="220" t="s">
        <v>151</v>
      </c>
      <c r="E215" s="221" t="s">
        <v>2056</v>
      </c>
      <c r="F215" s="222" t="s">
        <v>2057</v>
      </c>
      <c r="G215" s="223" t="s">
        <v>1314</v>
      </c>
      <c r="H215" s="224">
        <v>10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42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155</v>
      </c>
      <c r="AT215" s="232" t="s">
        <v>151</v>
      </c>
      <c r="AU215" s="232" t="s">
        <v>156</v>
      </c>
      <c r="AY215" s="18" t="s">
        <v>149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156</v>
      </c>
      <c r="BK215" s="233">
        <f>ROUND(I215*H215,2)</f>
        <v>0</v>
      </c>
      <c r="BL215" s="18" t="s">
        <v>155</v>
      </c>
      <c r="BM215" s="232" t="s">
        <v>922</v>
      </c>
    </row>
    <row r="216" s="2" customFormat="1" ht="24.15" customHeight="1">
      <c r="A216" s="39"/>
      <c r="B216" s="40"/>
      <c r="C216" s="220" t="s">
        <v>674</v>
      </c>
      <c r="D216" s="220" t="s">
        <v>151</v>
      </c>
      <c r="E216" s="221" t="s">
        <v>2058</v>
      </c>
      <c r="F216" s="222" t="s">
        <v>2059</v>
      </c>
      <c r="G216" s="223" t="s">
        <v>1314</v>
      </c>
      <c r="H216" s="224">
        <v>13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42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155</v>
      </c>
      <c r="AT216" s="232" t="s">
        <v>151</v>
      </c>
      <c r="AU216" s="232" t="s">
        <v>156</v>
      </c>
      <c r="AY216" s="18" t="s">
        <v>149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156</v>
      </c>
      <c r="BK216" s="233">
        <f>ROUND(I216*H216,2)</f>
        <v>0</v>
      </c>
      <c r="BL216" s="18" t="s">
        <v>155</v>
      </c>
      <c r="BM216" s="232" t="s">
        <v>933</v>
      </c>
    </row>
    <row r="217" s="2" customFormat="1" ht="16.5" customHeight="1">
      <c r="A217" s="39"/>
      <c r="B217" s="40"/>
      <c r="C217" s="220" t="s">
        <v>679</v>
      </c>
      <c r="D217" s="220" t="s">
        <v>151</v>
      </c>
      <c r="E217" s="221" t="s">
        <v>2060</v>
      </c>
      <c r="F217" s="222" t="s">
        <v>2061</v>
      </c>
      <c r="G217" s="223" t="s">
        <v>925</v>
      </c>
      <c r="H217" s="224">
        <v>1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42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155</v>
      </c>
      <c r="AT217" s="232" t="s">
        <v>151</v>
      </c>
      <c r="AU217" s="232" t="s">
        <v>156</v>
      </c>
      <c r="AY217" s="18" t="s">
        <v>149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156</v>
      </c>
      <c r="BK217" s="233">
        <f>ROUND(I217*H217,2)</f>
        <v>0</v>
      </c>
      <c r="BL217" s="18" t="s">
        <v>155</v>
      </c>
      <c r="BM217" s="232" t="s">
        <v>945</v>
      </c>
    </row>
    <row r="218" s="2" customFormat="1" ht="16.5" customHeight="1">
      <c r="A218" s="39"/>
      <c r="B218" s="40"/>
      <c r="C218" s="220" t="s">
        <v>683</v>
      </c>
      <c r="D218" s="220" t="s">
        <v>151</v>
      </c>
      <c r="E218" s="221" t="s">
        <v>2062</v>
      </c>
      <c r="F218" s="222" t="s">
        <v>2063</v>
      </c>
      <c r="G218" s="223" t="s">
        <v>925</v>
      </c>
      <c r="H218" s="224">
        <v>1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42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155</v>
      </c>
      <c r="AT218" s="232" t="s">
        <v>151</v>
      </c>
      <c r="AU218" s="232" t="s">
        <v>156</v>
      </c>
      <c r="AY218" s="18" t="s">
        <v>149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156</v>
      </c>
      <c r="BK218" s="233">
        <f>ROUND(I218*H218,2)</f>
        <v>0</v>
      </c>
      <c r="BL218" s="18" t="s">
        <v>155</v>
      </c>
      <c r="BM218" s="232" t="s">
        <v>954</v>
      </c>
    </row>
    <row r="219" s="2" customFormat="1" ht="16.5" customHeight="1">
      <c r="A219" s="39"/>
      <c r="B219" s="40"/>
      <c r="C219" s="220" t="s">
        <v>687</v>
      </c>
      <c r="D219" s="220" t="s">
        <v>151</v>
      </c>
      <c r="E219" s="221" t="s">
        <v>2064</v>
      </c>
      <c r="F219" s="222" t="s">
        <v>2065</v>
      </c>
      <c r="G219" s="223" t="s">
        <v>925</v>
      </c>
      <c r="H219" s="224">
        <v>1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42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155</v>
      </c>
      <c r="AT219" s="232" t="s">
        <v>151</v>
      </c>
      <c r="AU219" s="232" t="s">
        <v>156</v>
      </c>
      <c r="AY219" s="18" t="s">
        <v>149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156</v>
      </c>
      <c r="BK219" s="233">
        <f>ROUND(I219*H219,2)</f>
        <v>0</v>
      </c>
      <c r="BL219" s="18" t="s">
        <v>155</v>
      </c>
      <c r="BM219" s="232" t="s">
        <v>962</v>
      </c>
    </row>
    <row r="220" s="2" customFormat="1" ht="16.5" customHeight="1">
      <c r="A220" s="39"/>
      <c r="B220" s="40"/>
      <c r="C220" s="220" t="s">
        <v>691</v>
      </c>
      <c r="D220" s="220" t="s">
        <v>151</v>
      </c>
      <c r="E220" s="221" t="s">
        <v>2066</v>
      </c>
      <c r="F220" s="222" t="s">
        <v>2067</v>
      </c>
      <c r="G220" s="223" t="s">
        <v>925</v>
      </c>
      <c r="H220" s="224">
        <v>1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42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155</v>
      </c>
      <c r="AT220" s="232" t="s">
        <v>151</v>
      </c>
      <c r="AU220" s="232" t="s">
        <v>156</v>
      </c>
      <c r="AY220" s="18" t="s">
        <v>149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156</v>
      </c>
      <c r="BK220" s="233">
        <f>ROUND(I220*H220,2)</f>
        <v>0</v>
      </c>
      <c r="BL220" s="18" t="s">
        <v>155</v>
      </c>
      <c r="BM220" s="232" t="s">
        <v>974</v>
      </c>
    </row>
    <row r="221" s="2" customFormat="1" ht="16.5" customHeight="1">
      <c r="A221" s="39"/>
      <c r="B221" s="40"/>
      <c r="C221" s="220" t="s">
        <v>695</v>
      </c>
      <c r="D221" s="220" t="s">
        <v>151</v>
      </c>
      <c r="E221" s="221" t="s">
        <v>2068</v>
      </c>
      <c r="F221" s="222" t="s">
        <v>2069</v>
      </c>
      <c r="G221" s="223" t="s">
        <v>925</v>
      </c>
      <c r="H221" s="224">
        <v>1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42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155</v>
      </c>
      <c r="AT221" s="232" t="s">
        <v>151</v>
      </c>
      <c r="AU221" s="232" t="s">
        <v>156</v>
      </c>
      <c r="AY221" s="18" t="s">
        <v>149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156</v>
      </c>
      <c r="BK221" s="233">
        <f>ROUND(I221*H221,2)</f>
        <v>0</v>
      </c>
      <c r="BL221" s="18" t="s">
        <v>155</v>
      </c>
      <c r="BM221" s="232" t="s">
        <v>984</v>
      </c>
    </row>
    <row r="222" s="12" customFormat="1" ht="25.92" customHeight="1">
      <c r="A222" s="12"/>
      <c r="B222" s="204"/>
      <c r="C222" s="205"/>
      <c r="D222" s="206" t="s">
        <v>75</v>
      </c>
      <c r="E222" s="207" t="s">
        <v>2070</v>
      </c>
      <c r="F222" s="207" t="s">
        <v>2071</v>
      </c>
      <c r="G222" s="205"/>
      <c r="H222" s="205"/>
      <c r="I222" s="208"/>
      <c r="J222" s="209">
        <f>BK222</f>
        <v>0</v>
      </c>
      <c r="K222" s="205"/>
      <c r="L222" s="210"/>
      <c r="M222" s="211"/>
      <c r="N222" s="212"/>
      <c r="O222" s="212"/>
      <c r="P222" s="213">
        <f>P223+P227+P238+P245+P259+P280+P286</f>
        <v>0</v>
      </c>
      <c r="Q222" s="212"/>
      <c r="R222" s="213">
        <f>R223+R227+R238+R245+R259+R280+R286</f>
        <v>0</v>
      </c>
      <c r="S222" s="212"/>
      <c r="T222" s="214">
        <f>T223+T227+T238+T245+T259+T280+T286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76</v>
      </c>
      <c r="AY222" s="215" t="s">
        <v>149</v>
      </c>
      <c r="BK222" s="217">
        <f>BK223+BK227+BK238+BK245+BK259+BK280+BK286</f>
        <v>0</v>
      </c>
    </row>
    <row r="223" s="12" customFormat="1" ht="22.8" customHeight="1">
      <c r="A223" s="12"/>
      <c r="B223" s="204"/>
      <c r="C223" s="205"/>
      <c r="D223" s="206" t="s">
        <v>75</v>
      </c>
      <c r="E223" s="218" t="s">
        <v>2072</v>
      </c>
      <c r="F223" s="218" t="s">
        <v>2073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SUM(P224:P226)</f>
        <v>0</v>
      </c>
      <c r="Q223" s="212"/>
      <c r="R223" s="213">
        <f>SUM(R224:R226)</f>
        <v>0</v>
      </c>
      <c r="S223" s="212"/>
      <c r="T223" s="214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84</v>
      </c>
      <c r="AT223" s="216" t="s">
        <v>75</v>
      </c>
      <c r="AU223" s="216" t="s">
        <v>84</v>
      </c>
      <c r="AY223" s="215" t="s">
        <v>149</v>
      </c>
      <c r="BK223" s="217">
        <f>SUM(BK224:BK226)</f>
        <v>0</v>
      </c>
    </row>
    <row r="224" s="2" customFormat="1" ht="16.5" customHeight="1">
      <c r="A224" s="39"/>
      <c r="B224" s="40"/>
      <c r="C224" s="220" t="s">
        <v>699</v>
      </c>
      <c r="D224" s="220" t="s">
        <v>151</v>
      </c>
      <c r="E224" s="221" t="s">
        <v>2074</v>
      </c>
      <c r="F224" s="222" t="s">
        <v>2075</v>
      </c>
      <c r="G224" s="223" t="s">
        <v>197</v>
      </c>
      <c r="H224" s="224">
        <v>18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42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155</v>
      </c>
      <c r="AT224" s="232" t="s">
        <v>151</v>
      </c>
      <c r="AU224" s="232" t="s">
        <v>156</v>
      </c>
      <c r="AY224" s="18" t="s">
        <v>149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156</v>
      </c>
      <c r="BK224" s="233">
        <f>ROUND(I224*H224,2)</f>
        <v>0</v>
      </c>
      <c r="BL224" s="18" t="s">
        <v>155</v>
      </c>
      <c r="BM224" s="232" t="s">
        <v>995</v>
      </c>
    </row>
    <row r="225" s="2" customFormat="1" ht="16.5" customHeight="1">
      <c r="A225" s="39"/>
      <c r="B225" s="40"/>
      <c r="C225" s="220" t="s">
        <v>708</v>
      </c>
      <c r="D225" s="220" t="s">
        <v>151</v>
      </c>
      <c r="E225" s="221" t="s">
        <v>2076</v>
      </c>
      <c r="F225" s="222" t="s">
        <v>1929</v>
      </c>
      <c r="G225" s="223" t="s">
        <v>154</v>
      </c>
      <c r="H225" s="224">
        <v>22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42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155</v>
      </c>
      <c r="AT225" s="232" t="s">
        <v>151</v>
      </c>
      <c r="AU225" s="232" t="s">
        <v>156</v>
      </c>
      <c r="AY225" s="18" t="s">
        <v>149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156</v>
      </c>
      <c r="BK225" s="233">
        <f>ROUND(I225*H225,2)</f>
        <v>0</v>
      </c>
      <c r="BL225" s="18" t="s">
        <v>155</v>
      </c>
      <c r="BM225" s="232" t="s">
        <v>1004</v>
      </c>
    </row>
    <row r="226" s="2" customFormat="1" ht="16.5" customHeight="1">
      <c r="A226" s="39"/>
      <c r="B226" s="40"/>
      <c r="C226" s="220" t="s">
        <v>712</v>
      </c>
      <c r="D226" s="220" t="s">
        <v>151</v>
      </c>
      <c r="E226" s="221" t="s">
        <v>2077</v>
      </c>
      <c r="F226" s="222" t="s">
        <v>1931</v>
      </c>
      <c r="G226" s="223" t="s">
        <v>154</v>
      </c>
      <c r="H226" s="224">
        <v>5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42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155</v>
      </c>
      <c r="AT226" s="232" t="s">
        <v>151</v>
      </c>
      <c r="AU226" s="232" t="s">
        <v>156</v>
      </c>
      <c r="AY226" s="18" t="s">
        <v>149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156</v>
      </c>
      <c r="BK226" s="233">
        <f>ROUND(I226*H226,2)</f>
        <v>0</v>
      </c>
      <c r="BL226" s="18" t="s">
        <v>155</v>
      </c>
      <c r="BM226" s="232" t="s">
        <v>1014</v>
      </c>
    </row>
    <row r="227" s="12" customFormat="1" ht="22.8" customHeight="1">
      <c r="A227" s="12"/>
      <c r="B227" s="204"/>
      <c r="C227" s="205"/>
      <c r="D227" s="206" t="s">
        <v>75</v>
      </c>
      <c r="E227" s="218" t="s">
        <v>2078</v>
      </c>
      <c r="F227" s="218" t="s">
        <v>2079</v>
      </c>
      <c r="G227" s="205"/>
      <c r="H227" s="205"/>
      <c r="I227" s="208"/>
      <c r="J227" s="219">
        <f>BK227</f>
        <v>0</v>
      </c>
      <c r="K227" s="205"/>
      <c r="L227" s="210"/>
      <c r="M227" s="211"/>
      <c r="N227" s="212"/>
      <c r="O227" s="212"/>
      <c r="P227" s="213">
        <f>SUM(P228:P237)</f>
        <v>0</v>
      </c>
      <c r="Q227" s="212"/>
      <c r="R227" s="213">
        <f>SUM(R228:R237)</f>
        <v>0</v>
      </c>
      <c r="S227" s="212"/>
      <c r="T227" s="214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5" t="s">
        <v>84</v>
      </c>
      <c r="AT227" s="216" t="s">
        <v>75</v>
      </c>
      <c r="AU227" s="216" t="s">
        <v>84</v>
      </c>
      <c r="AY227" s="215" t="s">
        <v>149</v>
      </c>
      <c r="BK227" s="217">
        <f>SUM(BK228:BK237)</f>
        <v>0</v>
      </c>
    </row>
    <row r="228" s="2" customFormat="1" ht="33" customHeight="1">
      <c r="A228" s="39"/>
      <c r="B228" s="40"/>
      <c r="C228" s="220" t="s">
        <v>717</v>
      </c>
      <c r="D228" s="220" t="s">
        <v>151</v>
      </c>
      <c r="E228" s="221" t="s">
        <v>2080</v>
      </c>
      <c r="F228" s="222" t="s">
        <v>2081</v>
      </c>
      <c r="G228" s="223" t="s">
        <v>1</v>
      </c>
      <c r="H228" s="224">
        <v>9.9000000000000004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42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155</v>
      </c>
      <c r="AT228" s="232" t="s">
        <v>151</v>
      </c>
      <c r="AU228" s="232" t="s">
        <v>156</v>
      </c>
      <c r="AY228" s="18" t="s">
        <v>149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156</v>
      </c>
      <c r="BK228" s="233">
        <f>ROUND(I228*H228,2)</f>
        <v>0</v>
      </c>
      <c r="BL228" s="18" t="s">
        <v>155</v>
      </c>
      <c r="BM228" s="232" t="s">
        <v>1026</v>
      </c>
    </row>
    <row r="229" s="2" customFormat="1" ht="33" customHeight="1">
      <c r="A229" s="39"/>
      <c r="B229" s="40"/>
      <c r="C229" s="220" t="s">
        <v>726</v>
      </c>
      <c r="D229" s="220" t="s">
        <v>151</v>
      </c>
      <c r="E229" s="221" t="s">
        <v>2082</v>
      </c>
      <c r="F229" s="222" t="s">
        <v>2083</v>
      </c>
      <c r="G229" s="223" t="s">
        <v>1</v>
      </c>
      <c r="H229" s="224">
        <v>46.200000000000003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42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155</v>
      </c>
      <c r="AT229" s="232" t="s">
        <v>151</v>
      </c>
      <c r="AU229" s="232" t="s">
        <v>156</v>
      </c>
      <c r="AY229" s="18" t="s">
        <v>149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156</v>
      </c>
      <c r="BK229" s="233">
        <f>ROUND(I229*H229,2)</f>
        <v>0</v>
      </c>
      <c r="BL229" s="18" t="s">
        <v>155</v>
      </c>
      <c r="BM229" s="232" t="s">
        <v>1043</v>
      </c>
    </row>
    <row r="230" s="2" customFormat="1" ht="33" customHeight="1">
      <c r="A230" s="39"/>
      <c r="B230" s="40"/>
      <c r="C230" s="220" t="s">
        <v>730</v>
      </c>
      <c r="D230" s="220" t="s">
        <v>151</v>
      </c>
      <c r="E230" s="221" t="s">
        <v>2084</v>
      </c>
      <c r="F230" s="222" t="s">
        <v>2085</v>
      </c>
      <c r="G230" s="223" t="s">
        <v>197</v>
      </c>
      <c r="H230" s="224">
        <v>5.5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42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155</v>
      </c>
      <c r="AT230" s="232" t="s">
        <v>151</v>
      </c>
      <c r="AU230" s="232" t="s">
        <v>156</v>
      </c>
      <c r="AY230" s="18" t="s">
        <v>149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156</v>
      </c>
      <c r="BK230" s="233">
        <f>ROUND(I230*H230,2)</f>
        <v>0</v>
      </c>
      <c r="BL230" s="18" t="s">
        <v>155</v>
      </c>
      <c r="BM230" s="232" t="s">
        <v>1058</v>
      </c>
    </row>
    <row r="231" s="2" customFormat="1" ht="33" customHeight="1">
      <c r="A231" s="39"/>
      <c r="B231" s="40"/>
      <c r="C231" s="220" t="s">
        <v>735</v>
      </c>
      <c r="D231" s="220" t="s">
        <v>151</v>
      </c>
      <c r="E231" s="221" t="s">
        <v>2086</v>
      </c>
      <c r="F231" s="222" t="s">
        <v>2087</v>
      </c>
      <c r="G231" s="223" t="s">
        <v>197</v>
      </c>
      <c r="H231" s="224">
        <v>168.30000000000001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42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155</v>
      </c>
      <c r="AT231" s="232" t="s">
        <v>151</v>
      </c>
      <c r="AU231" s="232" t="s">
        <v>156</v>
      </c>
      <c r="AY231" s="18" t="s">
        <v>149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156</v>
      </c>
      <c r="BK231" s="233">
        <f>ROUND(I231*H231,2)</f>
        <v>0</v>
      </c>
      <c r="BL231" s="18" t="s">
        <v>155</v>
      </c>
      <c r="BM231" s="232" t="s">
        <v>1073</v>
      </c>
    </row>
    <row r="232" s="2" customFormat="1" ht="33" customHeight="1">
      <c r="A232" s="39"/>
      <c r="B232" s="40"/>
      <c r="C232" s="220" t="s">
        <v>739</v>
      </c>
      <c r="D232" s="220" t="s">
        <v>151</v>
      </c>
      <c r="E232" s="221" t="s">
        <v>2088</v>
      </c>
      <c r="F232" s="222" t="s">
        <v>2089</v>
      </c>
      <c r="G232" s="223" t="s">
        <v>197</v>
      </c>
      <c r="H232" s="224">
        <v>407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42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155</v>
      </c>
      <c r="AT232" s="232" t="s">
        <v>151</v>
      </c>
      <c r="AU232" s="232" t="s">
        <v>156</v>
      </c>
      <c r="AY232" s="18" t="s">
        <v>149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156</v>
      </c>
      <c r="BK232" s="233">
        <f>ROUND(I232*H232,2)</f>
        <v>0</v>
      </c>
      <c r="BL232" s="18" t="s">
        <v>155</v>
      </c>
      <c r="BM232" s="232" t="s">
        <v>1087</v>
      </c>
    </row>
    <row r="233" s="2" customFormat="1" ht="33" customHeight="1">
      <c r="A233" s="39"/>
      <c r="B233" s="40"/>
      <c r="C233" s="220" t="s">
        <v>743</v>
      </c>
      <c r="D233" s="220" t="s">
        <v>151</v>
      </c>
      <c r="E233" s="221" t="s">
        <v>2090</v>
      </c>
      <c r="F233" s="222" t="s">
        <v>2091</v>
      </c>
      <c r="G233" s="223" t="s">
        <v>197</v>
      </c>
      <c r="H233" s="224">
        <v>203.5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42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155</v>
      </c>
      <c r="AT233" s="232" t="s">
        <v>151</v>
      </c>
      <c r="AU233" s="232" t="s">
        <v>156</v>
      </c>
      <c r="AY233" s="18" t="s">
        <v>149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156</v>
      </c>
      <c r="BK233" s="233">
        <f>ROUND(I233*H233,2)</f>
        <v>0</v>
      </c>
      <c r="BL233" s="18" t="s">
        <v>155</v>
      </c>
      <c r="BM233" s="232" t="s">
        <v>1107</v>
      </c>
    </row>
    <row r="234" s="2" customFormat="1" ht="33" customHeight="1">
      <c r="A234" s="39"/>
      <c r="B234" s="40"/>
      <c r="C234" s="220" t="s">
        <v>749</v>
      </c>
      <c r="D234" s="220" t="s">
        <v>151</v>
      </c>
      <c r="E234" s="221" t="s">
        <v>2092</v>
      </c>
      <c r="F234" s="222" t="s">
        <v>2093</v>
      </c>
      <c r="G234" s="223" t="s">
        <v>197</v>
      </c>
      <c r="H234" s="224">
        <v>486.19999999999999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42</v>
      </c>
      <c r="O234" s="92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155</v>
      </c>
      <c r="AT234" s="232" t="s">
        <v>151</v>
      </c>
      <c r="AU234" s="232" t="s">
        <v>156</v>
      </c>
      <c r="AY234" s="18" t="s">
        <v>149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156</v>
      </c>
      <c r="BK234" s="233">
        <f>ROUND(I234*H234,2)</f>
        <v>0</v>
      </c>
      <c r="BL234" s="18" t="s">
        <v>155</v>
      </c>
      <c r="BM234" s="232" t="s">
        <v>1117</v>
      </c>
    </row>
    <row r="235" s="2" customFormat="1" ht="24.15" customHeight="1">
      <c r="A235" s="39"/>
      <c r="B235" s="40"/>
      <c r="C235" s="220" t="s">
        <v>753</v>
      </c>
      <c r="D235" s="220" t="s">
        <v>151</v>
      </c>
      <c r="E235" s="221" t="s">
        <v>2094</v>
      </c>
      <c r="F235" s="222" t="s">
        <v>2095</v>
      </c>
      <c r="G235" s="223" t="s">
        <v>1314</v>
      </c>
      <c r="H235" s="224">
        <v>1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42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155</v>
      </c>
      <c r="AT235" s="232" t="s">
        <v>151</v>
      </c>
      <c r="AU235" s="232" t="s">
        <v>156</v>
      </c>
      <c r="AY235" s="18" t="s">
        <v>149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156</v>
      </c>
      <c r="BK235" s="233">
        <f>ROUND(I235*H235,2)</f>
        <v>0</v>
      </c>
      <c r="BL235" s="18" t="s">
        <v>155</v>
      </c>
      <c r="BM235" s="232" t="s">
        <v>1128</v>
      </c>
    </row>
    <row r="236" s="2" customFormat="1" ht="24.15" customHeight="1">
      <c r="A236" s="39"/>
      <c r="B236" s="40"/>
      <c r="C236" s="220" t="s">
        <v>759</v>
      </c>
      <c r="D236" s="220" t="s">
        <v>151</v>
      </c>
      <c r="E236" s="221" t="s">
        <v>2096</v>
      </c>
      <c r="F236" s="222" t="s">
        <v>2097</v>
      </c>
      <c r="G236" s="223" t="s">
        <v>1314</v>
      </c>
      <c r="H236" s="224">
        <v>10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42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155</v>
      </c>
      <c r="AT236" s="232" t="s">
        <v>151</v>
      </c>
      <c r="AU236" s="232" t="s">
        <v>156</v>
      </c>
      <c r="AY236" s="18" t="s">
        <v>149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156</v>
      </c>
      <c r="BK236" s="233">
        <f>ROUND(I236*H236,2)</f>
        <v>0</v>
      </c>
      <c r="BL236" s="18" t="s">
        <v>155</v>
      </c>
      <c r="BM236" s="232" t="s">
        <v>1141</v>
      </c>
    </row>
    <row r="237" s="2" customFormat="1" ht="24.15" customHeight="1">
      <c r="A237" s="39"/>
      <c r="B237" s="40"/>
      <c r="C237" s="220" t="s">
        <v>767</v>
      </c>
      <c r="D237" s="220" t="s">
        <v>151</v>
      </c>
      <c r="E237" s="221" t="s">
        <v>2098</v>
      </c>
      <c r="F237" s="222" t="s">
        <v>2099</v>
      </c>
      <c r="G237" s="223" t="s">
        <v>1314</v>
      </c>
      <c r="H237" s="224">
        <v>22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42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155</v>
      </c>
      <c r="AT237" s="232" t="s">
        <v>151</v>
      </c>
      <c r="AU237" s="232" t="s">
        <v>156</v>
      </c>
      <c r="AY237" s="18" t="s">
        <v>149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156</v>
      </c>
      <c r="BK237" s="233">
        <f>ROUND(I237*H237,2)</f>
        <v>0</v>
      </c>
      <c r="BL237" s="18" t="s">
        <v>155</v>
      </c>
      <c r="BM237" s="232" t="s">
        <v>1151</v>
      </c>
    </row>
    <row r="238" s="12" customFormat="1" ht="22.8" customHeight="1">
      <c r="A238" s="12"/>
      <c r="B238" s="204"/>
      <c r="C238" s="205"/>
      <c r="D238" s="206" t="s">
        <v>75</v>
      </c>
      <c r="E238" s="218" t="s">
        <v>2100</v>
      </c>
      <c r="F238" s="218" t="s">
        <v>2101</v>
      </c>
      <c r="G238" s="205"/>
      <c r="H238" s="205"/>
      <c r="I238" s="208"/>
      <c r="J238" s="219">
        <f>BK238</f>
        <v>0</v>
      </c>
      <c r="K238" s="205"/>
      <c r="L238" s="210"/>
      <c r="M238" s="211"/>
      <c r="N238" s="212"/>
      <c r="O238" s="212"/>
      <c r="P238" s="213">
        <f>SUM(P239:P244)</f>
        <v>0</v>
      </c>
      <c r="Q238" s="212"/>
      <c r="R238" s="213">
        <f>SUM(R239:R244)</f>
        <v>0</v>
      </c>
      <c r="S238" s="212"/>
      <c r="T238" s="214">
        <f>SUM(T239:T244)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5" t="s">
        <v>84</v>
      </c>
      <c r="AT238" s="216" t="s">
        <v>75</v>
      </c>
      <c r="AU238" s="216" t="s">
        <v>84</v>
      </c>
      <c r="AY238" s="215" t="s">
        <v>149</v>
      </c>
      <c r="BK238" s="217">
        <f>SUM(BK239:BK244)</f>
        <v>0</v>
      </c>
    </row>
    <row r="239" s="2" customFormat="1" ht="21.75" customHeight="1">
      <c r="A239" s="39"/>
      <c r="B239" s="40"/>
      <c r="C239" s="220" t="s">
        <v>772</v>
      </c>
      <c r="D239" s="220" t="s">
        <v>151</v>
      </c>
      <c r="E239" s="221" t="s">
        <v>2102</v>
      </c>
      <c r="F239" s="222" t="s">
        <v>2103</v>
      </c>
      <c r="G239" s="223" t="s">
        <v>197</v>
      </c>
      <c r="H239" s="224">
        <v>19.800000000000001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42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155</v>
      </c>
      <c r="AT239" s="232" t="s">
        <v>151</v>
      </c>
      <c r="AU239" s="232" t="s">
        <v>156</v>
      </c>
      <c r="AY239" s="18" t="s">
        <v>149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156</v>
      </c>
      <c r="BK239" s="233">
        <f>ROUND(I239*H239,2)</f>
        <v>0</v>
      </c>
      <c r="BL239" s="18" t="s">
        <v>155</v>
      </c>
      <c r="BM239" s="232" t="s">
        <v>1160</v>
      </c>
    </row>
    <row r="240" s="2" customFormat="1" ht="21.75" customHeight="1">
      <c r="A240" s="39"/>
      <c r="B240" s="40"/>
      <c r="C240" s="220" t="s">
        <v>778</v>
      </c>
      <c r="D240" s="220" t="s">
        <v>151</v>
      </c>
      <c r="E240" s="221" t="s">
        <v>2104</v>
      </c>
      <c r="F240" s="222" t="s">
        <v>2105</v>
      </c>
      <c r="G240" s="223" t="s">
        <v>197</v>
      </c>
      <c r="H240" s="224">
        <v>3.8500000000000001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42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155</v>
      </c>
      <c r="AT240" s="232" t="s">
        <v>151</v>
      </c>
      <c r="AU240" s="232" t="s">
        <v>156</v>
      </c>
      <c r="AY240" s="18" t="s">
        <v>149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156</v>
      </c>
      <c r="BK240" s="233">
        <f>ROUND(I240*H240,2)</f>
        <v>0</v>
      </c>
      <c r="BL240" s="18" t="s">
        <v>155</v>
      </c>
      <c r="BM240" s="232" t="s">
        <v>1177</v>
      </c>
    </row>
    <row r="241" s="2" customFormat="1" ht="21.75" customHeight="1">
      <c r="A241" s="39"/>
      <c r="B241" s="40"/>
      <c r="C241" s="220" t="s">
        <v>782</v>
      </c>
      <c r="D241" s="220" t="s">
        <v>151</v>
      </c>
      <c r="E241" s="221" t="s">
        <v>2106</v>
      </c>
      <c r="F241" s="222" t="s">
        <v>2107</v>
      </c>
      <c r="G241" s="223" t="s">
        <v>197</v>
      </c>
      <c r="H241" s="224">
        <v>6.1600000000000001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42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155</v>
      </c>
      <c r="AT241" s="232" t="s">
        <v>151</v>
      </c>
      <c r="AU241" s="232" t="s">
        <v>156</v>
      </c>
      <c r="AY241" s="18" t="s">
        <v>149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156</v>
      </c>
      <c r="BK241" s="233">
        <f>ROUND(I241*H241,2)</f>
        <v>0</v>
      </c>
      <c r="BL241" s="18" t="s">
        <v>155</v>
      </c>
      <c r="BM241" s="232" t="s">
        <v>1187</v>
      </c>
    </row>
    <row r="242" s="2" customFormat="1" ht="16.5" customHeight="1">
      <c r="A242" s="39"/>
      <c r="B242" s="40"/>
      <c r="C242" s="220" t="s">
        <v>785</v>
      </c>
      <c r="D242" s="220" t="s">
        <v>151</v>
      </c>
      <c r="E242" s="221" t="s">
        <v>2108</v>
      </c>
      <c r="F242" s="222" t="s">
        <v>2109</v>
      </c>
      <c r="G242" s="223" t="s">
        <v>1314</v>
      </c>
      <c r="H242" s="224">
        <v>1.1000000000000001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42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155</v>
      </c>
      <c r="AT242" s="232" t="s">
        <v>151</v>
      </c>
      <c r="AU242" s="232" t="s">
        <v>156</v>
      </c>
      <c r="AY242" s="18" t="s">
        <v>149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156</v>
      </c>
      <c r="BK242" s="233">
        <f>ROUND(I242*H242,2)</f>
        <v>0</v>
      </c>
      <c r="BL242" s="18" t="s">
        <v>155</v>
      </c>
      <c r="BM242" s="232" t="s">
        <v>1195</v>
      </c>
    </row>
    <row r="243" s="2" customFormat="1" ht="16.5" customHeight="1">
      <c r="A243" s="39"/>
      <c r="B243" s="40"/>
      <c r="C243" s="220" t="s">
        <v>789</v>
      </c>
      <c r="D243" s="220" t="s">
        <v>151</v>
      </c>
      <c r="E243" s="221" t="s">
        <v>2110</v>
      </c>
      <c r="F243" s="222" t="s">
        <v>2111</v>
      </c>
      <c r="G243" s="223" t="s">
        <v>1314</v>
      </c>
      <c r="H243" s="224">
        <v>2.2000000000000002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42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155</v>
      </c>
      <c r="AT243" s="232" t="s">
        <v>151</v>
      </c>
      <c r="AU243" s="232" t="s">
        <v>156</v>
      </c>
      <c r="AY243" s="18" t="s">
        <v>149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156</v>
      </c>
      <c r="BK243" s="233">
        <f>ROUND(I243*H243,2)</f>
        <v>0</v>
      </c>
      <c r="BL243" s="18" t="s">
        <v>155</v>
      </c>
      <c r="BM243" s="232" t="s">
        <v>1204</v>
      </c>
    </row>
    <row r="244" s="2" customFormat="1" ht="37.8" customHeight="1">
      <c r="A244" s="39"/>
      <c r="B244" s="40"/>
      <c r="C244" s="220" t="s">
        <v>794</v>
      </c>
      <c r="D244" s="220" t="s">
        <v>151</v>
      </c>
      <c r="E244" s="221" t="s">
        <v>2112</v>
      </c>
      <c r="F244" s="222" t="s">
        <v>2113</v>
      </c>
      <c r="G244" s="223" t="s">
        <v>1314</v>
      </c>
      <c r="H244" s="224">
        <v>4.4000000000000004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42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155</v>
      </c>
      <c r="AT244" s="232" t="s">
        <v>151</v>
      </c>
      <c r="AU244" s="232" t="s">
        <v>156</v>
      </c>
      <c r="AY244" s="18" t="s">
        <v>149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156</v>
      </c>
      <c r="BK244" s="233">
        <f>ROUND(I244*H244,2)</f>
        <v>0</v>
      </c>
      <c r="BL244" s="18" t="s">
        <v>155</v>
      </c>
      <c r="BM244" s="232" t="s">
        <v>1214</v>
      </c>
    </row>
    <row r="245" s="12" customFormat="1" ht="22.8" customHeight="1">
      <c r="A245" s="12"/>
      <c r="B245" s="204"/>
      <c r="C245" s="205"/>
      <c r="D245" s="206" t="s">
        <v>75</v>
      </c>
      <c r="E245" s="218" t="s">
        <v>2114</v>
      </c>
      <c r="F245" s="218" t="s">
        <v>2115</v>
      </c>
      <c r="G245" s="205"/>
      <c r="H245" s="205"/>
      <c r="I245" s="208"/>
      <c r="J245" s="219">
        <f>BK245</f>
        <v>0</v>
      </c>
      <c r="K245" s="205"/>
      <c r="L245" s="210"/>
      <c r="M245" s="211"/>
      <c r="N245" s="212"/>
      <c r="O245" s="212"/>
      <c r="P245" s="213">
        <f>SUM(P246:P258)</f>
        <v>0</v>
      </c>
      <c r="Q245" s="212"/>
      <c r="R245" s="213">
        <f>SUM(R246:R258)</f>
        <v>0</v>
      </c>
      <c r="S245" s="212"/>
      <c r="T245" s="214">
        <f>SUM(T246:T258)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5" t="s">
        <v>84</v>
      </c>
      <c r="AT245" s="216" t="s">
        <v>75</v>
      </c>
      <c r="AU245" s="216" t="s">
        <v>84</v>
      </c>
      <c r="AY245" s="215" t="s">
        <v>149</v>
      </c>
      <c r="BK245" s="217">
        <f>SUM(BK246:BK258)</f>
        <v>0</v>
      </c>
    </row>
    <row r="246" s="2" customFormat="1" ht="21.75" customHeight="1">
      <c r="A246" s="39"/>
      <c r="B246" s="40"/>
      <c r="C246" s="220" t="s">
        <v>799</v>
      </c>
      <c r="D246" s="220" t="s">
        <v>151</v>
      </c>
      <c r="E246" s="221" t="s">
        <v>2116</v>
      </c>
      <c r="F246" s="222" t="s">
        <v>2117</v>
      </c>
      <c r="G246" s="223" t="s">
        <v>197</v>
      </c>
      <c r="H246" s="224">
        <v>10.890000000000001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42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155</v>
      </c>
      <c r="AT246" s="232" t="s">
        <v>151</v>
      </c>
      <c r="AU246" s="232" t="s">
        <v>156</v>
      </c>
      <c r="AY246" s="18" t="s">
        <v>149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156</v>
      </c>
      <c r="BK246" s="233">
        <f>ROUND(I246*H246,2)</f>
        <v>0</v>
      </c>
      <c r="BL246" s="18" t="s">
        <v>155</v>
      </c>
      <c r="BM246" s="232" t="s">
        <v>1225</v>
      </c>
    </row>
    <row r="247" s="2" customFormat="1" ht="21.75" customHeight="1">
      <c r="A247" s="39"/>
      <c r="B247" s="40"/>
      <c r="C247" s="220" t="s">
        <v>804</v>
      </c>
      <c r="D247" s="220" t="s">
        <v>151</v>
      </c>
      <c r="E247" s="221" t="s">
        <v>2118</v>
      </c>
      <c r="F247" s="222" t="s">
        <v>2119</v>
      </c>
      <c r="G247" s="223" t="s">
        <v>197</v>
      </c>
      <c r="H247" s="224">
        <v>20.899999999999999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42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155</v>
      </c>
      <c r="AT247" s="232" t="s">
        <v>151</v>
      </c>
      <c r="AU247" s="232" t="s">
        <v>156</v>
      </c>
      <c r="AY247" s="18" t="s">
        <v>149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156</v>
      </c>
      <c r="BK247" s="233">
        <f>ROUND(I247*H247,2)</f>
        <v>0</v>
      </c>
      <c r="BL247" s="18" t="s">
        <v>155</v>
      </c>
      <c r="BM247" s="232" t="s">
        <v>1239</v>
      </c>
    </row>
    <row r="248" s="2" customFormat="1" ht="21.75" customHeight="1">
      <c r="A248" s="39"/>
      <c r="B248" s="40"/>
      <c r="C248" s="220" t="s">
        <v>807</v>
      </c>
      <c r="D248" s="220" t="s">
        <v>151</v>
      </c>
      <c r="E248" s="221" t="s">
        <v>2120</v>
      </c>
      <c r="F248" s="222" t="s">
        <v>2121</v>
      </c>
      <c r="G248" s="223" t="s">
        <v>197</v>
      </c>
      <c r="H248" s="224">
        <v>3.2999999999999998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42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155</v>
      </c>
      <c r="AT248" s="232" t="s">
        <v>151</v>
      </c>
      <c r="AU248" s="232" t="s">
        <v>156</v>
      </c>
      <c r="AY248" s="18" t="s">
        <v>149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156</v>
      </c>
      <c r="BK248" s="233">
        <f>ROUND(I248*H248,2)</f>
        <v>0</v>
      </c>
      <c r="BL248" s="18" t="s">
        <v>155</v>
      </c>
      <c r="BM248" s="232" t="s">
        <v>1247</v>
      </c>
    </row>
    <row r="249" s="2" customFormat="1" ht="21.75" customHeight="1">
      <c r="A249" s="39"/>
      <c r="B249" s="40"/>
      <c r="C249" s="220" t="s">
        <v>811</v>
      </c>
      <c r="D249" s="220" t="s">
        <v>151</v>
      </c>
      <c r="E249" s="221" t="s">
        <v>2122</v>
      </c>
      <c r="F249" s="222" t="s">
        <v>2123</v>
      </c>
      <c r="G249" s="223" t="s">
        <v>197</v>
      </c>
      <c r="H249" s="224">
        <v>84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42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155</v>
      </c>
      <c r="AT249" s="232" t="s">
        <v>151</v>
      </c>
      <c r="AU249" s="232" t="s">
        <v>156</v>
      </c>
      <c r="AY249" s="18" t="s">
        <v>149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156</v>
      </c>
      <c r="BK249" s="233">
        <f>ROUND(I249*H249,2)</f>
        <v>0</v>
      </c>
      <c r="BL249" s="18" t="s">
        <v>155</v>
      </c>
      <c r="BM249" s="232" t="s">
        <v>1256</v>
      </c>
    </row>
    <row r="250" s="2" customFormat="1" ht="21.75" customHeight="1">
      <c r="A250" s="39"/>
      <c r="B250" s="40"/>
      <c r="C250" s="220" t="s">
        <v>816</v>
      </c>
      <c r="D250" s="220" t="s">
        <v>151</v>
      </c>
      <c r="E250" s="221" t="s">
        <v>2124</v>
      </c>
      <c r="F250" s="222" t="s">
        <v>2125</v>
      </c>
      <c r="G250" s="223" t="s">
        <v>197</v>
      </c>
      <c r="H250" s="224">
        <v>204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42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155</v>
      </c>
      <c r="AT250" s="232" t="s">
        <v>151</v>
      </c>
      <c r="AU250" s="232" t="s">
        <v>156</v>
      </c>
      <c r="AY250" s="18" t="s">
        <v>149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156</v>
      </c>
      <c r="BK250" s="233">
        <f>ROUND(I250*H250,2)</f>
        <v>0</v>
      </c>
      <c r="BL250" s="18" t="s">
        <v>155</v>
      </c>
      <c r="BM250" s="232" t="s">
        <v>1266</v>
      </c>
    </row>
    <row r="251" s="2" customFormat="1" ht="21.75" customHeight="1">
      <c r="A251" s="39"/>
      <c r="B251" s="40"/>
      <c r="C251" s="220" t="s">
        <v>822</v>
      </c>
      <c r="D251" s="220" t="s">
        <v>151</v>
      </c>
      <c r="E251" s="221" t="s">
        <v>2126</v>
      </c>
      <c r="F251" s="222" t="s">
        <v>2127</v>
      </c>
      <c r="G251" s="223" t="s">
        <v>197</v>
      </c>
      <c r="H251" s="224">
        <v>140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42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155</v>
      </c>
      <c r="AT251" s="232" t="s">
        <v>151</v>
      </c>
      <c r="AU251" s="232" t="s">
        <v>156</v>
      </c>
      <c r="AY251" s="18" t="s">
        <v>149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156</v>
      </c>
      <c r="BK251" s="233">
        <f>ROUND(I251*H251,2)</f>
        <v>0</v>
      </c>
      <c r="BL251" s="18" t="s">
        <v>155</v>
      </c>
      <c r="BM251" s="232" t="s">
        <v>1277</v>
      </c>
    </row>
    <row r="252" s="2" customFormat="1" ht="21.75" customHeight="1">
      <c r="A252" s="39"/>
      <c r="B252" s="40"/>
      <c r="C252" s="220" t="s">
        <v>830</v>
      </c>
      <c r="D252" s="220" t="s">
        <v>151</v>
      </c>
      <c r="E252" s="221" t="s">
        <v>2128</v>
      </c>
      <c r="F252" s="222" t="s">
        <v>2129</v>
      </c>
      <c r="G252" s="223" t="s">
        <v>197</v>
      </c>
      <c r="H252" s="224">
        <v>153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42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155</v>
      </c>
      <c r="AT252" s="232" t="s">
        <v>151</v>
      </c>
      <c r="AU252" s="232" t="s">
        <v>156</v>
      </c>
      <c r="AY252" s="18" t="s">
        <v>149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156</v>
      </c>
      <c r="BK252" s="233">
        <f>ROUND(I252*H252,2)</f>
        <v>0</v>
      </c>
      <c r="BL252" s="18" t="s">
        <v>155</v>
      </c>
      <c r="BM252" s="232" t="s">
        <v>1293</v>
      </c>
    </row>
    <row r="253" s="2" customFormat="1" ht="24.15" customHeight="1">
      <c r="A253" s="39"/>
      <c r="B253" s="40"/>
      <c r="C253" s="220" t="s">
        <v>833</v>
      </c>
      <c r="D253" s="220" t="s">
        <v>151</v>
      </c>
      <c r="E253" s="221" t="s">
        <v>2130</v>
      </c>
      <c r="F253" s="222" t="s">
        <v>2131</v>
      </c>
      <c r="G253" s="223" t="s">
        <v>197</v>
      </c>
      <c r="H253" s="224">
        <v>25.300000000000001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42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155</v>
      </c>
      <c r="AT253" s="232" t="s">
        <v>151</v>
      </c>
      <c r="AU253" s="232" t="s">
        <v>156</v>
      </c>
      <c r="AY253" s="18" t="s">
        <v>149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156</v>
      </c>
      <c r="BK253" s="233">
        <f>ROUND(I253*H253,2)</f>
        <v>0</v>
      </c>
      <c r="BL253" s="18" t="s">
        <v>155</v>
      </c>
      <c r="BM253" s="232" t="s">
        <v>1304</v>
      </c>
    </row>
    <row r="254" s="2" customFormat="1" ht="24.15" customHeight="1">
      <c r="A254" s="39"/>
      <c r="B254" s="40"/>
      <c r="C254" s="220" t="s">
        <v>837</v>
      </c>
      <c r="D254" s="220" t="s">
        <v>151</v>
      </c>
      <c r="E254" s="221" t="s">
        <v>2132</v>
      </c>
      <c r="F254" s="222" t="s">
        <v>2133</v>
      </c>
      <c r="G254" s="223" t="s">
        <v>197</v>
      </c>
      <c r="H254" s="224">
        <v>2.2000000000000002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42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155</v>
      </c>
      <c r="AT254" s="232" t="s">
        <v>151</v>
      </c>
      <c r="AU254" s="232" t="s">
        <v>156</v>
      </c>
      <c r="AY254" s="18" t="s">
        <v>149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156</v>
      </c>
      <c r="BK254" s="233">
        <f>ROUND(I254*H254,2)</f>
        <v>0</v>
      </c>
      <c r="BL254" s="18" t="s">
        <v>155</v>
      </c>
      <c r="BM254" s="232" t="s">
        <v>2134</v>
      </c>
    </row>
    <row r="255" s="2" customFormat="1" ht="24.15" customHeight="1">
      <c r="A255" s="39"/>
      <c r="B255" s="40"/>
      <c r="C255" s="220" t="s">
        <v>842</v>
      </c>
      <c r="D255" s="220" t="s">
        <v>151</v>
      </c>
      <c r="E255" s="221" t="s">
        <v>2135</v>
      </c>
      <c r="F255" s="222" t="s">
        <v>2136</v>
      </c>
      <c r="G255" s="223" t="s">
        <v>197</v>
      </c>
      <c r="H255" s="224">
        <v>84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42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155</v>
      </c>
      <c r="AT255" s="232" t="s">
        <v>151</v>
      </c>
      <c r="AU255" s="232" t="s">
        <v>156</v>
      </c>
      <c r="AY255" s="18" t="s">
        <v>149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156</v>
      </c>
      <c r="BK255" s="233">
        <f>ROUND(I255*H255,2)</f>
        <v>0</v>
      </c>
      <c r="BL255" s="18" t="s">
        <v>155</v>
      </c>
      <c r="BM255" s="232" t="s">
        <v>2137</v>
      </c>
    </row>
    <row r="256" s="2" customFormat="1" ht="24.15" customHeight="1">
      <c r="A256" s="39"/>
      <c r="B256" s="40"/>
      <c r="C256" s="220" t="s">
        <v>846</v>
      </c>
      <c r="D256" s="220" t="s">
        <v>151</v>
      </c>
      <c r="E256" s="221" t="s">
        <v>2138</v>
      </c>
      <c r="F256" s="222" t="s">
        <v>2139</v>
      </c>
      <c r="G256" s="223" t="s">
        <v>197</v>
      </c>
      <c r="H256" s="224">
        <v>204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42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155</v>
      </c>
      <c r="AT256" s="232" t="s">
        <v>151</v>
      </c>
      <c r="AU256" s="232" t="s">
        <v>156</v>
      </c>
      <c r="AY256" s="18" t="s">
        <v>149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156</v>
      </c>
      <c r="BK256" s="233">
        <f>ROUND(I256*H256,2)</f>
        <v>0</v>
      </c>
      <c r="BL256" s="18" t="s">
        <v>155</v>
      </c>
      <c r="BM256" s="232" t="s">
        <v>2140</v>
      </c>
    </row>
    <row r="257" s="2" customFormat="1" ht="24.15" customHeight="1">
      <c r="A257" s="39"/>
      <c r="B257" s="40"/>
      <c r="C257" s="220" t="s">
        <v>850</v>
      </c>
      <c r="D257" s="220" t="s">
        <v>151</v>
      </c>
      <c r="E257" s="221" t="s">
        <v>2141</v>
      </c>
      <c r="F257" s="222" t="s">
        <v>2142</v>
      </c>
      <c r="G257" s="223" t="s">
        <v>197</v>
      </c>
      <c r="H257" s="224">
        <v>64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42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155</v>
      </c>
      <c r="AT257" s="232" t="s">
        <v>151</v>
      </c>
      <c r="AU257" s="232" t="s">
        <v>156</v>
      </c>
      <c r="AY257" s="18" t="s">
        <v>149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156</v>
      </c>
      <c r="BK257" s="233">
        <f>ROUND(I257*H257,2)</f>
        <v>0</v>
      </c>
      <c r="BL257" s="18" t="s">
        <v>155</v>
      </c>
      <c r="BM257" s="232" t="s">
        <v>2143</v>
      </c>
    </row>
    <row r="258" s="2" customFormat="1" ht="24.15" customHeight="1">
      <c r="A258" s="39"/>
      <c r="B258" s="40"/>
      <c r="C258" s="220" t="s">
        <v>855</v>
      </c>
      <c r="D258" s="220" t="s">
        <v>151</v>
      </c>
      <c r="E258" s="221" t="s">
        <v>2144</v>
      </c>
      <c r="F258" s="222" t="s">
        <v>2145</v>
      </c>
      <c r="G258" s="223" t="s">
        <v>197</v>
      </c>
      <c r="H258" s="224">
        <v>347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42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155</v>
      </c>
      <c r="AT258" s="232" t="s">
        <v>151</v>
      </c>
      <c r="AU258" s="232" t="s">
        <v>156</v>
      </c>
      <c r="AY258" s="18" t="s">
        <v>149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156</v>
      </c>
      <c r="BK258" s="233">
        <f>ROUND(I258*H258,2)</f>
        <v>0</v>
      </c>
      <c r="BL258" s="18" t="s">
        <v>155</v>
      </c>
      <c r="BM258" s="232" t="s">
        <v>2146</v>
      </c>
    </row>
    <row r="259" s="12" customFormat="1" ht="22.8" customHeight="1">
      <c r="A259" s="12"/>
      <c r="B259" s="204"/>
      <c r="C259" s="205"/>
      <c r="D259" s="206" t="s">
        <v>75</v>
      </c>
      <c r="E259" s="218" t="s">
        <v>2147</v>
      </c>
      <c r="F259" s="218" t="s">
        <v>2148</v>
      </c>
      <c r="G259" s="205"/>
      <c r="H259" s="205"/>
      <c r="I259" s="208"/>
      <c r="J259" s="219">
        <f>BK259</f>
        <v>0</v>
      </c>
      <c r="K259" s="205"/>
      <c r="L259" s="210"/>
      <c r="M259" s="211"/>
      <c r="N259" s="212"/>
      <c r="O259" s="212"/>
      <c r="P259" s="213">
        <f>SUM(P260:P279)</f>
        <v>0</v>
      </c>
      <c r="Q259" s="212"/>
      <c r="R259" s="213">
        <f>SUM(R260:R279)</f>
        <v>0</v>
      </c>
      <c r="S259" s="212"/>
      <c r="T259" s="214">
        <f>SUM(T260:T279)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84</v>
      </c>
      <c r="AY259" s="215" t="s">
        <v>149</v>
      </c>
      <c r="BK259" s="217">
        <f>SUM(BK260:BK279)</f>
        <v>0</v>
      </c>
    </row>
    <row r="260" s="2" customFormat="1" ht="16.5" customHeight="1">
      <c r="A260" s="39"/>
      <c r="B260" s="40"/>
      <c r="C260" s="220" t="s">
        <v>860</v>
      </c>
      <c r="D260" s="220" t="s">
        <v>151</v>
      </c>
      <c r="E260" s="221" t="s">
        <v>2149</v>
      </c>
      <c r="F260" s="222" t="s">
        <v>2150</v>
      </c>
      <c r="G260" s="223" t="s">
        <v>1314</v>
      </c>
      <c r="H260" s="224">
        <v>22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42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155</v>
      </c>
      <c r="AT260" s="232" t="s">
        <v>151</v>
      </c>
      <c r="AU260" s="232" t="s">
        <v>156</v>
      </c>
      <c r="AY260" s="18" t="s">
        <v>149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156</v>
      </c>
      <c r="BK260" s="233">
        <f>ROUND(I260*H260,2)</f>
        <v>0</v>
      </c>
      <c r="BL260" s="18" t="s">
        <v>155</v>
      </c>
      <c r="BM260" s="232" t="s">
        <v>2151</v>
      </c>
    </row>
    <row r="261" s="2" customFormat="1" ht="16.5" customHeight="1">
      <c r="A261" s="39"/>
      <c r="B261" s="40"/>
      <c r="C261" s="220" t="s">
        <v>864</v>
      </c>
      <c r="D261" s="220" t="s">
        <v>151</v>
      </c>
      <c r="E261" s="221" t="s">
        <v>2152</v>
      </c>
      <c r="F261" s="222" t="s">
        <v>2153</v>
      </c>
      <c r="G261" s="223" t="s">
        <v>1314</v>
      </c>
      <c r="H261" s="224">
        <v>1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42</v>
      </c>
      <c r="O261" s="92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155</v>
      </c>
      <c r="AT261" s="232" t="s">
        <v>151</v>
      </c>
      <c r="AU261" s="232" t="s">
        <v>156</v>
      </c>
      <c r="AY261" s="18" t="s">
        <v>149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156</v>
      </c>
      <c r="BK261" s="233">
        <f>ROUND(I261*H261,2)</f>
        <v>0</v>
      </c>
      <c r="BL261" s="18" t="s">
        <v>155</v>
      </c>
      <c r="BM261" s="232" t="s">
        <v>2154</v>
      </c>
    </row>
    <row r="262" s="2" customFormat="1" ht="16.5" customHeight="1">
      <c r="A262" s="39"/>
      <c r="B262" s="40"/>
      <c r="C262" s="220" t="s">
        <v>869</v>
      </c>
      <c r="D262" s="220" t="s">
        <v>151</v>
      </c>
      <c r="E262" s="221" t="s">
        <v>2155</v>
      </c>
      <c r="F262" s="222" t="s">
        <v>2156</v>
      </c>
      <c r="G262" s="223" t="s">
        <v>1314</v>
      </c>
      <c r="H262" s="224">
        <v>2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42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155</v>
      </c>
      <c r="AT262" s="232" t="s">
        <v>151</v>
      </c>
      <c r="AU262" s="232" t="s">
        <v>156</v>
      </c>
      <c r="AY262" s="18" t="s">
        <v>149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156</v>
      </c>
      <c r="BK262" s="233">
        <f>ROUND(I262*H262,2)</f>
        <v>0</v>
      </c>
      <c r="BL262" s="18" t="s">
        <v>155</v>
      </c>
      <c r="BM262" s="232" t="s">
        <v>2157</v>
      </c>
    </row>
    <row r="263" s="2" customFormat="1" ht="16.5" customHeight="1">
      <c r="A263" s="39"/>
      <c r="B263" s="40"/>
      <c r="C263" s="220" t="s">
        <v>873</v>
      </c>
      <c r="D263" s="220" t="s">
        <v>151</v>
      </c>
      <c r="E263" s="221" t="s">
        <v>2158</v>
      </c>
      <c r="F263" s="222" t="s">
        <v>2159</v>
      </c>
      <c r="G263" s="223" t="s">
        <v>1314</v>
      </c>
      <c r="H263" s="224">
        <v>25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42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155</v>
      </c>
      <c r="AT263" s="232" t="s">
        <v>151</v>
      </c>
      <c r="AU263" s="232" t="s">
        <v>156</v>
      </c>
      <c r="AY263" s="18" t="s">
        <v>149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156</v>
      </c>
      <c r="BK263" s="233">
        <f>ROUND(I263*H263,2)</f>
        <v>0</v>
      </c>
      <c r="BL263" s="18" t="s">
        <v>155</v>
      </c>
      <c r="BM263" s="232" t="s">
        <v>2160</v>
      </c>
    </row>
    <row r="264" s="2" customFormat="1" ht="16.5" customHeight="1">
      <c r="A264" s="39"/>
      <c r="B264" s="40"/>
      <c r="C264" s="220" t="s">
        <v>877</v>
      </c>
      <c r="D264" s="220" t="s">
        <v>151</v>
      </c>
      <c r="E264" s="221" t="s">
        <v>2161</v>
      </c>
      <c r="F264" s="222" t="s">
        <v>2162</v>
      </c>
      <c r="G264" s="223" t="s">
        <v>1314</v>
      </c>
      <c r="H264" s="224">
        <v>1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42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155</v>
      </c>
      <c r="AT264" s="232" t="s">
        <v>151</v>
      </c>
      <c r="AU264" s="232" t="s">
        <v>156</v>
      </c>
      <c r="AY264" s="18" t="s">
        <v>149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156</v>
      </c>
      <c r="BK264" s="233">
        <f>ROUND(I264*H264,2)</f>
        <v>0</v>
      </c>
      <c r="BL264" s="18" t="s">
        <v>155</v>
      </c>
      <c r="BM264" s="232" t="s">
        <v>2163</v>
      </c>
    </row>
    <row r="265" s="2" customFormat="1" ht="16.5" customHeight="1">
      <c r="A265" s="39"/>
      <c r="B265" s="40"/>
      <c r="C265" s="220" t="s">
        <v>879</v>
      </c>
      <c r="D265" s="220" t="s">
        <v>151</v>
      </c>
      <c r="E265" s="221" t="s">
        <v>2164</v>
      </c>
      <c r="F265" s="222" t="s">
        <v>2165</v>
      </c>
      <c r="G265" s="223" t="s">
        <v>1314</v>
      </c>
      <c r="H265" s="224">
        <v>116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42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155</v>
      </c>
      <c r="AT265" s="232" t="s">
        <v>151</v>
      </c>
      <c r="AU265" s="232" t="s">
        <v>156</v>
      </c>
      <c r="AY265" s="18" t="s">
        <v>149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156</v>
      </c>
      <c r="BK265" s="233">
        <f>ROUND(I265*H265,2)</f>
        <v>0</v>
      </c>
      <c r="BL265" s="18" t="s">
        <v>155</v>
      </c>
      <c r="BM265" s="232" t="s">
        <v>2166</v>
      </c>
    </row>
    <row r="266" s="2" customFormat="1" ht="16.5" customHeight="1">
      <c r="A266" s="39"/>
      <c r="B266" s="40"/>
      <c r="C266" s="220" t="s">
        <v>884</v>
      </c>
      <c r="D266" s="220" t="s">
        <v>151</v>
      </c>
      <c r="E266" s="221" t="s">
        <v>2167</v>
      </c>
      <c r="F266" s="222" t="s">
        <v>2168</v>
      </c>
      <c r="G266" s="223" t="s">
        <v>1314</v>
      </c>
      <c r="H266" s="224">
        <v>20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42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155</v>
      </c>
      <c r="AT266" s="232" t="s">
        <v>151</v>
      </c>
      <c r="AU266" s="232" t="s">
        <v>156</v>
      </c>
      <c r="AY266" s="18" t="s">
        <v>149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156</v>
      </c>
      <c r="BK266" s="233">
        <f>ROUND(I266*H266,2)</f>
        <v>0</v>
      </c>
      <c r="BL266" s="18" t="s">
        <v>155</v>
      </c>
      <c r="BM266" s="232" t="s">
        <v>2169</v>
      </c>
    </row>
    <row r="267" s="2" customFormat="1" ht="16.5" customHeight="1">
      <c r="A267" s="39"/>
      <c r="B267" s="40"/>
      <c r="C267" s="220" t="s">
        <v>888</v>
      </c>
      <c r="D267" s="220" t="s">
        <v>151</v>
      </c>
      <c r="E267" s="221" t="s">
        <v>2170</v>
      </c>
      <c r="F267" s="222" t="s">
        <v>2171</v>
      </c>
      <c r="G267" s="223" t="s">
        <v>1314</v>
      </c>
      <c r="H267" s="224">
        <v>9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42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155</v>
      </c>
      <c r="AT267" s="232" t="s">
        <v>151</v>
      </c>
      <c r="AU267" s="232" t="s">
        <v>156</v>
      </c>
      <c r="AY267" s="18" t="s">
        <v>149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156</v>
      </c>
      <c r="BK267" s="233">
        <f>ROUND(I267*H267,2)</f>
        <v>0</v>
      </c>
      <c r="BL267" s="18" t="s">
        <v>155</v>
      </c>
      <c r="BM267" s="232" t="s">
        <v>2172</v>
      </c>
    </row>
    <row r="268" s="2" customFormat="1" ht="16.5" customHeight="1">
      <c r="A268" s="39"/>
      <c r="B268" s="40"/>
      <c r="C268" s="220" t="s">
        <v>893</v>
      </c>
      <c r="D268" s="220" t="s">
        <v>151</v>
      </c>
      <c r="E268" s="221" t="s">
        <v>2173</v>
      </c>
      <c r="F268" s="222" t="s">
        <v>2174</v>
      </c>
      <c r="G268" s="223" t="s">
        <v>1314</v>
      </c>
      <c r="H268" s="224">
        <v>1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42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155</v>
      </c>
      <c r="AT268" s="232" t="s">
        <v>151</v>
      </c>
      <c r="AU268" s="232" t="s">
        <v>156</v>
      </c>
      <c r="AY268" s="18" t="s">
        <v>149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156</v>
      </c>
      <c r="BK268" s="233">
        <f>ROUND(I268*H268,2)</f>
        <v>0</v>
      </c>
      <c r="BL268" s="18" t="s">
        <v>155</v>
      </c>
      <c r="BM268" s="232" t="s">
        <v>2175</v>
      </c>
    </row>
    <row r="269" s="2" customFormat="1" ht="16.5" customHeight="1">
      <c r="A269" s="39"/>
      <c r="B269" s="40"/>
      <c r="C269" s="220" t="s">
        <v>899</v>
      </c>
      <c r="D269" s="220" t="s">
        <v>151</v>
      </c>
      <c r="E269" s="221" t="s">
        <v>2176</v>
      </c>
      <c r="F269" s="222" t="s">
        <v>2177</v>
      </c>
      <c r="G269" s="223" t="s">
        <v>1314</v>
      </c>
      <c r="H269" s="224">
        <v>1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42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155</v>
      </c>
      <c r="AT269" s="232" t="s">
        <v>151</v>
      </c>
      <c r="AU269" s="232" t="s">
        <v>156</v>
      </c>
      <c r="AY269" s="18" t="s">
        <v>149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156</v>
      </c>
      <c r="BK269" s="233">
        <f>ROUND(I269*H269,2)</f>
        <v>0</v>
      </c>
      <c r="BL269" s="18" t="s">
        <v>155</v>
      </c>
      <c r="BM269" s="232" t="s">
        <v>2178</v>
      </c>
    </row>
    <row r="270" s="2" customFormat="1" ht="16.5" customHeight="1">
      <c r="A270" s="39"/>
      <c r="B270" s="40"/>
      <c r="C270" s="220" t="s">
        <v>902</v>
      </c>
      <c r="D270" s="220" t="s">
        <v>151</v>
      </c>
      <c r="E270" s="221" t="s">
        <v>2179</v>
      </c>
      <c r="F270" s="222" t="s">
        <v>2180</v>
      </c>
      <c r="G270" s="223" t="s">
        <v>1314</v>
      </c>
      <c r="H270" s="224">
        <v>33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42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155</v>
      </c>
      <c r="AT270" s="232" t="s">
        <v>151</v>
      </c>
      <c r="AU270" s="232" t="s">
        <v>156</v>
      </c>
      <c r="AY270" s="18" t="s">
        <v>149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156</v>
      </c>
      <c r="BK270" s="233">
        <f>ROUND(I270*H270,2)</f>
        <v>0</v>
      </c>
      <c r="BL270" s="18" t="s">
        <v>155</v>
      </c>
      <c r="BM270" s="232" t="s">
        <v>2181</v>
      </c>
    </row>
    <row r="271" s="2" customFormat="1" ht="16.5" customHeight="1">
      <c r="A271" s="39"/>
      <c r="B271" s="40"/>
      <c r="C271" s="220" t="s">
        <v>906</v>
      </c>
      <c r="D271" s="220" t="s">
        <v>151</v>
      </c>
      <c r="E271" s="221" t="s">
        <v>2182</v>
      </c>
      <c r="F271" s="222" t="s">
        <v>2183</v>
      </c>
      <c r="G271" s="223" t="s">
        <v>1314</v>
      </c>
      <c r="H271" s="224">
        <v>1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42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155</v>
      </c>
      <c r="AT271" s="232" t="s">
        <v>151</v>
      </c>
      <c r="AU271" s="232" t="s">
        <v>156</v>
      </c>
      <c r="AY271" s="18" t="s">
        <v>149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156</v>
      </c>
      <c r="BK271" s="233">
        <f>ROUND(I271*H271,2)</f>
        <v>0</v>
      </c>
      <c r="BL271" s="18" t="s">
        <v>155</v>
      </c>
      <c r="BM271" s="232" t="s">
        <v>2184</v>
      </c>
    </row>
    <row r="272" s="2" customFormat="1" ht="37.8" customHeight="1">
      <c r="A272" s="39"/>
      <c r="B272" s="40"/>
      <c r="C272" s="220" t="s">
        <v>909</v>
      </c>
      <c r="D272" s="220" t="s">
        <v>151</v>
      </c>
      <c r="E272" s="221" t="s">
        <v>2185</v>
      </c>
      <c r="F272" s="222" t="s">
        <v>2186</v>
      </c>
      <c r="G272" s="223" t="s">
        <v>1314</v>
      </c>
      <c r="H272" s="224">
        <v>1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42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155</v>
      </c>
      <c r="AT272" s="232" t="s">
        <v>151</v>
      </c>
      <c r="AU272" s="232" t="s">
        <v>156</v>
      </c>
      <c r="AY272" s="18" t="s">
        <v>149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156</v>
      </c>
      <c r="BK272" s="233">
        <f>ROUND(I272*H272,2)</f>
        <v>0</v>
      </c>
      <c r="BL272" s="18" t="s">
        <v>155</v>
      </c>
      <c r="BM272" s="232" t="s">
        <v>2187</v>
      </c>
    </row>
    <row r="273" s="2" customFormat="1" ht="37.8" customHeight="1">
      <c r="A273" s="39"/>
      <c r="B273" s="40"/>
      <c r="C273" s="220" t="s">
        <v>915</v>
      </c>
      <c r="D273" s="220" t="s">
        <v>151</v>
      </c>
      <c r="E273" s="221" t="s">
        <v>2188</v>
      </c>
      <c r="F273" s="222" t="s">
        <v>2189</v>
      </c>
      <c r="G273" s="223" t="s">
        <v>1314</v>
      </c>
      <c r="H273" s="224">
        <v>10</v>
      </c>
      <c r="I273" s="225"/>
      <c r="J273" s="226">
        <f>ROUND(I273*H273,2)</f>
        <v>0</v>
      </c>
      <c r="K273" s="227"/>
      <c r="L273" s="45"/>
      <c r="M273" s="228" t="s">
        <v>1</v>
      </c>
      <c r="N273" s="229" t="s">
        <v>42</v>
      </c>
      <c r="O273" s="92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155</v>
      </c>
      <c r="AT273" s="232" t="s">
        <v>151</v>
      </c>
      <c r="AU273" s="232" t="s">
        <v>156</v>
      </c>
      <c r="AY273" s="18" t="s">
        <v>149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8" t="s">
        <v>156</v>
      </c>
      <c r="BK273" s="233">
        <f>ROUND(I273*H273,2)</f>
        <v>0</v>
      </c>
      <c r="BL273" s="18" t="s">
        <v>155</v>
      </c>
      <c r="BM273" s="232" t="s">
        <v>2190</v>
      </c>
    </row>
    <row r="274" s="2" customFormat="1" ht="24.15" customHeight="1">
      <c r="A274" s="39"/>
      <c r="B274" s="40"/>
      <c r="C274" s="220" t="s">
        <v>918</v>
      </c>
      <c r="D274" s="220" t="s">
        <v>151</v>
      </c>
      <c r="E274" s="221" t="s">
        <v>2191</v>
      </c>
      <c r="F274" s="222" t="s">
        <v>2192</v>
      </c>
      <c r="G274" s="223" t="s">
        <v>1314</v>
      </c>
      <c r="H274" s="224">
        <v>1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42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155</v>
      </c>
      <c r="AT274" s="232" t="s">
        <v>151</v>
      </c>
      <c r="AU274" s="232" t="s">
        <v>156</v>
      </c>
      <c r="AY274" s="18" t="s">
        <v>149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156</v>
      </c>
      <c r="BK274" s="233">
        <f>ROUND(I274*H274,2)</f>
        <v>0</v>
      </c>
      <c r="BL274" s="18" t="s">
        <v>155</v>
      </c>
      <c r="BM274" s="232" t="s">
        <v>2193</v>
      </c>
    </row>
    <row r="275" s="2" customFormat="1" ht="44.25" customHeight="1">
      <c r="A275" s="39"/>
      <c r="B275" s="40"/>
      <c r="C275" s="220" t="s">
        <v>922</v>
      </c>
      <c r="D275" s="220" t="s">
        <v>151</v>
      </c>
      <c r="E275" s="221" t="s">
        <v>2194</v>
      </c>
      <c r="F275" s="222" t="s">
        <v>2195</v>
      </c>
      <c r="G275" s="223" t="s">
        <v>1314</v>
      </c>
      <c r="H275" s="224">
        <v>58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42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155</v>
      </c>
      <c r="AT275" s="232" t="s">
        <v>151</v>
      </c>
      <c r="AU275" s="232" t="s">
        <v>156</v>
      </c>
      <c r="AY275" s="18" t="s">
        <v>149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156</v>
      </c>
      <c r="BK275" s="233">
        <f>ROUND(I275*H275,2)</f>
        <v>0</v>
      </c>
      <c r="BL275" s="18" t="s">
        <v>155</v>
      </c>
      <c r="BM275" s="232" t="s">
        <v>2196</v>
      </c>
    </row>
    <row r="276" s="2" customFormat="1" ht="44.25" customHeight="1">
      <c r="A276" s="39"/>
      <c r="B276" s="40"/>
      <c r="C276" s="220" t="s">
        <v>927</v>
      </c>
      <c r="D276" s="220" t="s">
        <v>151</v>
      </c>
      <c r="E276" s="221" t="s">
        <v>2197</v>
      </c>
      <c r="F276" s="222" t="s">
        <v>2198</v>
      </c>
      <c r="G276" s="223" t="s">
        <v>1314</v>
      </c>
      <c r="H276" s="224">
        <v>12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42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155</v>
      </c>
      <c r="AT276" s="232" t="s">
        <v>151</v>
      </c>
      <c r="AU276" s="232" t="s">
        <v>156</v>
      </c>
      <c r="AY276" s="18" t="s">
        <v>149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156</v>
      </c>
      <c r="BK276" s="233">
        <f>ROUND(I276*H276,2)</f>
        <v>0</v>
      </c>
      <c r="BL276" s="18" t="s">
        <v>155</v>
      </c>
      <c r="BM276" s="232" t="s">
        <v>2199</v>
      </c>
    </row>
    <row r="277" s="2" customFormat="1" ht="24.15" customHeight="1">
      <c r="A277" s="39"/>
      <c r="B277" s="40"/>
      <c r="C277" s="220" t="s">
        <v>933</v>
      </c>
      <c r="D277" s="220" t="s">
        <v>151</v>
      </c>
      <c r="E277" s="221" t="s">
        <v>2200</v>
      </c>
      <c r="F277" s="222" t="s">
        <v>2201</v>
      </c>
      <c r="G277" s="223" t="s">
        <v>1314</v>
      </c>
      <c r="H277" s="224">
        <v>1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42</v>
      </c>
      <c r="O277" s="92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155</v>
      </c>
      <c r="AT277" s="232" t="s">
        <v>151</v>
      </c>
      <c r="AU277" s="232" t="s">
        <v>156</v>
      </c>
      <c r="AY277" s="18" t="s">
        <v>149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156</v>
      </c>
      <c r="BK277" s="233">
        <f>ROUND(I277*H277,2)</f>
        <v>0</v>
      </c>
      <c r="BL277" s="18" t="s">
        <v>155</v>
      </c>
      <c r="BM277" s="232" t="s">
        <v>2202</v>
      </c>
    </row>
    <row r="278" s="2" customFormat="1" ht="16.5" customHeight="1">
      <c r="A278" s="39"/>
      <c r="B278" s="40"/>
      <c r="C278" s="220" t="s">
        <v>941</v>
      </c>
      <c r="D278" s="220" t="s">
        <v>151</v>
      </c>
      <c r="E278" s="221" t="s">
        <v>2203</v>
      </c>
      <c r="F278" s="222" t="s">
        <v>2204</v>
      </c>
      <c r="G278" s="223" t="s">
        <v>1314</v>
      </c>
      <c r="H278" s="224">
        <v>143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42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155</v>
      </c>
      <c r="AT278" s="232" t="s">
        <v>151</v>
      </c>
      <c r="AU278" s="232" t="s">
        <v>156</v>
      </c>
      <c r="AY278" s="18" t="s">
        <v>149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156</v>
      </c>
      <c r="BK278" s="233">
        <f>ROUND(I278*H278,2)</f>
        <v>0</v>
      </c>
      <c r="BL278" s="18" t="s">
        <v>155</v>
      </c>
      <c r="BM278" s="232" t="s">
        <v>2205</v>
      </c>
    </row>
    <row r="279" s="2" customFormat="1" ht="16.5" customHeight="1">
      <c r="A279" s="39"/>
      <c r="B279" s="40"/>
      <c r="C279" s="220" t="s">
        <v>945</v>
      </c>
      <c r="D279" s="220" t="s">
        <v>151</v>
      </c>
      <c r="E279" s="221" t="s">
        <v>2206</v>
      </c>
      <c r="F279" s="222" t="s">
        <v>2207</v>
      </c>
      <c r="G279" s="223" t="s">
        <v>1314</v>
      </c>
      <c r="H279" s="224">
        <v>62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42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155</v>
      </c>
      <c r="AT279" s="232" t="s">
        <v>151</v>
      </c>
      <c r="AU279" s="232" t="s">
        <v>156</v>
      </c>
      <c r="AY279" s="18" t="s">
        <v>149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156</v>
      </c>
      <c r="BK279" s="233">
        <f>ROUND(I279*H279,2)</f>
        <v>0</v>
      </c>
      <c r="BL279" s="18" t="s">
        <v>155</v>
      </c>
      <c r="BM279" s="232" t="s">
        <v>2208</v>
      </c>
    </row>
    <row r="280" s="12" customFormat="1" ht="22.8" customHeight="1">
      <c r="A280" s="12"/>
      <c r="B280" s="204"/>
      <c r="C280" s="205"/>
      <c r="D280" s="206" t="s">
        <v>75</v>
      </c>
      <c r="E280" s="218" t="s">
        <v>2209</v>
      </c>
      <c r="F280" s="218" t="s">
        <v>2210</v>
      </c>
      <c r="G280" s="205"/>
      <c r="H280" s="205"/>
      <c r="I280" s="208"/>
      <c r="J280" s="219">
        <f>BK280</f>
        <v>0</v>
      </c>
      <c r="K280" s="205"/>
      <c r="L280" s="210"/>
      <c r="M280" s="211"/>
      <c r="N280" s="212"/>
      <c r="O280" s="212"/>
      <c r="P280" s="213">
        <f>SUM(P281:P285)</f>
        <v>0</v>
      </c>
      <c r="Q280" s="212"/>
      <c r="R280" s="213">
        <f>SUM(R281:R285)</f>
        <v>0</v>
      </c>
      <c r="S280" s="212"/>
      <c r="T280" s="214">
        <f>SUM(T281:T285)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5" t="s">
        <v>84</v>
      </c>
      <c r="AT280" s="216" t="s">
        <v>75</v>
      </c>
      <c r="AU280" s="216" t="s">
        <v>84</v>
      </c>
      <c r="AY280" s="215" t="s">
        <v>149</v>
      </c>
      <c r="BK280" s="217">
        <f>SUM(BK281:BK285)</f>
        <v>0</v>
      </c>
    </row>
    <row r="281" s="2" customFormat="1" ht="16.5" customHeight="1">
      <c r="A281" s="39"/>
      <c r="B281" s="40"/>
      <c r="C281" s="220" t="s">
        <v>950</v>
      </c>
      <c r="D281" s="220" t="s">
        <v>151</v>
      </c>
      <c r="E281" s="221" t="s">
        <v>2211</v>
      </c>
      <c r="F281" s="222" t="s">
        <v>2212</v>
      </c>
      <c r="G281" s="223" t="s">
        <v>1314</v>
      </c>
      <c r="H281" s="224">
        <v>7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42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155</v>
      </c>
      <c r="AT281" s="232" t="s">
        <v>151</v>
      </c>
      <c r="AU281" s="232" t="s">
        <v>156</v>
      </c>
      <c r="AY281" s="18" t="s">
        <v>149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156</v>
      </c>
      <c r="BK281" s="233">
        <f>ROUND(I281*H281,2)</f>
        <v>0</v>
      </c>
      <c r="BL281" s="18" t="s">
        <v>155</v>
      </c>
      <c r="BM281" s="232" t="s">
        <v>2213</v>
      </c>
    </row>
    <row r="282" s="2" customFormat="1" ht="16.5" customHeight="1">
      <c r="A282" s="39"/>
      <c r="B282" s="40"/>
      <c r="C282" s="220" t="s">
        <v>954</v>
      </c>
      <c r="D282" s="220" t="s">
        <v>151</v>
      </c>
      <c r="E282" s="221" t="s">
        <v>2214</v>
      </c>
      <c r="F282" s="222" t="s">
        <v>2215</v>
      </c>
      <c r="G282" s="223" t="s">
        <v>1314</v>
      </c>
      <c r="H282" s="224">
        <v>24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42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155</v>
      </c>
      <c r="AT282" s="232" t="s">
        <v>151</v>
      </c>
      <c r="AU282" s="232" t="s">
        <v>156</v>
      </c>
      <c r="AY282" s="18" t="s">
        <v>149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156</v>
      </c>
      <c r="BK282" s="233">
        <f>ROUND(I282*H282,2)</f>
        <v>0</v>
      </c>
      <c r="BL282" s="18" t="s">
        <v>155</v>
      </c>
      <c r="BM282" s="232" t="s">
        <v>2216</v>
      </c>
    </row>
    <row r="283" s="2" customFormat="1" ht="16.5" customHeight="1">
      <c r="A283" s="39"/>
      <c r="B283" s="40"/>
      <c r="C283" s="220" t="s">
        <v>958</v>
      </c>
      <c r="D283" s="220" t="s">
        <v>151</v>
      </c>
      <c r="E283" s="221" t="s">
        <v>2217</v>
      </c>
      <c r="F283" s="222" t="s">
        <v>2218</v>
      </c>
      <c r="G283" s="223" t="s">
        <v>1314</v>
      </c>
      <c r="H283" s="224">
        <v>33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42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155</v>
      </c>
      <c r="AT283" s="232" t="s">
        <v>151</v>
      </c>
      <c r="AU283" s="232" t="s">
        <v>156</v>
      </c>
      <c r="AY283" s="18" t="s">
        <v>149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156</v>
      </c>
      <c r="BK283" s="233">
        <f>ROUND(I283*H283,2)</f>
        <v>0</v>
      </c>
      <c r="BL283" s="18" t="s">
        <v>155</v>
      </c>
      <c r="BM283" s="232" t="s">
        <v>2219</v>
      </c>
    </row>
    <row r="284" s="2" customFormat="1" ht="16.5" customHeight="1">
      <c r="A284" s="39"/>
      <c r="B284" s="40"/>
      <c r="C284" s="220" t="s">
        <v>962</v>
      </c>
      <c r="D284" s="220" t="s">
        <v>151</v>
      </c>
      <c r="E284" s="221" t="s">
        <v>2220</v>
      </c>
      <c r="F284" s="222" t="s">
        <v>2221</v>
      </c>
      <c r="G284" s="223" t="s">
        <v>1314</v>
      </c>
      <c r="H284" s="224">
        <v>38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42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155</v>
      </c>
      <c r="AT284" s="232" t="s">
        <v>151</v>
      </c>
      <c r="AU284" s="232" t="s">
        <v>156</v>
      </c>
      <c r="AY284" s="18" t="s">
        <v>149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156</v>
      </c>
      <c r="BK284" s="233">
        <f>ROUND(I284*H284,2)</f>
        <v>0</v>
      </c>
      <c r="BL284" s="18" t="s">
        <v>155</v>
      </c>
      <c r="BM284" s="232" t="s">
        <v>2222</v>
      </c>
    </row>
    <row r="285" s="2" customFormat="1" ht="24.15" customHeight="1">
      <c r="A285" s="39"/>
      <c r="B285" s="40"/>
      <c r="C285" s="220" t="s">
        <v>968</v>
      </c>
      <c r="D285" s="220" t="s">
        <v>151</v>
      </c>
      <c r="E285" s="221" t="s">
        <v>2223</v>
      </c>
      <c r="F285" s="222" t="s">
        <v>2224</v>
      </c>
      <c r="G285" s="223" t="s">
        <v>1314</v>
      </c>
      <c r="H285" s="224">
        <v>2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42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155</v>
      </c>
      <c r="AT285" s="232" t="s">
        <v>151</v>
      </c>
      <c r="AU285" s="232" t="s">
        <v>156</v>
      </c>
      <c r="AY285" s="18" t="s">
        <v>149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156</v>
      </c>
      <c r="BK285" s="233">
        <f>ROUND(I285*H285,2)</f>
        <v>0</v>
      </c>
      <c r="BL285" s="18" t="s">
        <v>155</v>
      </c>
      <c r="BM285" s="232" t="s">
        <v>2225</v>
      </c>
    </row>
    <row r="286" s="12" customFormat="1" ht="22.8" customHeight="1">
      <c r="A286" s="12"/>
      <c r="B286" s="204"/>
      <c r="C286" s="205"/>
      <c r="D286" s="206" t="s">
        <v>75</v>
      </c>
      <c r="E286" s="218" t="s">
        <v>2226</v>
      </c>
      <c r="F286" s="218" t="s">
        <v>2051</v>
      </c>
      <c r="G286" s="205"/>
      <c r="H286" s="205"/>
      <c r="I286" s="208"/>
      <c r="J286" s="219">
        <f>BK286</f>
        <v>0</v>
      </c>
      <c r="K286" s="205"/>
      <c r="L286" s="210"/>
      <c r="M286" s="211"/>
      <c r="N286" s="212"/>
      <c r="O286" s="212"/>
      <c r="P286" s="213">
        <f>SUM(P287:P295)</f>
        <v>0</v>
      </c>
      <c r="Q286" s="212"/>
      <c r="R286" s="213">
        <f>SUM(R287:R295)</f>
        <v>0</v>
      </c>
      <c r="S286" s="212"/>
      <c r="T286" s="214">
        <f>SUM(T287:T295)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5" t="s">
        <v>84</v>
      </c>
      <c r="AT286" s="216" t="s">
        <v>75</v>
      </c>
      <c r="AU286" s="216" t="s">
        <v>84</v>
      </c>
      <c r="AY286" s="215" t="s">
        <v>149</v>
      </c>
      <c r="BK286" s="217">
        <f>SUM(BK287:BK295)</f>
        <v>0</v>
      </c>
    </row>
    <row r="287" s="2" customFormat="1" ht="33" customHeight="1">
      <c r="A287" s="39"/>
      <c r="B287" s="40"/>
      <c r="C287" s="220" t="s">
        <v>974</v>
      </c>
      <c r="D287" s="220" t="s">
        <v>151</v>
      </c>
      <c r="E287" s="221" t="s">
        <v>2227</v>
      </c>
      <c r="F287" s="222" t="s">
        <v>2228</v>
      </c>
      <c r="G287" s="223" t="s">
        <v>1314</v>
      </c>
      <c r="H287" s="224">
        <v>1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42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155</v>
      </c>
      <c r="AT287" s="232" t="s">
        <v>151</v>
      </c>
      <c r="AU287" s="232" t="s">
        <v>156</v>
      </c>
      <c r="AY287" s="18" t="s">
        <v>149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156</v>
      </c>
      <c r="BK287" s="233">
        <f>ROUND(I287*H287,2)</f>
        <v>0</v>
      </c>
      <c r="BL287" s="18" t="s">
        <v>155</v>
      </c>
      <c r="BM287" s="232" t="s">
        <v>2229</v>
      </c>
    </row>
    <row r="288" s="2" customFormat="1" ht="62.7" customHeight="1">
      <c r="A288" s="39"/>
      <c r="B288" s="40"/>
      <c r="C288" s="220" t="s">
        <v>979</v>
      </c>
      <c r="D288" s="220" t="s">
        <v>151</v>
      </c>
      <c r="E288" s="221" t="s">
        <v>2230</v>
      </c>
      <c r="F288" s="222" t="s">
        <v>2231</v>
      </c>
      <c r="G288" s="223" t="s">
        <v>1314</v>
      </c>
      <c r="H288" s="224">
        <v>1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42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155</v>
      </c>
      <c r="AT288" s="232" t="s">
        <v>151</v>
      </c>
      <c r="AU288" s="232" t="s">
        <v>156</v>
      </c>
      <c r="AY288" s="18" t="s">
        <v>149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156</v>
      </c>
      <c r="BK288" s="233">
        <f>ROUND(I288*H288,2)</f>
        <v>0</v>
      </c>
      <c r="BL288" s="18" t="s">
        <v>155</v>
      </c>
      <c r="BM288" s="232" t="s">
        <v>2232</v>
      </c>
    </row>
    <row r="289" s="2" customFormat="1" ht="16.5" customHeight="1">
      <c r="A289" s="39"/>
      <c r="B289" s="40"/>
      <c r="C289" s="220" t="s">
        <v>984</v>
      </c>
      <c r="D289" s="220" t="s">
        <v>151</v>
      </c>
      <c r="E289" s="221" t="s">
        <v>2233</v>
      </c>
      <c r="F289" s="222" t="s">
        <v>2234</v>
      </c>
      <c r="G289" s="223" t="s">
        <v>1314</v>
      </c>
      <c r="H289" s="224">
        <v>1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42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155</v>
      </c>
      <c r="AT289" s="232" t="s">
        <v>151</v>
      </c>
      <c r="AU289" s="232" t="s">
        <v>156</v>
      </c>
      <c r="AY289" s="18" t="s">
        <v>149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156</v>
      </c>
      <c r="BK289" s="233">
        <f>ROUND(I289*H289,2)</f>
        <v>0</v>
      </c>
      <c r="BL289" s="18" t="s">
        <v>155</v>
      </c>
      <c r="BM289" s="232" t="s">
        <v>2235</v>
      </c>
    </row>
    <row r="290" s="2" customFormat="1" ht="21.75" customHeight="1">
      <c r="A290" s="39"/>
      <c r="B290" s="40"/>
      <c r="C290" s="220" t="s">
        <v>990</v>
      </c>
      <c r="D290" s="220" t="s">
        <v>151</v>
      </c>
      <c r="E290" s="221" t="s">
        <v>2236</v>
      </c>
      <c r="F290" s="222" t="s">
        <v>2237</v>
      </c>
      <c r="G290" s="223" t="s">
        <v>1314</v>
      </c>
      <c r="H290" s="224">
        <v>1</v>
      </c>
      <c r="I290" s="225"/>
      <c r="J290" s="226">
        <f>ROUND(I290*H290,2)</f>
        <v>0</v>
      </c>
      <c r="K290" s="227"/>
      <c r="L290" s="45"/>
      <c r="M290" s="228" t="s">
        <v>1</v>
      </c>
      <c r="N290" s="229" t="s">
        <v>42</v>
      </c>
      <c r="O290" s="92"/>
      <c r="P290" s="230">
        <f>O290*H290</f>
        <v>0</v>
      </c>
      <c r="Q290" s="230">
        <v>0</v>
      </c>
      <c r="R290" s="230">
        <f>Q290*H290</f>
        <v>0</v>
      </c>
      <c r="S290" s="230">
        <v>0</v>
      </c>
      <c r="T290" s="23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2" t="s">
        <v>155</v>
      </c>
      <c r="AT290" s="232" t="s">
        <v>151</v>
      </c>
      <c r="AU290" s="232" t="s">
        <v>156</v>
      </c>
      <c r="AY290" s="18" t="s">
        <v>149</v>
      </c>
      <c r="BE290" s="233">
        <f>IF(N290="základní",J290,0)</f>
        <v>0</v>
      </c>
      <c r="BF290" s="233">
        <f>IF(N290="snížená",J290,0)</f>
        <v>0</v>
      </c>
      <c r="BG290" s="233">
        <f>IF(N290="zákl. přenesená",J290,0)</f>
        <v>0</v>
      </c>
      <c r="BH290" s="233">
        <f>IF(N290="sníž. přenesená",J290,0)</f>
        <v>0</v>
      </c>
      <c r="BI290" s="233">
        <f>IF(N290="nulová",J290,0)</f>
        <v>0</v>
      </c>
      <c r="BJ290" s="18" t="s">
        <v>156</v>
      </c>
      <c r="BK290" s="233">
        <f>ROUND(I290*H290,2)</f>
        <v>0</v>
      </c>
      <c r="BL290" s="18" t="s">
        <v>155</v>
      </c>
      <c r="BM290" s="232" t="s">
        <v>2238</v>
      </c>
    </row>
    <row r="291" s="2" customFormat="1" ht="37.8" customHeight="1">
      <c r="A291" s="39"/>
      <c r="B291" s="40"/>
      <c r="C291" s="220" t="s">
        <v>995</v>
      </c>
      <c r="D291" s="220" t="s">
        <v>151</v>
      </c>
      <c r="E291" s="221" t="s">
        <v>2239</v>
      </c>
      <c r="F291" s="222" t="s">
        <v>2240</v>
      </c>
      <c r="G291" s="223" t="s">
        <v>1314</v>
      </c>
      <c r="H291" s="224">
        <v>1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42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155</v>
      </c>
      <c r="AT291" s="232" t="s">
        <v>151</v>
      </c>
      <c r="AU291" s="232" t="s">
        <v>156</v>
      </c>
      <c r="AY291" s="18" t="s">
        <v>149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156</v>
      </c>
      <c r="BK291" s="233">
        <f>ROUND(I291*H291,2)</f>
        <v>0</v>
      </c>
      <c r="BL291" s="18" t="s">
        <v>155</v>
      </c>
      <c r="BM291" s="232" t="s">
        <v>2241</v>
      </c>
    </row>
    <row r="292" s="2" customFormat="1" ht="21.75" customHeight="1">
      <c r="A292" s="39"/>
      <c r="B292" s="40"/>
      <c r="C292" s="220" t="s">
        <v>999</v>
      </c>
      <c r="D292" s="220" t="s">
        <v>151</v>
      </c>
      <c r="E292" s="221" t="s">
        <v>2242</v>
      </c>
      <c r="F292" s="222" t="s">
        <v>2243</v>
      </c>
      <c r="G292" s="223" t="s">
        <v>1314</v>
      </c>
      <c r="H292" s="224">
        <v>1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42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155</v>
      </c>
      <c r="AT292" s="232" t="s">
        <v>151</v>
      </c>
      <c r="AU292" s="232" t="s">
        <v>156</v>
      </c>
      <c r="AY292" s="18" t="s">
        <v>149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156</v>
      </c>
      <c r="BK292" s="233">
        <f>ROUND(I292*H292,2)</f>
        <v>0</v>
      </c>
      <c r="BL292" s="18" t="s">
        <v>155</v>
      </c>
      <c r="BM292" s="232" t="s">
        <v>2244</v>
      </c>
    </row>
    <row r="293" s="2" customFormat="1" ht="16.5" customHeight="1">
      <c r="A293" s="39"/>
      <c r="B293" s="40"/>
      <c r="C293" s="220" t="s">
        <v>1004</v>
      </c>
      <c r="D293" s="220" t="s">
        <v>151</v>
      </c>
      <c r="E293" s="221" t="s">
        <v>2245</v>
      </c>
      <c r="F293" s="222" t="s">
        <v>2246</v>
      </c>
      <c r="G293" s="223" t="s">
        <v>1314</v>
      </c>
      <c r="H293" s="224">
        <v>35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42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155</v>
      </c>
      <c r="AT293" s="232" t="s">
        <v>151</v>
      </c>
      <c r="AU293" s="232" t="s">
        <v>156</v>
      </c>
      <c r="AY293" s="18" t="s">
        <v>149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156</v>
      </c>
      <c r="BK293" s="233">
        <f>ROUND(I293*H293,2)</f>
        <v>0</v>
      </c>
      <c r="BL293" s="18" t="s">
        <v>155</v>
      </c>
      <c r="BM293" s="232" t="s">
        <v>2247</v>
      </c>
    </row>
    <row r="294" s="2" customFormat="1" ht="24.15" customHeight="1">
      <c r="A294" s="39"/>
      <c r="B294" s="40"/>
      <c r="C294" s="220" t="s">
        <v>1010</v>
      </c>
      <c r="D294" s="220" t="s">
        <v>151</v>
      </c>
      <c r="E294" s="221" t="s">
        <v>2248</v>
      </c>
      <c r="F294" s="222" t="s">
        <v>2249</v>
      </c>
      <c r="G294" s="223" t="s">
        <v>925</v>
      </c>
      <c r="H294" s="224">
        <v>1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42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155</v>
      </c>
      <c r="AT294" s="232" t="s">
        <v>151</v>
      </c>
      <c r="AU294" s="232" t="s">
        <v>156</v>
      </c>
      <c r="AY294" s="18" t="s">
        <v>149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156</v>
      </c>
      <c r="BK294" s="233">
        <f>ROUND(I294*H294,2)</f>
        <v>0</v>
      </c>
      <c r="BL294" s="18" t="s">
        <v>155</v>
      </c>
      <c r="BM294" s="232" t="s">
        <v>2250</v>
      </c>
    </row>
    <row r="295" s="2" customFormat="1" ht="33" customHeight="1">
      <c r="A295" s="39"/>
      <c r="B295" s="40"/>
      <c r="C295" s="220" t="s">
        <v>1014</v>
      </c>
      <c r="D295" s="220" t="s">
        <v>151</v>
      </c>
      <c r="E295" s="221" t="s">
        <v>2251</v>
      </c>
      <c r="F295" s="222" t="s">
        <v>2252</v>
      </c>
      <c r="G295" s="223" t="s">
        <v>925</v>
      </c>
      <c r="H295" s="224">
        <v>1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42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155</v>
      </c>
      <c r="AT295" s="232" t="s">
        <v>151</v>
      </c>
      <c r="AU295" s="232" t="s">
        <v>156</v>
      </c>
      <c r="AY295" s="18" t="s">
        <v>149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156</v>
      </c>
      <c r="BK295" s="233">
        <f>ROUND(I295*H295,2)</f>
        <v>0</v>
      </c>
      <c r="BL295" s="18" t="s">
        <v>155</v>
      </c>
      <c r="BM295" s="232" t="s">
        <v>2253</v>
      </c>
    </row>
    <row r="296" s="12" customFormat="1" ht="25.92" customHeight="1">
      <c r="A296" s="12"/>
      <c r="B296" s="204"/>
      <c r="C296" s="205"/>
      <c r="D296" s="206" t="s">
        <v>75</v>
      </c>
      <c r="E296" s="207" t="s">
        <v>763</v>
      </c>
      <c r="F296" s="207" t="s">
        <v>764</v>
      </c>
      <c r="G296" s="205"/>
      <c r="H296" s="205"/>
      <c r="I296" s="208"/>
      <c r="J296" s="209">
        <f>BK296</f>
        <v>0</v>
      </c>
      <c r="K296" s="205"/>
      <c r="L296" s="210"/>
      <c r="M296" s="211"/>
      <c r="N296" s="212"/>
      <c r="O296" s="212"/>
      <c r="P296" s="213">
        <f>P297</f>
        <v>0</v>
      </c>
      <c r="Q296" s="212"/>
      <c r="R296" s="213">
        <f>R297</f>
        <v>0</v>
      </c>
      <c r="S296" s="212"/>
      <c r="T296" s="214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5" t="s">
        <v>156</v>
      </c>
      <c r="AT296" s="216" t="s">
        <v>75</v>
      </c>
      <c r="AU296" s="216" t="s">
        <v>76</v>
      </c>
      <c r="AY296" s="215" t="s">
        <v>149</v>
      </c>
      <c r="BK296" s="217">
        <f>BK297</f>
        <v>0</v>
      </c>
    </row>
    <row r="297" s="12" customFormat="1" ht="22.8" customHeight="1">
      <c r="A297" s="12"/>
      <c r="B297" s="204"/>
      <c r="C297" s="205"/>
      <c r="D297" s="206" t="s">
        <v>75</v>
      </c>
      <c r="E297" s="218" t="s">
        <v>2254</v>
      </c>
      <c r="F297" s="218" t="s">
        <v>2255</v>
      </c>
      <c r="G297" s="205"/>
      <c r="H297" s="205"/>
      <c r="I297" s="208"/>
      <c r="J297" s="219">
        <f>BK297</f>
        <v>0</v>
      </c>
      <c r="K297" s="205"/>
      <c r="L297" s="210"/>
      <c r="M297" s="211"/>
      <c r="N297" s="212"/>
      <c r="O297" s="212"/>
      <c r="P297" s="213">
        <f>SUM(P298:P321)</f>
        <v>0</v>
      </c>
      <c r="Q297" s="212"/>
      <c r="R297" s="213">
        <f>SUM(R298:R321)</f>
        <v>0</v>
      </c>
      <c r="S297" s="212"/>
      <c r="T297" s="214">
        <f>SUM(T298:T321)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5" t="s">
        <v>156</v>
      </c>
      <c r="AT297" s="216" t="s">
        <v>75</v>
      </c>
      <c r="AU297" s="216" t="s">
        <v>84</v>
      </c>
      <c r="AY297" s="215" t="s">
        <v>149</v>
      </c>
      <c r="BK297" s="217">
        <f>SUM(BK298:BK321)</f>
        <v>0</v>
      </c>
    </row>
    <row r="298" s="2" customFormat="1" ht="16.5" customHeight="1">
      <c r="A298" s="39"/>
      <c r="B298" s="40"/>
      <c r="C298" s="220" t="s">
        <v>1020</v>
      </c>
      <c r="D298" s="220" t="s">
        <v>151</v>
      </c>
      <c r="E298" s="221" t="s">
        <v>2256</v>
      </c>
      <c r="F298" s="222" t="s">
        <v>2257</v>
      </c>
      <c r="G298" s="223" t="s">
        <v>1314</v>
      </c>
      <c r="H298" s="224">
        <v>1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42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155</v>
      </c>
      <c r="AT298" s="232" t="s">
        <v>151</v>
      </c>
      <c r="AU298" s="232" t="s">
        <v>156</v>
      </c>
      <c r="AY298" s="18" t="s">
        <v>149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156</v>
      </c>
      <c r="BK298" s="233">
        <f>ROUND(I298*H298,2)</f>
        <v>0</v>
      </c>
      <c r="BL298" s="18" t="s">
        <v>155</v>
      </c>
      <c r="BM298" s="232" t="s">
        <v>2258</v>
      </c>
    </row>
    <row r="299" s="2" customFormat="1" ht="16.5" customHeight="1">
      <c r="A299" s="39"/>
      <c r="B299" s="40"/>
      <c r="C299" s="220" t="s">
        <v>1026</v>
      </c>
      <c r="D299" s="220" t="s">
        <v>151</v>
      </c>
      <c r="E299" s="221" t="s">
        <v>2259</v>
      </c>
      <c r="F299" s="222" t="s">
        <v>2260</v>
      </c>
      <c r="G299" s="223" t="s">
        <v>1314</v>
      </c>
      <c r="H299" s="224">
        <v>1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42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155</v>
      </c>
      <c r="AT299" s="232" t="s">
        <v>151</v>
      </c>
      <c r="AU299" s="232" t="s">
        <v>156</v>
      </c>
      <c r="AY299" s="18" t="s">
        <v>149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156</v>
      </c>
      <c r="BK299" s="233">
        <f>ROUND(I299*H299,2)</f>
        <v>0</v>
      </c>
      <c r="BL299" s="18" t="s">
        <v>155</v>
      </c>
      <c r="BM299" s="232" t="s">
        <v>2261</v>
      </c>
    </row>
    <row r="300" s="2" customFormat="1" ht="21.75" customHeight="1">
      <c r="A300" s="39"/>
      <c r="B300" s="40"/>
      <c r="C300" s="220" t="s">
        <v>1034</v>
      </c>
      <c r="D300" s="220" t="s">
        <v>151</v>
      </c>
      <c r="E300" s="221" t="s">
        <v>2262</v>
      </c>
      <c r="F300" s="222" t="s">
        <v>2263</v>
      </c>
      <c r="G300" s="223" t="s">
        <v>925</v>
      </c>
      <c r="H300" s="224">
        <v>1</v>
      </c>
      <c r="I300" s="225"/>
      <c r="J300" s="226">
        <f>ROUND(I300*H300,2)</f>
        <v>0</v>
      </c>
      <c r="K300" s="227"/>
      <c r="L300" s="45"/>
      <c r="M300" s="228" t="s">
        <v>1</v>
      </c>
      <c r="N300" s="229" t="s">
        <v>42</v>
      </c>
      <c r="O300" s="92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2" t="s">
        <v>155</v>
      </c>
      <c r="AT300" s="232" t="s">
        <v>151</v>
      </c>
      <c r="AU300" s="232" t="s">
        <v>156</v>
      </c>
      <c r="AY300" s="18" t="s">
        <v>149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8" t="s">
        <v>156</v>
      </c>
      <c r="BK300" s="233">
        <f>ROUND(I300*H300,2)</f>
        <v>0</v>
      </c>
      <c r="BL300" s="18" t="s">
        <v>155</v>
      </c>
      <c r="BM300" s="232" t="s">
        <v>2264</v>
      </c>
    </row>
    <row r="301" s="2" customFormat="1" ht="16.5" customHeight="1">
      <c r="A301" s="39"/>
      <c r="B301" s="40"/>
      <c r="C301" s="220" t="s">
        <v>1043</v>
      </c>
      <c r="D301" s="220" t="s">
        <v>151</v>
      </c>
      <c r="E301" s="221" t="s">
        <v>2265</v>
      </c>
      <c r="F301" s="222" t="s">
        <v>2266</v>
      </c>
      <c r="G301" s="223" t="s">
        <v>1314</v>
      </c>
      <c r="H301" s="224">
        <v>2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42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155</v>
      </c>
      <c r="AT301" s="232" t="s">
        <v>151</v>
      </c>
      <c r="AU301" s="232" t="s">
        <v>156</v>
      </c>
      <c r="AY301" s="18" t="s">
        <v>149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8" t="s">
        <v>156</v>
      </c>
      <c r="BK301" s="233">
        <f>ROUND(I301*H301,2)</f>
        <v>0</v>
      </c>
      <c r="BL301" s="18" t="s">
        <v>155</v>
      </c>
      <c r="BM301" s="232" t="s">
        <v>2267</v>
      </c>
    </row>
    <row r="302" s="2" customFormat="1" ht="16.5" customHeight="1">
      <c r="A302" s="39"/>
      <c r="B302" s="40"/>
      <c r="C302" s="220" t="s">
        <v>1049</v>
      </c>
      <c r="D302" s="220" t="s">
        <v>151</v>
      </c>
      <c r="E302" s="221" t="s">
        <v>2268</v>
      </c>
      <c r="F302" s="222" t="s">
        <v>2269</v>
      </c>
      <c r="G302" s="223" t="s">
        <v>1314</v>
      </c>
      <c r="H302" s="224">
        <v>2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42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155</v>
      </c>
      <c r="AT302" s="232" t="s">
        <v>151</v>
      </c>
      <c r="AU302" s="232" t="s">
        <v>156</v>
      </c>
      <c r="AY302" s="18" t="s">
        <v>149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156</v>
      </c>
      <c r="BK302" s="233">
        <f>ROUND(I302*H302,2)</f>
        <v>0</v>
      </c>
      <c r="BL302" s="18" t="s">
        <v>155</v>
      </c>
      <c r="BM302" s="232" t="s">
        <v>2270</v>
      </c>
    </row>
    <row r="303" s="2" customFormat="1" ht="16.5" customHeight="1">
      <c r="A303" s="39"/>
      <c r="B303" s="40"/>
      <c r="C303" s="220" t="s">
        <v>1058</v>
      </c>
      <c r="D303" s="220" t="s">
        <v>151</v>
      </c>
      <c r="E303" s="221" t="s">
        <v>2271</v>
      </c>
      <c r="F303" s="222" t="s">
        <v>2272</v>
      </c>
      <c r="G303" s="223" t="s">
        <v>1314</v>
      </c>
      <c r="H303" s="224">
        <v>2</v>
      </c>
      <c r="I303" s="225"/>
      <c r="J303" s="226">
        <f>ROUND(I303*H303,2)</f>
        <v>0</v>
      </c>
      <c r="K303" s="227"/>
      <c r="L303" s="45"/>
      <c r="M303" s="228" t="s">
        <v>1</v>
      </c>
      <c r="N303" s="229" t="s">
        <v>42</v>
      </c>
      <c r="O303" s="92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155</v>
      </c>
      <c r="AT303" s="232" t="s">
        <v>151</v>
      </c>
      <c r="AU303" s="232" t="s">
        <v>156</v>
      </c>
      <c r="AY303" s="18" t="s">
        <v>149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8" t="s">
        <v>156</v>
      </c>
      <c r="BK303" s="233">
        <f>ROUND(I303*H303,2)</f>
        <v>0</v>
      </c>
      <c r="BL303" s="18" t="s">
        <v>155</v>
      </c>
      <c r="BM303" s="232" t="s">
        <v>2273</v>
      </c>
    </row>
    <row r="304" s="2" customFormat="1" ht="16.5" customHeight="1">
      <c r="A304" s="39"/>
      <c r="B304" s="40"/>
      <c r="C304" s="220" t="s">
        <v>1067</v>
      </c>
      <c r="D304" s="220" t="s">
        <v>151</v>
      </c>
      <c r="E304" s="221" t="s">
        <v>2274</v>
      </c>
      <c r="F304" s="222" t="s">
        <v>2275</v>
      </c>
      <c r="G304" s="223" t="s">
        <v>1314</v>
      </c>
      <c r="H304" s="224">
        <v>1</v>
      </c>
      <c r="I304" s="225"/>
      <c r="J304" s="226">
        <f>ROUND(I304*H304,2)</f>
        <v>0</v>
      </c>
      <c r="K304" s="227"/>
      <c r="L304" s="45"/>
      <c r="M304" s="228" t="s">
        <v>1</v>
      </c>
      <c r="N304" s="229" t="s">
        <v>42</v>
      </c>
      <c r="O304" s="92"/>
      <c r="P304" s="230">
        <f>O304*H304</f>
        <v>0</v>
      </c>
      <c r="Q304" s="230">
        <v>0</v>
      </c>
      <c r="R304" s="230">
        <f>Q304*H304</f>
        <v>0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155</v>
      </c>
      <c r="AT304" s="232" t="s">
        <v>151</v>
      </c>
      <c r="AU304" s="232" t="s">
        <v>156</v>
      </c>
      <c r="AY304" s="18" t="s">
        <v>149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156</v>
      </c>
      <c r="BK304" s="233">
        <f>ROUND(I304*H304,2)</f>
        <v>0</v>
      </c>
      <c r="BL304" s="18" t="s">
        <v>155</v>
      </c>
      <c r="BM304" s="232" t="s">
        <v>2276</v>
      </c>
    </row>
    <row r="305" s="2" customFormat="1" ht="16.5" customHeight="1">
      <c r="A305" s="39"/>
      <c r="B305" s="40"/>
      <c r="C305" s="220" t="s">
        <v>1073</v>
      </c>
      <c r="D305" s="220" t="s">
        <v>151</v>
      </c>
      <c r="E305" s="221" t="s">
        <v>2277</v>
      </c>
      <c r="F305" s="222" t="s">
        <v>2278</v>
      </c>
      <c r="G305" s="223" t="s">
        <v>1314</v>
      </c>
      <c r="H305" s="224">
        <v>1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42</v>
      </c>
      <c r="O305" s="92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155</v>
      </c>
      <c r="AT305" s="232" t="s">
        <v>151</v>
      </c>
      <c r="AU305" s="232" t="s">
        <v>156</v>
      </c>
      <c r="AY305" s="18" t="s">
        <v>149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156</v>
      </c>
      <c r="BK305" s="233">
        <f>ROUND(I305*H305,2)</f>
        <v>0</v>
      </c>
      <c r="BL305" s="18" t="s">
        <v>155</v>
      </c>
      <c r="BM305" s="232" t="s">
        <v>2279</v>
      </c>
    </row>
    <row r="306" s="2" customFormat="1" ht="16.5" customHeight="1">
      <c r="A306" s="39"/>
      <c r="B306" s="40"/>
      <c r="C306" s="220" t="s">
        <v>1081</v>
      </c>
      <c r="D306" s="220" t="s">
        <v>151</v>
      </c>
      <c r="E306" s="221" t="s">
        <v>2280</v>
      </c>
      <c r="F306" s="222" t="s">
        <v>2281</v>
      </c>
      <c r="G306" s="223" t="s">
        <v>197</v>
      </c>
      <c r="H306" s="224">
        <v>25</v>
      </c>
      <c r="I306" s="225"/>
      <c r="J306" s="226">
        <f>ROUND(I306*H306,2)</f>
        <v>0</v>
      </c>
      <c r="K306" s="227"/>
      <c r="L306" s="45"/>
      <c r="M306" s="228" t="s">
        <v>1</v>
      </c>
      <c r="N306" s="229" t="s">
        <v>42</v>
      </c>
      <c r="O306" s="92"/>
      <c r="P306" s="230">
        <f>O306*H306</f>
        <v>0</v>
      </c>
      <c r="Q306" s="230">
        <v>0</v>
      </c>
      <c r="R306" s="230">
        <f>Q306*H306</f>
        <v>0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155</v>
      </c>
      <c r="AT306" s="232" t="s">
        <v>151</v>
      </c>
      <c r="AU306" s="232" t="s">
        <v>156</v>
      </c>
      <c r="AY306" s="18" t="s">
        <v>149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156</v>
      </c>
      <c r="BK306" s="233">
        <f>ROUND(I306*H306,2)</f>
        <v>0</v>
      </c>
      <c r="BL306" s="18" t="s">
        <v>155</v>
      </c>
      <c r="BM306" s="232" t="s">
        <v>2282</v>
      </c>
    </row>
    <row r="307" s="2" customFormat="1" ht="16.5" customHeight="1">
      <c r="A307" s="39"/>
      <c r="B307" s="40"/>
      <c r="C307" s="220" t="s">
        <v>1087</v>
      </c>
      <c r="D307" s="220" t="s">
        <v>151</v>
      </c>
      <c r="E307" s="221" t="s">
        <v>2283</v>
      </c>
      <c r="F307" s="222" t="s">
        <v>2284</v>
      </c>
      <c r="G307" s="223" t="s">
        <v>197</v>
      </c>
      <c r="H307" s="224">
        <v>15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42</v>
      </c>
      <c r="O307" s="92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155</v>
      </c>
      <c r="AT307" s="232" t="s">
        <v>151</v>
      </c>
      <c r="AU307" s="232" t="s">
        <v>156</v>
      </c>
      <c r="AY307" s="18" t="s">
        <v>149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156</v>
      </c>
      <c r="BK307" s="233">
        <f>ROUND(I307*H307,2)</f>
        <v>0</v>
      </c>
      <c r="BL307" s="18" t="s">
        <v>155</v>
      </c>
      <c r="BM307" s="232" t="s">
        <v>2285</v>
      </c>
    </row>
    <row r="308" s="2" customFormat="1" ht="16.5" customHeight="1">
      <c r="A308" s="39"/>
      <c r="B308" s="40"/>
      <c r="C308" s="220" t="s">
        <v>1093</v>
      </c>
      <c r="D308" s="220" t="s">
        <v>151</v>
      </c>
      <c r="E308" s="221" t="s">
        <v>2286</v>
      </c>
      <c r="F308" s="222" t="s">
        <v>2287</v>
      </c>
      <c r="G308" s="223" t="s">
        <v>197</v>
      </c>
      <c r="H308" s="224">
        <v>5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42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155</v>
      </c>
      <c r="AT308" s="232" t="s">
        <v>151</v>
      </c>
      <c r="AU308" s="232" t="s">
        <v>156</v>
      </c>
      <c r="AY308" s="18" t="s">
        <v>149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156</v>
      </c>
      <c r="BK308" s="233">
        <f>ROUND(I308*H308,2)</f>
        <v>0</v>
      </c>
      <c r="BL308" s="18" t="s">
        <v>155</v>
      </c>
      <c r="BM308" s="232" t="s">
        <v>2288</v>
      </c>
    </row>
    <row r="309" s="2" customFormat="1" ht="16.5" customHeight="1">
      <c r="A309" s="39"/>
      <c r="B309" s="40"/>
      <c r="C309" s="220" t="s">
        <v>1107</v>
      </c>
      <c r="D309" s="220" t="s">
        <v>151</v>
      </c>
      <c r="E309" s="221" t="s">
        <v>2289</v>
      </c>
      <c r="F309" s="222" t="s">
        <v>2290</v>
      </c>
      <c r="G309" s="223" t="s">
        <v>197</v>
      </c>
      <c r="H309" s="224">
        <v>3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42</v>
      </c>
      <c r="O309" s="92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155</v>
      </c>
      <c r="AT309" s="232" t="s">
        <v>151</v>
      </c>
      <c r="AU309" s="232" t="s">
        <v>156</v>
      </c>
      <c r="AY309" s="18" t="s">
        <v>149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156</v>
      </c>
      <c r="BK309" s="233">
        <f>ROUND(I309*H309,2)</f>
        <v>0</v>
      </c>
      <c r="BL309" s="18" t="s">
        <v>155</v>
      </c>
      <c r="BM309" s="232" t="s">
        <v>2291</v>
      </c>
    </row>
    <row r="310" s="2" customFormat="1" ht="16.5" customHeight="1">
      <c r="A310" s="39"/>
      <c r="B310" s="40"/>
      <c r="C310" s="220" t="s">
        <v>1111</v>
      </c>
      <c r="D310" s="220" t="s">
        <v>151</v>
      </c>
      <c r="E310" s="221" t="s">
        <v>2292</v>
      </c>
      <c r="F310" s="222" t="s">
        <v>2293</v>
      </c>
      <c r="G310" s="223" t="s">
        <v>197</v>
      </c>
      <c r="H310" s="224">
        <v>1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42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155</v>
      </c>
      <c r="AT310" s="232" t="s">
        <v>151</v>
      </c>
      <c r="AU310" s="232" t="s">
        <v>156</v>
      </c>
      <c r="AY310" s="18" t="s">
        <v>149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156</v>
      </c>
      <c r="BK310" s="233">
        <f>ROUND(I310*H310,2)</f>
        <v>0</v>
      </c>
      <c r="BL310" s="18" t="s">
        <v>155</v>
      </c>
      <c r="BM310" s="232" t="s">
        <v>2294</v>
      </c>
    </row>
    <row r="311" s="2" customFormat="1" ht="16.5" customHeight="1">
      <c r="A311" s="39"/>
      <c r="B311" s="40"/>
      <c r="C311" s="220" t="s">
        <v>1117</v>
      </c>
      <c r="D311" s="220" t="s">
        <v>151</v>
      </c>
      <c r="E311" s="221" t="s">
        <v>2295</v>
      </c>
      <c r="F311" s="222" t="s">
        <v>2296</v>
      </c>
      <c r="G311" s="223" t="s">
        <v>1314</v>
      </c>
      <c r="H311" s="224">
        <v>1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42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155</v>
      </c>
      <c r="AT311" s="232" t="s">
        <v>151</v>
      </c>
      <c r="AU311" s="232" t="s">
        <v>156</v>
      </c>
      <c r="AY311" s="18" t="s">
        <v>149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156</v>
      </c>
      <c r="BK311" s="233">
        <f>ROUND(I311*H311,2)</f>
        <v>0</v>
      </c>
      <c r="BL311" s="18" t="s">
        <v>155</v>
      </c>
      <c r="BM311" s="232" t="s">
        <v>2297</v>
      </c>
    </row>
    <row r="312" s="2" customFormat="1" ht="16.5" customHeight="1">
      <c r="A312" s="39"/>
      <c r="B312" s="40"/>
      <c r="C312" s="220" t="s">
        <v>1122</v>
      </c>
      <c r="D312" s="220" t="s">
        <v>151</v>
      </c>
      <c r="E312" s="221" t="s">
        <v>2298</v>
      </c>
      <c r="F312" s="222" t="s">
        <v>2299</v>
      </c>
      <c r="G312" s="223" t="s">
        <v>197</v>
      </c>
      <c r="H312" s="224">
        <v>25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42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155</v>
      </c>
      <c r="AT312" s="232" t="s">
        <v>151</v>
      </c>
      <c r="AU312" s="232" t="s">
        <v>156</v>
      </c>
      <c r="AY312" s="18" t="s">
        <v>149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156</v>
      </c>
      <c r="BK312" s="233">
        <f>ROUND(I312*H312,2)</f>
        <v>0</v>
      </c>
      <c r="BL312" s="18" t="s">
        <v>155</v>
      </c>
      <c r="BM312" s="232" t="s">
        <v>2300</v>
      </c>
    </row>
    <row r="313" s="2" customFormat="1" ht="16.5" customHeight="1">
      <c r="A313" s="39"/>
      <c r="B313" s="40"/>
      <c r="C313" s="220" t="s">
        <v>1128</v>
      </c>
      <c r="D313" s="220" t="s">
        <v>151</v>
      </c>
      <c r="E313" s="221" t="s">
        <v>2301</v>
      </c>
      <c r="F313" s="222" t="s">
        <v>2302</v>
      </c>
      <c r="G313" s="223" t="s">
        <v>197</v>
      </c>
      <c r="H313" s="224">
        <v>25</v>
      </c>
      <c r="I313" s="225"/>
      <c r="J313" s="226">
        <f>ROUND(I313*H313,2)</f>
        <v>0</v>
      </c>
      <c r="K313" s="227"/>
      <c r="L313" s="45"/>
      <c r="M313" s="228" t="s">
        <v>1</v>
      </c>
      <c r="N313" s="229" t="s">
        <v>42</v>
      </c>
      <c r="O313" s="92"/>
      <c r="P313" s="230">
        <f>O313*H313</f>
        <v>0</v>
      </c>
      <c r="Q313" s="230">
        <v>0</v>
      </c>
      <c r="R313" s="230">
        <f>Q313*H313</f>
        <v>0</v>
      </c>
      <c r="S313" s="230">
        <v>0</v>
      </c>
      <c r="T313" s="23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2" t="s">
        <v>155</v>
      </c>
      <c r="AT313" s="232" t="s">
        <v>151</v>
      </c>
      <c r="AU313" s="232" t="s">
        <v>156</v>
      </c>
      <c r="AY313" s="18" t="s">
        <v>149</v>
      </c>
      <c r="BE313" s="233">
        <f>IF(N313="základní",J313,0)</f>
        <v>0</v>
      </c>
      <c r="BF313" s="233">
        <f>IF(N313="snížená",J313,0)</f>
        <v>0</v>
      </c>
      <c r="BG313" s="233">
        <f>IF(N313="zákl. přenesená",J313,0)</f>
        <v>0</v>
      </c>
      <c r="BH313" s="233">
        <f>IF(N313="sníž. přenesená",J313,0)</f>
        <v>0</v>
      </c>
      <c r="BI313" s="233">
        <f>IF(N313="nulová",J313,0)</f>
        <v>0</v>
      </c>
      <c r="BJ313" s="18" t="s">
        <v>156</v>
      </c>
      <c r="BK313" s="233">
        <f>ROUND(I313*H313,2)</f>
        <v>0</v>
      </c>
      <c r="BL313" s="18" t="s">
        <v>155</v>
      </c>
      <c r="BM313" s="232" t="s">
        <v>2303</v>
      </c>
    </row>
    <row r="314" s="2" customFormat="1" ht="16.5" customHeight="1">
      <c r="A314" s="39"/>
      <c r="B314" s="40"/>
      <c r="C314" s="220" t="s">
        <v>1133</v>
      </c>
      <c r="D314" s="220" t="s">
        <v>151</v>
      </c>
      <c r="E314" s="221" t="s">
        <v>2304</v>
      </c>
      <c r="F314" s="222" t="s">
        <v>2305</v>
      </c>
      <c r="G314" s="223" t="s">
        <v>154</v>
      </c>
      <c r="H314" s="224">
        <v>13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42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155</v>
      </c>
      <c r="AT314" s="232" t="s">
        <v>151</v>
      </c>
      <c r="AU314" s="232" t="s">
        <v>156</v>
      </c>
      <c r="AY314" s="18" t="s">
        <v>149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156</v>
      </c>
      <c r="BK314" s="233">
        <f>ROUND(I314*H314,2)</f>
        <v>0</v>
      </c>
      <c r="BL314" s="18" t="s">
        <v>155</v>
      </c>
      <c r="BM314" s="232" t="s">
        <v>2306</v>
      </c>
    </row>
    <row r="315" s="2" customFormat="1" ht="16.5" customHeight="1">
      <c r="A315" s="39"/>
      <c r="B315" s="40"/>
      <c r="C315" s="220" t="s">
        <v>1141</v>
      </c>
      <c r="D315" s="220" t="s">
        <v>151</v>
      </c>
      <c r="E315" s="221" t="s">
        <v>2307</v>
      </c>
      <c r="F315" s="222" t="s">
        <v>2308</v>
      </c>
      <c r="G315" s="223" t="s">
        <v>154</v>
      </c>
      <c r="H315" s="224">
        <v>1.5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42</v>
      </c>
      <c r="O315" s="92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155</v>
      </c>
      <c r="AT315" s="232" t="s">
        <v>151</v>
      </c>
      <c r="AU315" s="232" t="s">
        <v>156</v>
      </c>
      <c r="AY315" s="18" t="s">
        <v>149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156</v>
      </c>
      <c r="BK315" s="233">
        <f>ROUND(I315*H315,2)</f>
        <v>0</v>
      </c>
      <c r="BL315" s="18" t="s">
        <v>155</v>
      </c>
      <c r="BM315" s="232" t="s">
        <v>2309</v>
      </c>
    </row>
    <row r="316" s="2" customFormat="1" ht="16.5" customHeight="1">
      <c r="A316" s="39"/>
      <c r="B316" s="40"/>
      <c r="C316" s="220" t="s">
        <v>1145</v>
      </c>
      <c r="D316" s="220" t="s">
        <v>151</v>
      </c>
      <c r="E316" s="221" t="s">
        <v>2310</v>
      </c>
      <c r="F316" s="222" t="s">
        <v>2311</v>
      </c>
      <c r="G316" s="223" t="s">
        <v>154</v>
      </c>
      <c r="H316" s="224">
        <v>3.75</v>
      </c>
      <c r="I316" s="225"/>
      <c r="J316" s="226">
        <f>ROUND(I316*H316,2)</f>
        <v>0</v>
      </c>
      <c r="K316" s="227"/>
      <c r="L316" s="45"/>
      <c r="M316" s="228" t="s">
        <v>1</v>
      </c>
      <c r="N316" s="229" t="s">
        <v>42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155</v>
      </c>
      <c r="AT316" s="232" t="s">
        <v>151</v>
      </c>
      <c r="AU316" s="232" t="s">
        <v>156</v>
      </c>
      <c r="AY316" s="18" t="s">
        <v>149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156</v>
      </c>
      <c r="BK316" s="233">
        <f>ROUND(I316*H316,2)</f>
        <v>0</v>
      </c>
      <c r="BL316" s="18" t="s">
        <v>155</v>
      </c>
      <c r="BM316" s="232" t="s">
        <v>2312</v>
      </c>
    </row>
    <row r="317" s="2" customFormat="1" ht="16.5" customHeight="1">
      <c r="A317" s="39"/>
      <c r="B317" s="40"/>
      <c r="C317" s="220" t="s">
        <v>1151</v>
      </c>
      <c r="D317" s="220" t="s">
        <v>151</v>
      </c>
      <c r="E317" s="221" t="s">
        <v>2313</v>
      </c>
      <c r="F317" s="222" t="s">
        <v>2314</v>
      </c>
      <c r="G317" s="223" t="s">
        <v>197</v>
      </c>
      <c r="H317" s="224">
        <v>20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42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155</v>
      </c>
      <c r="AT317" s="232" t="s">
        <v>151</v>
      </c>
      <c r="AU317" s="232" t="s">
        <v>156</v>
      </c>
      <c r="AY317" s="18" t="s">
        <v>149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8" t="s">
        <v>156</v>
      </c>
      <c r="BK317" s="233">
        <f>ROUND(I317*H317,2)</f>
        <v>0</v>
      </c>
      <c r="BL317" s="18" t="s">
        <v>155</v>
      </c>
      <c r="BM317" s="232" t="s">
        <v>2315</v>
      </c>
    </row>
    <row r="318" s="2" customFormat="1" ht="16.5" customHeight="1">
      <c r="A318" s="39"/>
      <c r="B318" s="40"/>
      <c r="C318" s="220" t="s">
        <v>1155</v>
      </c>
      <c r="D318" s="220" t="s">
        <v>151</v>
      </c>
      <c r="E318" s="221" t="s">
        <v>2316</v>
      </c>
      <c r="F318" s="222" t="s">
        <v>2317</v>
      </c>
      <c r="G318" s="223" t="s">
        <v>925</v>
      </c>
      <c r="H318" s="224">
        <v>1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42</v>
      </c>
      <c r="O318" s="92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155</v>
      </c>
      <c r="AT318" s="232" t="s">
        <v>151</v>
      </c>
      <c r="AU318" s="232" t="s">
        <v>156</v>
      </c>
      <c r="AY318" s="18" t="s">
        <v>149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156</v>
      </c>
      <c r="BK318" s="233">
        <f>ROUND(I318*H318,2)</f>
        <v>0</v>
      </c>
      <c r="BL318" s="18" t="s">
        <v>155</v>
      </c>
      <c r="BM318" s="232" t="s">
        <v>2318</v>
      </c>
    </row>
    <row r="319" s="2" customFormat="1" ht="16.5" customHeight="1">
      <c r="A319" s="39"/>
      <c r="B319" s="40"/>
      <c r="C319" s="220" t="s">
        <v>1160</v>
      </c>
      <c r="D319" s="220" t="s">
        <v>151</v>
      </c>
      <c r="E319" s="221" t="s">
        <v>2319</v>
      </c>
      <c r="F319" s="222" t="s">
        <v>2320</v>
      </c>
      <c r="G319" s="223" t="s">
        <v>925</v>
      </c>
      <c r="H319" s="224">
        <v>1</v>
      </c>
      <c r="I319" s="225"/>
      <c r="J319" s="226">
        <f>ROUND(I319*H319,2)</f>
        <v>0</v>
      </c>
      <c r="K319" s="227"/>
      <c r="L319" s="45"/>
      <c r="M319" s="228" t="s">
        <v>1</v>
      </c>
      <c r="N319" s="229" t="s">
        <v>42</v>
      </c>
      <c r="O319" s="92"/>
      <c r="P319" s="230">
        <f>O319*H319</f>
        <v>0</v>
      </c>
      <c r="Q319" s="230">
        <v>0</v>
      </c>
      <c r="R319" s="230">
        <f>Q319*H319</f>
        <v>0</v>
      </c>
      <c r="S319" s="230">
        <v>0</v>
      </c>
      <c r="T319" s="23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2" t="s">
        <v>155</v>
      </c>
      <c r="AT319" s="232" t="s">
        <v>151</v>
      </c>
      <c r="AU319" s="232" t="s">
        <v>156</v>
      </c>
      <c r="AY319" s="18" t="s">
        <v>149</v>
      </c>
      <c r="BE319" s="233">
        <f>IF(N319="základní",J319,0)</f>
        <v>0</v>
      </c>
      <c r="BF319" s="233">
        <f>IF(N319="snížená",J319,0)</f>
        <v>0</v>
      </c>
      <c r="BG319" s="233">
        <f>IF(N319="zákl. přenesená",J319,0)</f>
        <v>0</v>
      </c>
      <c r="BH319" s="233">
        <f>IF(N319="sníž. přenesená",J319,0)</f>
        <v>0</v>
      </c>
      <c r="BI319" s="233">
        <f>IF(N319="nulová",J319,0)</f>
        <v>0</v>
      </c>
      <c r="BJ319" s="18" t="s">
        <v>156</v>
      </c>
      <c r="BK319" s="233">
        <f>ROUND(I319*H319,2)</f>
        <v>0</v>
      </c>
      <c r="BL319" s="18" t="s">
        <v>155</v>
      </c>
      <c r="BM319" s="232" t="s">
        <v>2321</v>
      </c>
    </row>
    <row r="320" s="2" customFormat="1" ht="24.15" customHeight="1">
      <c r="A320" s="39"/>
      <c r="B320" s="40"/>
      <c r="C320" s="220" t="s">
        <v>1165</v>
      </c>
      <c r="D320" s="220" t="s">
        <v>151</v>
      </c>
      <c r="E320" s="221" t="s">
        <v>2322</v>
      </c>
      <c r="F320" s="222" t="s">
        <v>2323</v>
      </c>
      <c r="G320" s="223" t="s">
        <v>925</v>
      </c>
      <c r="H320" s="224">
        <v>1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42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155</v>
      </c>
      <c r="AT320" s="232" t="s">
        <v>151</v>
      </c>
      <c r="AU320" s="232" t="s">
        <v>156</v>
      </c>
      <c r="AY320" s="18" t="s">
        <v>149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8" t="s">
        <v>156</v>
      </c>
      <c r="BK320" s="233">
        <f>ROUND(I320*H320,2)</f>
        <v>0</v>
      </c>
      <c r="BL320" s="18" t="s">
        <v>155</v>
      </c>
      <c r="BM320" s="232" t="s">
        <v>2324</v>
      </c>
    </row>
    <row r="321" s="2" customFormat="1" ht="24.15" customHeight="1">
      <c r="A321" s="39"/>
      <c r="B321" s="40"/>
      <c r="C321" s="220" t="s">
        <v>1177</v>
      </c>
      <c r="D321" s="220" t="s">
        <v>151</v>
      </c>
      <c r="E321" s="221" t="s">
        <v>2325</v>
      </c>
      <c r="F321" s="222" t="s">
        <v>2326</v>
      </c>
      <c r="G321" s="223" t="s">
        <v>925</v>
      </c>
      <c r="H321" s="224">
        <v>1</v>
      </c>
      <c r="I321" s="225"/>
      <c r="J321" s="226">
        <f>ROUND(I321*H321,2)</f>
        <v>0</v>
      </c>
      <c r="K321" s="227"/>
      <c r="L321" s="45"/>
      <c r="M321" s="257" t="s">
        <v>1</v>
      </c>
      <c r="N321" s="258" t="s">
        <v>42</v>
      </c>
      <c r="O321" s="259"/>
      <c r="P321" s="260">
        <f>O321*H321</f>
        <v>0</v>
      </c>
      <c r="Q321" s="260">
        <v>0</v>
      </c>
      <c r="R321" s="260">
        <f>Q321*H321</f>
        <v>0</v>
      </c>
      <c r="S321" s="260">
        <v>0</v>
      </c>
      <c r="T321" s="26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155</v>
      </c>
      <c r="AT321" s="232" t="s">
        <v>151</v>
      </c>
      <c r="AU321" s="232" t="s">
        <v>156</v>
      </c>
      <c r="AY321" s="18" t="s">
        <v>149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156</v>
      </c>
      <c r="BK321" s="233">
        <f>ROUND(I321*H321,2)</f>
        <v>0</v>
      </c>
      <c r="BL321" s="18" t="s">
        <v>155</v>
      </c>
      <c r="BM321" s="232" t="s">
        <v>2327</v>
      </c>
    </row>
    <row r="322" s="2" customFormat="1" ht="6.96" customHeight="1">
      <c r="A322" s="39"/>
      <c r="B322" s="67"/>
      <c r="C322" s="68"/>
      <c r="D322" s="68"/>
      <c r="E322" s="68"/>
      <c r="F322" s="68"/>
      <c r="G322" s="68"/>
      <c r="H322" s="68"/>
      <c r="I322" s="68"/>
      <c r="J322" s="68"/>
      <c r="K322" s="68"/>
      <c r="L322" s="45"/>
      <c r="M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</row>
  </sheetData>
  <sheetProtection sheet="1" autoFilter="0" formatColumns="0" formatRows="0" objects="1" scenarios="1" spinCount="100000" saltValue="taA0j5jdqnasvk0Go++jiqmAphB0cXjhKgZYyvXqsUyE4GioT3SWTbMnh1xxHwR5Fbiw29Lgi955FxyOD+Ndfg==" hashValue="9/aIkcaO9MNzcVA0U3v+y5kizqNU63eJ9esgDeiqy3nMhdyvlGxOhg28Bv4R4z/rmJQimdF93rSkgqhJXdcpBg==" algorithmName="SHA-512" password="CC35"/>
  <autoFilter ref="C140:K321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2328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ROUND((SUM(BE122:BE241)),  2)</f>
        <v>0</v>
      </c>
      <c r="G33" s="39"/>
      <c r="H33" s="39"/>
      <c r="I33" s="156">
        <v>0.20999999999999999</v>
      </c>
      <c r="J33" s="155">
        <f>ROUND(((SUM(BE122:BE241))*I33),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ROUND((SUM(BF122:BF241)),  2)</f>
        <v>0</v>
      </c>
      <c r="G34" s="39"/>
      <c r="H34" s="39"/>
      <c r="I34" s="156">
        <v>0.12</v>
      </c>
      <c r="J34" s="155">
        <f>ROUND(((SUM(BF122:BF241))*I34),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ROUND((SUM(BG122:BG241)),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ROUND((SUM(BH122:BH241)),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ROUND((SUM(BI122:BI241)),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D.1.4.2 - Zařízení pro vytápění budov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2329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2330</v>
      </c>
      <c r="E98" s="183"/>
      <c r="F98" s="183"/>
      <c r="G98" s="183"/>
      <c r="H98" s="183"/>
      <c r="I98" s="183"/>
      <c r="J98" s="184">
        <f>J155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2331</v>
      </c>
      <c r="E99" s="183"/>
      <c r="F99" s="183"/>
      <c r="G99" s="183"/>
      <c r="H99" s="183"/>
      <c r="I99" s="183"/>
      <c r="J99" s="184">
        <f>J181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2332</v>
      </c>
      <c r="E100" s="183"/>
      <c r="F100" s="183"/>
      <c r="G100" s="183"/>
      <c r="H100" s="183"/>
      <c r="I100" s="183"/>
      <c r="J100" s="184">
        <f>J212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2333</v>
      </c>
      <c r="E101" s="183"/>
      <c r="F101" s="183"/>
      <c r="G101" s="183"/>
      <c r="H101" s="183"/>
      <c r="I101" s="183"/>
      <c r="J101" s="184">
        <f>J231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2334</v>
      </c>
      <c r="E102" s="183"/>
      <c r="F102" s="183"/>
      <c r="G102" s="183"/>
      <c r="H102" s="183"/>
      <c r="I102" s="183"/>
      <c r="J102" s="184">
        <f>J237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134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BD Modřanská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D.1.4.2 - Zařízení pro vytápění budov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 xml:space="preserve"> </v>
      </c>
      <c r="G116" s="41"/>
      <c r="H116" s="41"/>
      <c r="I116" s="33" t="s">
        <v>22</v>
      </c>
      <c r="J116" s="80" t="str">
        <f>IF(J12="","",J12)</f>
        <v>28. 9. 2025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QSB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135</v>
      </c>
      <c r="D121" s="195" t="s">
        <v>61</v>
      </c>
      <c r="E121" s="195" t="s">
        <v>57</v>
      </c>
      <c r="F121" s="195" t="s">
        <v>58</v>
      </c>
      <c r="G121" s="195" t="s">
        <v>136</v>
      </c>
      <c r="H121" s="195" t="s">
        <v>137</v>
      </c>
      <c r="I121" s="195" t="s">
        <v>138</v>
      </c>
      <c r="J121" s="196" t="s">
        <v>127</v>
      </c>
      <c r="K121" s="197" t="s">
        <v>139</v>
      </c>
      <c r="L121" s="198"/>
      <c r="M121" s="101" t="s">
        <v>1</v>
      </c>
      <c r="N121" s="102" t="s">
        <v>40</v>
      </c>
      <c r="O121" s="102" t="s">
        <v>140</v>
      </c>
      <c r="P121" s="102" t="s">
        <v>141</v>
      </c>
      <c r="Q121" s="102" t="s">
        <v>142</v>
      </c>
      <c r="R121" s="102" t="s">
        <v>143</v>
      </c>
      <c r="S121" s="102" t="s">
        <v>144</v>
      </c>
      <c r="T121" s="103" t="s">
        <v>145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146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P123+P155+P181+P212+P231+P237</f>
        <v>0</v>
      </c>
      <c r="Q122" s="105"/>
      <c r="R122" s="201">
        <f>R123+R155+R181+R212+R231+R237</f>
        <v>0</v>
      </c>
      <c r="S122" s="105"/>
      <c r="T122" s="202">
        <f>T123+T155+T181+T212+T231+T237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129</v>
      </c>
      <c r="BK122" s="203">
        <f>BK123+BK155+BK181+BK212+BK231+BK237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2335</v>
      </c>
      <c r="F123" s="207" t="s">
        <v>2336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SUM(P124:P154)</f>
        <v>0</v>
      </c>
      <c r="Q123" s="212"/>
      <c r="R123" s="213">
        <f>SUM(R124:R154)</f>
        <v>0</v>
      </c>
      <c r="S123" s="212"/>
      <c r="T123" s="214">
        <f>SUM(T124:T154)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76</v>
      </c>
      <c r="AY123" s="215" t="s">
        <v>149</v>
      </c>
      <c r="BK123" s="217">
        <f>SUM(BK124:BK154)</f>
        <v>0</v>
      </c>
    </row>
    <row r="124" s="2" customFormat="1" ht="24.15" customHeight="1">
      <c r="A124" s="39"/>
      <c r="B124" s="40"/>
      <c r="C124" s="220" t="s">
        <v>84</v>
      </c>
      <c r="D124" s="220" t="s">
        <v>151</v>
      </c>
      <c r="E124" s="221" t="s">
        <v>2337</v>
      </c>
      <c r="F124" s="222" t="s">
        <v>2338</v>
      </c>
      <c r="G124" s="223" t="s">
        <v>1314</v>
      </c>
      <c r="H124" s="224">
        <v>2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42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155</v>
      </c>
      <c r="AT124" s="232" t="s">
        <v>151</v>
      </c>
      <c r="AU124" s="232" t="s">
        <v>84</v>
      </c>
      <c r="AY124" s="18" t="s">
        <v>149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156</v>
      </c>
      <c r="BK124" s="233">
        <f>ROUND(I124*H124,2)</f>
        <v>0</v>
      </c>
      <c r="BL124" s="18" t="s">
        <v>155</v>
      </c>
      <c r="BM124" s="232" t="s">
        <v>156</v>
      </c>
    </row>
    <row r="125" s="2" customFormat="1">
      <c r="A125" s="39"/>
      <c r="B125" s="40"/>
      <c r="C125" s="41"/>
      <c r="D125" s="236" t="s">
        <v>409</v>
      </c>
      <c r="E125" s="41"/>
      <c r="F125" s="294" t="s">
        <v>2339</v>
      </c>
      <c r="G125" s="41"/>
      <c r="H125" s="41"/>
      <c r="I125" s="295"/>
      <c r="J125" s="41"/>
      <c r="K125" s="41"/>
      <c r="L125" s="45"/>
      <c r="M125" s="296"/>
      <c r="N125" s="297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409</v>
      </c>
      <c r="AU125" s="18" t="s">
        <v>84</v>
      </c>
    </row>
    <row r="126" s="2" customFormat="1" ht="24.15" customHeight="1">
      <c r="A126" s="39"/>
      <c r="B126" s="40"/>
      <c r="C126" s="220" t="s">
        <v>156</v>
      </c>
      <c r="D126" s="220" t="s">
        <v>151</v>
      </c>
      <c r="E126" s="221" t="s">
        <v>2340</v>
      </c>
      <c r="F126" s="222" t="s">
        <v>2341</v>
      </c>
      <c r="G126" s="223" t="s">
        <v>1314</v>
      </c>
      <c r="H126" s="224">
        <v>2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42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155</v>
      </c>
      <c r="AT126" s="232" t="s">
        <v>151</v>
      </c>
      <c r="AU126" s="232" t="s">
        <v>84</v>
      </c>
      <c r="AY126" s="18" t="s">
        <v>149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156</v>
      </c>
      <c r="BK126" s="233">
        <f>ROUND(I126*H126,2)</f>
        <v>0</v>
      </c>
      <c r="BL126" s="18" t="s">
        <v>155</v>
      </c>
      <c r="BM126" s="232" t="s">
        <v>155</v>
      </c>
    </row>
    <row r="127" s="2" customFormat="1" ht="37.8" customHeight="1">
      <c r="A127" s="39"/>
      <c r="B127" s="40"/>
      <c r="C127" s="220" t="s">
        <v>163</v>
      </c>
      <c r="D127" s="220" t="s">
        <v>151</v>
      </c>
      <c r="E127" s="221" t="s">
        <v>2342</v>
      </c>
      <c r="F127" s="222" t="s">
        <v>2343</v>
      </c>
      <c r="G127" s="223" t="s">
        <v>1314</v>
      </c>
      <c r="H127" s="224">
        <v>2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84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177</v>
      </c>
    </row>
    <row r="128" s="2" customFormat="1" ht="24.15" customHeight="1">
      <c r="A128" s="39"/>
      <c r="B128" s="40"/>
      <c r="C128" s="220" t="s">
        <v>155</v>
      </c>
      <c r="D128" s="220" t="s">
        <v>151</v>
      </c>
      <c r="E128" s="221" t="s">
        <v>2344</v>
      </c>
      <c r="F128" s="222" t="s">
        <v>2345</v>
      </c>
      <c r="G128" s="223" t="s">
        <v>1314</v>
      </c>
      <c r="H128" s="224">
        <v>2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84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181</v>
      </c>
    </row>
    <row r="129" s="2" customFormat="1" ht="24.15" customHeight="1">
      <c r="A129" s="39"/>
      <c r="B129" s="40"/>
      <c r="C129" s="220" t="s">
        <v>172</v>
      </c>
      <c r="D129" s="220" t="s">
        <v>151</v>
      </c>
      <c r="E129" s="221" t="s">
        <v>2346</v>
      </c>
      <c r="F129" s="222" t="s">
        <v>2347</v>
      </c>
      <c r="G129" s="223" t="s">
        <v>1314</v>
      </c>
      <c r="H129" s="224">
        <v>2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84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200</v>
      </c>
    </row>
    <row r="130" s="2" customFormat="1" ht="24.15" customHeight="1">
      <c r="A130" s="39"/>
      <c r="B130" s="40"/>
      <c r="C130" s="220" t="s">
        <v>177</v>
      </c>
      <c r="D130" s="220" t="s">
        <v>151</v>
      </c>
      <c r="E130" s="221" t="s">
        <v>2348</v>
      </c>
      <c r="F130" s="222" t="s">
        <v>2349</v>
      </c>
      <c r="G130" s="223" t="s">
        <v>1314</v>
      </c>
      <c r="H130" s="224">
        <v>2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42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155</v>
      </c>
      <c r="AT130" s="232" t="s">
        <v>151</v>
      </c>
      <c r="AU130" s="232" t="s">
        <v>84</v>
      </c>
      <c r="AY130" s="18" t="s">
        <v>149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156</v>
      </c>
      <c r="BK130" s="233">
        <f>ROUND(I130*H130,2)</f>
        <v>0</v>
      </c>
      <c r="BL130" s="18" t="s">
        <v>155</v>
      </c>
      <c r="BM130" s="232" t="s">
        <v>8</v>
      </c>
    </row>
    <row r="131" s="2" customFormat="1" ht="16.5" customHeight="1">
      <c r="A131" s="39"/>
      <c r="B131" s="40"/>
      <c r="C131" s="220" t="s">
        <v>186</v>
      </c>
      <c r="D131" s="220" t="s">
        <v>151</v>
      </c>
      <c r="E131" s="221" t="s">
        <v>2350</v>
      </c>
      <c r="F131" s="222" t="s">
        <v>2351</v>
      </c>
      <c r="G131" s="223" t="s">
        <v>1314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42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155</v>
      </c>
      <c r="AT131" s="232" t="s">
        <v>151</v>
      </c>
      <c r="AU131" s="232" t="s">
        <v>84</v>
      </c>
      <c r="AY131" s="18" t="s">
        <v>149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156</v>
      </c>
      <c r="BK131" s="233">
        <f>ROUND(I131*H131,2)</f>
        <v>0</v>
      </c>
      <c r="BL131" s="18" t="s">
        <v>155</v>
      </c>
      <c r="BM131" s="232" t="s">
        <v>218</v>
      </c>
    </row>
    <row r="132" s="2" customFormat="1">
      <c r="A132" s="39"/>
      <c r="B132" s="40"/>
      <c r="C132" s="41"/>
      <c r="D132" s="236" t="s">
        <v>409</v>
      </c>
      <c r="E132" s="41"/>
      <c r="F132" s="294" t="s">
        <v>2352</v>
      </c>
      <c r="G132" s="41"/>
      <c r="H132" s="41"/>
      <c r="I132" s="295"/>
      <c r="J132" s="41"/>
      <c r="K132" s="41"/>
      <c r="L132" s="45"/>
      <c r="M132" s="296"/>
      <c r="N132" s="29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409</v>
      </c>
      <c r="AU132" s="18" t="s">
        <v>84</v>
      </c>
    </row>
    <row r="133" s="2" customFormat="1" ht="24.15" customHeight="1">
      <c r="A133" s="39"/>
      <c r="B133" s="40"/>
      <c r="C133" s="220" t="s">
        <v>181</v>
      </c>
      <c r="D133" s="220" t="s">
        <v>151</v>
      </c>
      <c r="E133" s="221" t="s">
        <v>2353</v>
      </c>
      <c r="F133" s="222" t="s">
        <v>2354</v>
      </c>
      <c r="G133" s="223" t="s">
        <v>1314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42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155</v>
      </c>
      <c r="AT133" s="232" t="s">
        <v>151</v>
      </c>
      <c r="AU133" s="232" t="s">
        <v>84</v>
      </c>
      <c r="AY133" s="18" t="s">
        <v>149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156</v>
      </c>
      <c r="BK133" s="233">
        <f>ROUND(I133*H133,2)</f>
        <v>0</v>
      </c>
      <c r="BL133" s="18" t="s">
        <v>155</v>
      </c>
      <c r="BM133" s="232" t="s">
        <v>228</v>
      </c>
    </row>
    <row r="134" s="2" customFormat="1" ht="24.15" customHeight="1">
      <c r="A134" s="39"/>
      <c r="B134" s="40"/>
      <c r="C134" s="220" t="s">
        <v>184</v>
      </c>
      <c r="D134" s="220" t="s">
        <v>151</v>
      </c>
      <c r="E134" s="221" t="s">
        <v>2355</v>
      </c>
      <c r="F134" s="222" t="s">
        <v>2356</v>
      </c>
      <c r="G134" s="223" t="s">
        <v>1314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42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155</v>
      </c>
      <c r="AT134" s="232" t="s">
        <v>151</v>
      </c>
      <c r="AU134" s="232" t="s">
        <v>84</v>
      </c>
      <c r="AY134" s="18" t="s">
        <v>149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156</v>
      </c>
      <c r="BK134" s="233">
        <f>ROUND(I134*H134,2)</f>
        <v>0</v>
      </c>
      <c r="BL134" s="18" t="s">
        <v>155</v>
      </c>
      <c r="BM134" s="232" t="s">
        <v>239</v>
      </c>
    </row>
    <row r="135" s="2" customFormat="1" ht="24.15" customHeight="1">
      <c r="A135" s="39"/>
      <c r="B135" s="40"/>
      <c r="C135" s="220" t="s">
        <v>200</v>
      </c>
      <c r="D135" s="220" t="s">
        <v>151</v>
      </c>
      <c r="E135" s="221" t="s">
        <v>2357</v>
      </c>
      <c r="F135" s="222" t="s">
        <v>2358</v>
      </c>
      <c r="G135" s="223" t="s">
        <v>1314</v>
      </c>
      <c r="H135" s="224">
        <v>2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42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155</v>
      </c>
      <c r="AT135" s="232" t="s">
        <v>151</v>
      </c>
      <c r="AU135" s="232" t="s">
        <v>84</v>
      </c>
      <c r="AY135" s="18" t="s">
        <v>149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156</v>
      </c>
      <c r="BK135" s="233">
        <f>ROUND(I135*H135,2)</f>
        <v>0</v>
      </c>
      <c r="BL135" s="18" t="s">
        <v>155</v>
      </c>
      <c r="BM135" s="232" t="s">
        <v>402</v>
      </c>
    </row>
    <row r="136" s="2" customFormat="1" ht="16.5" customHeight="1">
      <c r="A136" s="39"/>
      <c r="B136" s="40"/>
      <c r="C136" s="220" t="s">
        <v>205</v>
      </c>
      <c r="D136" s="220" t="s">
        <v>151</v>
      </c>
      <c r="E136" s="221" t="s">
        <v>2359</v>
      </c>
      <c r="F136" s="222" t="s">
        <v>2360</v>
      </c>
      <c r="G136" s="223" t="s">
        <v>1314</v>
      </c>
      <c r="H136" s="224">
        <v>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42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155</v>
      </c>
      <c r="AT136" s="232" t="s">
        <v>151</v>
      </c>
      <c r="AU136" s="232" t="s">
        <v>84</v>
      </c>
      <c r="AY136" s="18" t="s">
        <v>149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156</v>
      </c>
      <c r="BK136" s="233">
        <f>ROUND(I136*H136,2)</f>
        <v>0</v>
      </c>
      <c r="BL136" s="18" t="s">
        <v>155</v>
      </c>
      <c r="BM136" s="232" t="s">
        <v>412</v>
      </c>
    </row>
    <row r="137" s="2" customFormat="1">
      <c r="A137" s="39"/>
      <c r="B137" s="40"/>
      <c r="C137" s="41"/>
      <c r="D137" s="236" t="s">
        <v>409</v>
      </c>
      <c r="E137" s="41"/>
      <c r="F137" s="294" t="s">
        <v>2361</v>
      </c>
      <c r="G137" s="41"/>
      <c r="H137" s="41"/>
      <c r="I137" s="295"/>
      <c r="J137" s="41"/>
      <c r="K137" s="41"/>
      <c r="L137" s="45"/>
      <c r="M137" s="296"/>
      <c r="N137" s="297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409</v>
      </c>
      <c r="AU137" s="18" t="s">
        <v>84</v>
      </c>
    </row>
    <row r="138" s="2" customFormat="1" ht="16.5" customHeight="1">
      <c r="A138" s="39"/>
      <c r="B138" s="40"/>
      <c r="C138" s="220" t="s">
        <v>8</v>
      </c>
      <c r="D138" s="220" t="s">
        <v>151</v>
      </c>
      <c r="E138" s="221" t="s">
        <v>2362</v>
      </c>
      <c r="F138" s="222" t="s">
        <v>2363</v>
      </c>
      <c r="G138" s="223" t="s">
        <v>1314</v>
      </c>
      <c r="H138" s="224">
        <v>2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42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155</v>
      </c>
      <c r="AT138" s="232" t="s">
        <v>151</v>
      </c>
      <c r="AU138" s="232" t="s">
        <v>84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420</v>
      </c>
    </row>
    <row r="139" s="2" customFormat="1" ht="16.5" customHeight="1">
      <c r="A139" s="39"/>
      <c r="B139" s="40"/>
      <c r="C139" s="220" t="s">
        <v>213</v>
      </c>
      <c r="D139" s="220" t="s">
        <v>151</v>
      </c>
      <c r="E139" s="221" t="s">
        <v>2364</v>
      </c>
      <c r="F139" s="222" t="s">
        <v>2365</v>
      </c>
      <c r="G139" s="223" t="s">
        <v>1314</v>
      </c>
      <c r="H139" s="224">
        <v>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42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155</v>
      </c>
      <c r="AT139" s="232" t="s">
        <v>151</v>
      </c>
      <c r="AU139" s="232" t="s">
        <v>84</v>
      </c>
      <c r="AY139" s="18" t="s">
        <v>149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156</v>
      </c>
      <c r="BK139" s="233">
        <f>ROUND(I139*H139,2)</f>
        <v>0</v>
      </c>
      <c r="BL139" s="18" t="s">
        <v>155</v>
      </c>
      <c r="BM139" s="232" t="s">
        <v>429</v>
      </c>
    </row>
    <row r="140" s="2" customFormat="1" ht="16.5" customHeight="1">
      <c r="A140" s="39"/>
      <c r="B140" s="40"/>
      <c r="C140" s="220" t="s">
        <v>218</v>
      </c>
      <c r="D140" s="220" t="s">
        <v>151</v>
      </c>
      <c r="E140" s="221" t="s">
        <v>2366</v>
      </c>
      <c r="F140" s="222" t="s">
        <v>2367</v>
      </c>
      <c r="G140" s="223" t="s">
        <v>1314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42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155</v>
      </c>
      <c r="AT140" s="232" t="s">
        <v>151</v>
      </c>
      <c r="AU140" s="232" t="s">
        <v>84</v>
      </c>
      <c r="AY140" s="18" t="s">
        <v>149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156</v>
      </c>
      <c r="BK140" s="233">
        <f>ROUND(I140*H140,2)</f>
        <v>0</v>
      </c>
      <c r="BL140" s="18" t="s">
        <v>155</v>
      </c>
      <c r="BM140" s="232" t="s">
        <v>451</v>
      </c>
    </row>
    <row r="141" s="2" customFormat="1">
      <c r="A141" s="39"/>
      <c r="B141" s="40"/>
      <c r="C141" s="41"/>
      <c r="D141" s="236" t="s">
        <v>409</v>
      </c>
      <c r="E141" s="41"/>
      <c r="F141" s="294" t="s">
        <v>2368</v>
      </c>
      <c r="G141" s="41"/>
      <c r="H141" s="41"/>
      <c r="I141" s="295"/>
      <c r="J141" s="41"/>
      <c r="K141" s="41"/>
      <c r="L141" s="45"/>
      <c r="M141" s="296"/>
      <c r="N141" s="29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409</v>
      </c>
      <c r="AU141" s="18" t="s">
        <v>84</v>
      </c>
    </row>
    <row r="142" s="2" customFormat="1" ht="16.5" customHeight="1">
      <c r="A142" s="39"/>
      <c r="B142" s="40"/>
      <c r="C142" s="220" t="s">
        <v>223</v>
      </c>
      <c r="D142" s="220" t="s">
        <v>151</v>
      </c>
      <c r="E142" s="221" t="s">
        <v>2369</v>
      </c>
      <c r="F142" s="222" t="s">
        <v>2370</v>
      </c>
      <c r="G142" s="223" t="s">
        <v>1314</v>
      </c>
      <c r="H142" s="224">
        <v>6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84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459</v>
      </c>
    </row>
    <row r="143" s="2" customFormat="1" ht="16.5" customHeight="1">
      <c r="A143" s="39"/>
      <c r="B143" s="40"/>
      <c r="C143" s="220" t="s">
        <v>228</v>
      </c>
      <c r="D143" s="220" t="s">
        <v>151</v>
      </c>
      <c r="E143" s="221" t="s">
        <v>2371</v>
      </c>
      <c r="F143" s="222" t="s">
        <v>2372</v>
      </c>
      <c r="G143" s="223" t="s">
        <v>1314</v>
      </c>
      <c r="H143" s="224">
        <v>1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84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468</v>
      </c>
    </row>
    <row r="144" s="2" customFormat="1">
      <c r="A144" s="39"/>
      <c r="B144" s="40"/>
      <c r="C144" s="41"/>
      <c r="D144" s="236" t="s">
        <v>409</v>
      </c>
      <c r="E144" s="41"/>
      <c r="F144" s="294" t="s">
        <v>2373</v>
      </c>
      <c r="G144" s="41"/>
      <c r="H144" s="41"/>
      <c r="I144" s="295"/>
      <c r="J144" s="41"/>
      <c r="K144" s="41"/>
      <c r="L144" s="45"/>
      <c r="M144" s="296"/>
      <c r="N144" s="297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409</v>
      </c>
      <c r="AU144" s="18" t="s">
        <v>84</v>
      </c>
    </row>
    <row r="145" s="2" customFormat="1" ht="55.5" customHeight="1">
      <c r="A145" s="39"/>
      <c r="B145" s="40"/>
      <c r="C145" s="220" t="s">
        <v>235</v>
      </c>
      <c r="D145" s="220" t="s">
        <v>151</v>
      </c>
      <c r="E145" s="221" t="s">
        <v>2374</v>
      </c>
      <c r="F145" s="222" t="s">
        <v>2375</v>
      </c>
      <c r="G145" s="223" t="s">
        <v>1314</v>
      </c>
      <c r="H145" s="224">
        <v>1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84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476</v>
      </c>
    </row>
    <row r="146" s="2" customFormat="1" ht="49.05" customHeight="1">
      <c r="A146" s="39"/>
      <c r="B146" s="40"/>
      <c r="C146" s="220" t="s">
        <v>239</v>
      </c>
      <c r="D146" s="220" t="s">
        <v>151</v>
      </c>
      <c r="E146" s="221" t="s">
        <v>2376</v>
      </c>
      <c r="F146" s="222" t="s">
        <v>2377</v>
      </c>
      <c r="G146" s="223" t="s">
        <v>1314</v>
      </c>
      <c r="H146" s="224">
        <v>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84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485</v>
      </c>
    </row>
    <row r="147" s="2" customFormat="1" ht="37.8" customHeight="1">
      <c r="A147" s="39"/>
      <c r="B147" s="40"/>
      <c r="C147" s="220" t="s">
        <v>244</v>
      </c>
      <c r="D147" s="220" t="s">
        <v>151</v>
      </c>
      <c r="E147" s="221" t="s">
        <v>2378</v>
      </c>
      <c r="F147" s="222" t="s">
        <v>2379</v>
      </c>
      <c r="G147" s="223" t="s">
        <v>1314</v>
      </c>
      <c r="H147" s="224">
        <v>1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84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494</v>
      </c>
    </row>
    <row r="148" s="2" customFormat="1" ht="24.15" customHeight="1">
      <c r="A148" s="39"/>
      <c r="B148" s="40"/>
      <c r="C148" s="220" t="s">
        <v>402</v>
      </c>
      <c r="D148" s="220" t="s">
        <v>151</v>
      </c>
      <c r="E148" s="221" t="s">
        <v>2380</v>
      </c>
      <c r="F148" s="222" t="s">
        <v>2381</v>
      </c>
      <c r="G148" s="223" t="s">
        <v>1314</v>
      </c>
      <c r="H148" s="224">
        <v>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84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503</v>
      </c>
    </row>
    <row r="149" s="2" customFormat="1">
      <c r="A149" s="39"/>
      <c r="B149" s="40"/>
      <c r="C149" s="41"/>
      <c r="D149" s="236" t="s">
        <v>409</v>
      </c>
      <c r="E149" s="41"/>
      <c r="F149" s="294" t="s">
        <v>2382</v>
      </c>
      <c r="G149" s="41"/>
      <c r="H149" s="41"/>
      <c r="I149" s="295"/>
      <c r="J149" s="41"/>
      <c r="K149" s="41"/>
      <c r="L149" s="45"/>
      <c r="M149" s="296"/>
      <c r="N149" s="29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409</v>
      </c>
      <c r="AU149" s="18" t="s">
        <v>84</v>
      </c>
    </row>
    <row r="150" s="2" customFormat="1" ht="37.8" customHeight="1">
      <c r="A150" s="39"/>
      <c r="B150" s="40"/>
      <c r="C150" s="220" t="s">
        <v>7</v>
      </c>
      <c r="D150" s="220" t="s">
        <v>151</v>
      </c>
      <c r="E150" s="221" t="s">
        <v>2383</v>
      </c>
      <c r="F150" s="222" t="s">
        <v>2384</v>
      </c>
      <c r="G150" s="223" t="s">
        <v>1314</v>
      </c>
      <c r="H150" s="224">
        <v>1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84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513</v>
      </c>
    </row>
    <row r="151" s="2" customFormat="1" ht="24.15" customHeight="1">
      <c r="A151" s="39"/>
      <c r="B151" s="40"/>
      <c r="C151" s="220" t="s">
        <v>412</v>
      </c>
      <c r="D151" s="220" t="s">
        <v>151</v>
      </c>
      <c r="E151" s="221" t="s">
        <v>2385</v>
      </c>
      <c r="F151" s="222" t="s">
        <v>2386</v>
      </c>
      <c r="G151" s="223" t="s">
        <v>1314</v>
      </c>
      <c r="H151" s="224">
        <v>1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84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522</v>
      </c>
    </row>
    <row r="152" s="2" customFormat="1">
      <c r="A152" s="39"/>
      <c r="B152" s="40"/>
      <c r="C152" s="41"/>
      <c r="D152" s="236" t="s">
        <v>409</v>
      </c>
      <c r="E152" s="41"/>
      <c r="F152" s="294" t="s">
        <v>2387</v>
      </c>
      <c r="G152" s="41"/>
      <c r="H152" s="41"/>
      <c r="I152" s="295"/>
      <c r="J152" s="41"/>
      <c r="K152" s="41"/>
      <c r="L152" s="45"/>
      <c r="M152" s="296"/>
      <c r="N152" s="297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409</v>
      </c>
      <c r="AU152" s="18" t="s">
        <v>84</v>
      </c>
    </row>
    <row r="153" s="2" customFormat="1" ht="37.8" customHeight="1">
      <c r="A153" s="39"/>
      <c r="B153" s="40"/>
      <c r="C153" s="220" t="s">
        <v>416</v>
      </c>
      <c r="D153" s="220" t="s">
        <v>151</v>
      </c>
      <c r="E153" s="221" t="s">
        <v>2388</v>
      </c>
      <c r="F153" s="222" t="s">
        <v>2389</v>
      </c>
      <c r="G153" s="223" t="s">
        <v>1314</v>
      </c>
      <c r="H153" s="224">
        <v>32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84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531</v>
      </c>
    </row>
    <row r="154" s="2" customFormat="1" ht="37.8" customHeight="1">
      <c r="A154" s="39"/>
      <c r="B154" s="40"/>
      <c r="C154" s="220" t="s">
        <v>420</v>
      </c>
      <c r="D154" s="220" t="s">
        <v>151</v>
      </c>
      <c r="E154" s="221" t="s">
        <v>2390</v>
      </c>
      <c r="F154" s="222" t="s">
        <v>2391</v>
      </c>
      <c r="G154" s="223" t="s">
        <v>1314</v>
      </c>
      <c r="H154" s="224">
        <v>1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84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543</v>
      </c>
    </row>
    <row r="155" s="12" customFormat="1" ht="25.92" customHeight="1">
      <c r="A155" s="12"/>
      <c r="B155" s="204"/>
      <c r="C155" s="205"/>
      <c r="D155" s="206" t="s">
        <v>75</v>
      </c>
      <c r="E155" s="207" t="s">
        <v>2392</v>
      </c>
      <c r="F155" s="207" t="s">
        <v>2393</v>
      </c>
      <c r="G155" s="205"/>
      <c r="H155" s="205"/>
      <c r="I155" s="208"/>
      <c r="J155" s="209">
        <f>BK155</f>
        <v>0</v>
      </c>
      <c r="K155" s="205"/>
      <c r="L155" s="210"/>
      <c r="M155" s="211"/>
      <c r="N155" s="212"/>
      <c r="O155" s="212"/>
      <c r="P155" s="213">
        <f>SUM(P156:P180)</f>
        <v>0</v>
      </c>
      <c r="Q155" s="212"/>
      <c r="R155" s="213">
        <f>SUM(R156:R180)</f>
        <v>0</v>
      </c>
      <c r="S155" s="212"/>
      <c r="T155" s="214">
        <f>SUM(T156:T180)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5" t="s">
        <v>84</v>
      </c>
      <c r="AT155" s="216" t="s">
        <v>75</v>
      </c>
      <c r="AU155" s="216" t="s">
        <v>76</v>
      </c>
      <c r="AY155" s="215" t="s">
        <v>149</v>
      </c>
      <c r="BK155" s="217">
        <f>SUM(BK156:BK180)</f>
        <v>0</v>
      </c>
    </row>
    <row r="156" s="2" customFormat="1" ht="21.75" customHeight="1">
      <c r="A156" s="39"/>
      <c r="B156" s="40"/>
      <c r="C156" s="220" t="s">
        <v>424</v>
      </c>
      <c r="D156" s="220" t="s">
        <v>151</v>
      </c>
      <c r="E156" s="221" t="s">
        <v>2394</v>
      </c>
      <c r="F156" s="222" t="s">
        <v>2395</v>
      </c>
      <c r="G156" s="223" t="s">
        <v>197</v>
      </c>
      <c r="H156" s="224">
        <v>8800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84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578</v>
      </c>
    </row>
    <row r="157" s="2" customFormat="1" ht="16.5" customHeight="1">
      <c r="A157" s="39"/>
      <c r="B157" s="40"/>
      <c r="C157" s="220" t="s">
        <v>429</v>
      </c>
      <c r="D157" s="220" t="s">
        <v>151</v>
      </c>
      <c r="E157" s="221" t="s">
        <v>2396</v>
      </c>
      <c r="F157" s="222" t="s">
        <v>2397</v>
      </c>
      <c r="G157" s="223" t="s">
        <v>309</v>
      </c>
      <c r="H157" s="224">
        <v>1500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84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604</v>
      </c>
    </row>
    <row r="158" s="2" customFormat="1" ht="24.15" customHeight="1">
      <c r="A158" s="39"/>
      <c r="B158" s="40"/>
      <c r="C158" s="220" t="s">
        <v>447</v>
      </c>
      <c r="D158" s="220" t="s">
        <v>151</v>
      </c>
      <c r="E158" s="221" t="s">
        <v>2398</v>
      </c>
      <c r="F158" s="222" t="s">
        <v>2399</v>
      </c>
      <c r="G158" s="223" t="s">
        <v>1314</v>
      </c>
      <c r="H158" s="224">
        <v>1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84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627</v>
      </c>
    </row>
    <row r="159" s="2" customFormat="1" ht="24.15" customHeight="1">
      <c r="A159" s="39"/>
      <c r="B159" s="40"/>
      <c r="C159" s="220" t="s">
        <v>451</v>
      </c>
      <c r="D159" s="220" t="s">
        <v>151</v>
      </c>
      <c r="E159" s="221" t="s">
        <v>2400</v>
      </c>
      <c r="F159" s="222" t="s">
        <v>2401</v>
      </c>
      <c r="G159" s="223" t="s">
        <v>1314</v>
      </c>
      <c r="H159" s="224">
        <v>21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42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84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652</v>
      </c>
    </row>
    <row r="160" s="2" customFormat="1" ht="24.15" customHeight="1">
      <c r="A160" s="39"/>
      <c r="B160" s="40"/>
      <c r="C160" s="220" t="s">
        <v>455</v>
      </c>
      <c r="D160" s="220" t="s">
        <v>151</v>
      </c>
      <c r="E160" s="221" t="s">
        <v>2402</v>
      </c>
      <c r="F160" s="222" t="s">
        <v>2403</v>
      </c>
      <c r="G160" s="223" t="s">
        <v>1314</v>
      </c>
      <c r="H160" s="224">
        <v>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84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666</v>
      </c>
    </row>
    <row r="161" s="2" customFormat="1" ht="24.15" customHeight="1">
      <c r="A161" s="39"/>
      <c r="B161" s="40"/>
      <c r="C161" s="220" t="s">
        <v>459</v>
      </c>
      <c r="D161" s="220" t="s">
        <v>151</v>
      </c>
      <c r="E161" s="221" t="s">
        <v>2404</v>
      </c>
      <c r="F161" s="222" t="s">
        <v>2405</v>
      </c>
      <c r="G161" s="223" t="s">
        <v>1314</v>
      </c>
      <c r="H161" s="224">
        <v>8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84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679</v>
      </c>
    </row>
    <row r="162" s="2" customFormat="1" ht="24.15" customHeight="1">
      <c r="A162" s="39"/>
      <c r="B162" s="40"/>
      <c r="C162" s="220" t="s">
        <v>464</v>
      </c>
      <c r="D162" s="220" t="s">
        <v>151</v>
      </c>
      <c r="E162" s="221" t="s">
        <v>2406</v>
      </c>
      <c r="F162" s="222" t="s">
        <v>2407</v>
      </c>
      <c r="G162" s="223" t="s">
        <v>1314</v>
      </c>
      <c r="H162" s="224">
        <v>1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84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687</v>
      </c>
    </row>
    <row r="163" s="2" customFormat="1" ht="16.5" customHeight="1">
      <c r="A163" s="39"/>
      <c r="B163" s="40"/>
      <c r="C163" s="220" t="s">
        <v>468</v>
      </c>
      <c r="D163" s="220" t="s">
        <v>151</v>
      </c>
      <c r="E163" s="221" t="s">
        <v>2408</v>
      </c>
      <c r="F163" s="222" t="s">
        <v>2409</v>
      </c>
      <c r="G163" s="223" t="s">
        <v>197</v>
      </c>
      <c r="H163" s="224">
        <v>433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84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695</v>
      </c>
    </row>
    <row r="164" s="2" customFormat="1" ht="16.5" customHeight="1">
      <c r="A164" s="39"/>
      <c r="B164" s="40"/>
      <c r="C164" s="220" t="s">
        <v>474</v>
      </c>
      <c r="D164" s="220" t="s">
        <v>151</v>
      </c>
      <c r="E164" s="221" t="s">
        <v>2410</v>
      </c>
      <c r="F164" s="222" t="s">
        <v>2411</v>
      </c>
      <c r="G164" s="223" t="s">
        <v>1314</v>
      </c>
      <c r="H164" s="224">
        <v>32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84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708</v>
      </c>
    </row>
    <row r="165" s="2" customFormat="1" ht="24.15" customHeight="1">
      <c r="A165" s="39"/>
      <c r="B165" s="40"/>
      <c r="C165" s="220" t="s">
        <v>476</v>
      </c>
      <c r="D165" s="220" t="s">
        <v>151</v>
      </c>
      <c r="E165" s="221" t="s">
        <v>2412</v>
      </c>
      <c r="F165" s="222" t="s">
        <v>2413</v>
      </c>
      <c r="G165" s="223" t="s">
        <v>1314</v>
      </c>
      <c r="H165" s="224">
        <v>32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42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155</v>
      </c>
      <c r="AT165" s="232" t="s">
        <v>151</v>
      </c>
      <c r="AU165" s="232" t="s">
        <v>84</v>
      </c>
      <c r="AY165" s="18" t="s">
        <v>149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156</v>
      </c>
      <c r="BK165" s="233">
        <f>ROUND(I165*H165,2)</f>
        <v>0</v>
      </c>
      <c r="BL165" s="18" t="s">
        <v>155</v>
      </c>
      <c r="BM165" s="232" t="s">
        <v>717</v>
      </c>
    </row>
    <row r="166" s="2" customFormat="1" ht="24.15" customHeight="1">
      <c r="A166" s="39"/>
      <c r="B166" s="40"/>
      <c r="C166" s="220" t="s">
        <v>481</v>
      </c>
      <c r="D166" s="220" t="s">
        <v>151</v>
      </c>
      <c r="E166" s="221" t="s">
        <v>2414</v>
      </c>
      <c r="F166" s="222" t="s">
        <v>2415</v>
      </c>
      <c r="G166" s="223" t="s">
        <v>1314</v>
      </c>
      <c r="H166" s="224">
        <v>32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42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155</v>
      </c>
      <c r="AT166" s="232" t="s">
        <v>151</v>
      </c>
      <c r="AU166" s="232" t="s">
        <v>84</v>
      </c>
      <c r="AY166" s="18" t="s">
        <v>149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156</v>
      </c>
      <c r="BK166" s="233">
        <f>ROUND(I166*H166,2)</f>
        <v>0</v>
      </c>
      <c r="BL166" s="18" t="s">
        <v>155</v>
      </c>
      <c r="BM166" s="232" t="s">
        <v>730</v>
      </c>
    </row>
    <row r="167" s="2" customFormat="1" ht="16.5" customHeight="1">
      <c r="A167" s="39"/>
      <c r="B167" s="40"/>
      <c r="C167" s="220" t="s">
        <v>485</v>
      </c>
      <c r="D167" s="220" t="s">
        <v>151</v>
      </c>
      <c r="E167" s="221" t="s">
        <v>2416</v>
      </c>
      <c r="F167" s="222" t="s">
        <v>2417</v>
      </c>
      <c r="G167" s="223" t="s">
        <v>1314</v>
      </c>
      <c r="H167" s="224">
        <v>32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84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739</v>
      </c>
    </row>
    <row r="168" s="2" customFormat="1" ht="16.5" customHeight="1">
      <c r="A168" s="39"/>
      <c r="B168" s="40"/>
      <c r="C168" s="220" t="s">
        <v>490</v>
      </c>
      <c r="D168" s="220" t="s">
        <v>151</v>
      </c>
      <c r="E168" s="221" t="s">
        <v>2418</v>
      </c>
      <c r="F168" s="222" t="s">
        <v>2419</v>
      </c>
      <c r="G168" s="223" t="s">
        <v>1314</v>
      </c>
      <c r="H168" s="224">
        <v>32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84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749</v>
      </c>
    </row>
    <row r="169" s="2" customFormat="1" ht="21.75" customHeight="1">
      <c r="A169" s="39"/>
      <c r="B169" s="40"/>
      <c r="C169" s="220" t="s">
        <v>494</v>
      </c>
      <c r="D169" s="220" t="s">
        <v>151</v>
      </c>
      <c r="E169" s="221" t="s">
        <v>2420</v>
      </c>
      <c r="F169" s="222" t="s">
        <v>2421</v>
      </c>
      <c r="G169" s="223" t="s">
        <v>197</v>
      </c>
      <c r="H169" s="224">
        <v>220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84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759</v>
      </c>
    </row>
    <row r="170" s="2" customFormat="1" ht="16.5" customHeight="1">
      <c r="A170" s="39"/>
      <c r="B170" s="40"/>
      <c r="C170" s="220" t="s">
        <v>498</v>
      </c>
      <c r="D170" s="220" t="s">
        <v>151</v>
      </c>
      <c r="E170" s="221" t="s">
        <v>2422</v>
      </c>
      <c r="F170" s="222" t="s">
        <v>2423</v>
      </c>
      <c r="G170" s="223" t="s">
        <v>197</v>
      </c>
      <c r="H170" s="224">
        <v>1200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42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155</v>
      </c>
      <c r="AT170" s="232" t="s">
        <v>151</v>
      </c>
      <c r="AU170" s="232" t="s">
        <v>84</v>
      </c>
      <c r="AY170" s="18" t="s">
        <v>149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156</v>
      </c>
      <c r="BK170" s="233">
        <f>ROUND(I170*H170,2)</f>
        <v>0</v>
      </c>
      <c r="BL170" s="18" t="s">
        <v>155</v>
      </c>
      <c r="BM170" s="232" t="s">
        <v>772</v>
      </c>
    </row>
    <row r="171" s="2" customFormat="1" ht="21.75" customHeight="1">
      <c r="A171" s="39"/>
      <c r="B171" s="40"/>
      <c r="C171" s="220" t="s">
        <v>503</v>
      </c>
      <c r="D171" s="220" t="s">
        <v>151</v>
      </c>
      <c r="E171" s="221" t="s">
        <v>2424</v>
      </c>
      <c r="F171" s="222" t="s">
        <v>2425</v>
      </c>
      <c r="G171" s="223" t="s">
        <v>2426</v>
      </c>
      <c r="H171" s="224">
        <v>300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42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155</v>
      </c>
      <c r="AT171" s="232" t="s">
        <v>151</v>
      </c>
      <c r="AU171" s="232" t="s">
        <v>84</v>
      </c>
      <c r="AY171" s="18" t="s">
        <v>149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156</v>
      </c>
      <c r="BK171" s="233">
        <f>ROUND(I171*H171,2)</f>
        <v>0</v>
      </c>
      <c r="BL171" s="18" t="s">
        <v>155</v>
      </c>
      <c r="BM171" s="232" t="s">
        <v>782</v>
      </c>
    </row>
    <row r="172" s="2" customFormat="1" ht="16.5" customHeight="1">
      <c r="A172" s="39"/>
      <c r="B172" s="40"/>
      <c r="C172" s="220" t="s">
        <v>508</v>
      </c>
      <c r="D172" s="220" t="s">
        <v>151</v>
      </c>
      <c r="E172" s="221" t="s">
        <v>2427</v>
      </c>
      <c r="F172" s="222" t="s">
        <v>2428</v>
      </c>
      <c r="G172" s="223" t="s">
        <v>1314</v>
      </c>
      <c r="H172" s="224">
        <v>150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84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789</v>
      </c>
    </row>
    <row r="173" s="2" customFormat="1" ht="16.5" customHeight="1">
      <c r="A173" s="39"/>
      <c r="B173" s="40"/>
      <c r="C173" s="220" t="s">
        <v>513</v>
      </c>
      <c r="D173" s="220" t="s">
        <v>151</v>
      </c>
      <c r="E173" s="221" t="s">
        <v>2429</v>
      </c>
      <c r="F173" s="222" t="s">
        <v>2430</v>
      </c>
      <c r="G173" s="223" t="s">
        <v>1314</v>
      </c>
      <c r="H173" s="224">
        <v>280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84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799</v>
      </c>
    </row>
    <row r="174" s="2" customFormat="1" ht="16.5" customHeight="1">
      <c r="A174" s="39"/>
      <c r="B174" s="40"/>
      <c r="C174" s="220" t="s">
        <v>517</v>
      </c>
      <c r="D174" s="220" t="s">
        <v>151</v>
      </c>
      <c r="E174" s="221" t="s">
        <v>2431</v>
      </c>
      <c r="F174" s="222" t="s">
        <v>2432</v>
      </c>
      <c r="G174" s="223" t="s">
        <v>1314</v>
      </c>
      <c r="H174" s="224">
        <v>400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84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807</v>
      </c>
    </row>
    <row r="175" s="2" customFormat="1" ht="16.5" customHeight="1">
      <c r="A175" s="39"/>
      <c r="B175" s="40"/>
      <c r="C175" s="220" t="s">
        <v>522</v>
      </c>
      <c r="D175" s="220" t="s">
        <v>151</v>
      </c>
      <c r="E175" s="221" t="s">
        <v>2433</v>
      </c>
      <c r="F175" s="222" t="s">
        <v>2434</v>
      </c>
      <c r="G175" s="223" t="s">
        <v>1314</v>
      </c>
      <c r="H175" s="224">
        <v>360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42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155</v>
      </c>
      <c r="AT175" s="232" t="s">
        <v>151</v>
      </c>
      <c r="AU175" s="232" t="s">
        <v>84</v>
      </c>
      <c r="AY175" s="18" t="s">
        <v>149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156</v>
      </c>
      <c r="BK175" s="233">
        <f>ROUND(I175*H175,2)</f>
        <v>0</v>
      </c>
      <c r="BL175" s="18" t="s">
        <v>155</v>
      </c>
      <c r="BM175" s="232" t="s">
        <v>816</v>
      </c>
    </row>
    <row r="176" s="2" customFormat="1" ht="16.5" customHeight="1">
      <c r="A176" s="39"/>
      <c r="B176" s="40"/>
      <c r="C176" s="220" t="s">
        <v>527</v>
      </c>
      <c r="D176" s="220" t="s">
        <v>151</v>
      </c>
      <c r="E176" s="221" t="s">
        <v>2435</v>
      </c>
      <c r="F176" s="222" t="s">
        <v>2436</v>
      </c>
      <c r="G176" s="223" t="s">
        <v>1314</v>
      </c>
      <c r="H176" s="224">
        <v>58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42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155</v>
      </c>
      <c r="AT176" s="232" t="s">
        <v>151</v>
      </c>
      <c r="AU176" s="232" t="s">
        <v>84</v>
      </c>
      <c r="AY176" s="18" t="s">
        <v>149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156</v>
      </c>
      <c r="BK176" s="233">
        <f>ROUND(I176*H176,2)</f>
        <v>0</v>
      </c>
      <c r="BL176" s="18" t="s">
        <v>155</v>
      </c>
      <c r="BM176" s="232" t="s">
        <v>830</v>
      </c>
    </row>
    <row r="177" s="2" customFormat="1" ht="16.5" customHeight="1">
      <c r="A177" s="39"/>
      <c r="B177" s="40"/>
      <c r="C177" s="220" t="s">
        <v>531</v>
      </c>
      <c r="D177" s="220" t="s">
        <v>151</v>
      </c>
      <c r="E177" s="221" t="s">
        <v>2437</v>
      </c>
      <c r="F177" s="222" t="s">
        <v>2438</v>
      </c>
      <c r="G177" s="223" t="s">
        <v>1314</v>
      </c>
      <c r="H177" s="224">
        <v>92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42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155</v>
      </c>
      <c r="AT177" s="232" t="s">
        <v>151</v>
      </c>
      <c r="AU177" s="232" t="s">
        <v>84</v>
      </c>
      <c r="AY177" s="18" t="s">
        <v>149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156</v>
      </c>
      <c r="BK177" s="233">
        <f>ROUND(I177*H177,2)</f>
        <v>0</v>
      </c>
      <c r="BL177" s="18" t="s">
        <v>155</v>
      </c>
      <c r="BM177" s="232" t="s">
        <v>837</v>
      </c>
    </row>
    <row r="178" s="2" customFormat="1" ht="16.5" customHeight="1">
      <c r="A178" s="39"/>
      <c r="B178" s="40"/>
      <c r="C178" s="220" t="s">
        <v>535</v>
      </c>
      <c r="D178" s="220" t="s">
        <v>151</v>
      </c>
      <c r="E178" s="221" t="s">
        <v>2439</v>
      </c>
      <c r="F178" s="222" t="s">
        <v>2440</v>
      </c>
      <c r="G178" s="223" t="s">
        <v>1314</v>
      </c>
      <c r="H178" s="224">
        <v>296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84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846</v>
      </c>
    </row>
    <row r="179" s="2" customFormat="1" ht="16.5" customHeight="1">
      <c r="A179" s="39"/>
      <c r="B179" s="40"/>
      <c r="C179" s="220" t="s">
        <v>543</v>
      </c>
      <c r="D179" s="220" t="s">
        <v>151</v>
      </c>
      <c r="E179" s="221" t="s">
        <v>2441</v>
      </c>
      <c r="F179" s="222" t="s">
        <v>2442</v>
      </c>
      <c r="G179" s="223" t="s">
        <v>1314</v>
      </c>
      <c r="H179" s="224">
        <v>58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84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855</v>
      </c>
    </row>
    <row r="180" s="2" customFormat="1" ht="16.5" customHeight="1">
      <c r="A180" s="39"/>
      <c r="B180" s="40"/>
      <c r="C180" s="220" t="s">
        <v>551</v>
      </c>
      <c r="D180" s="220" t="s">
        <v>151</v>
      </c>
      <c r="E180" s="221" t="s">
        <v>2443</v>
      </c>
      <c r="F180" s="222" t="s">
        <v>2444</v>
      </c>
      <c r="G180" s="223" t="s">
        <v>1314</v>
      </c>
      <c r="H180" s="224">
        <v>17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84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864</v>
      </c>
    </row>
    <row r="181" s="12" customFormat="1" ht="25.92" customHeight="1">
      <c r="A181" s="12"/>
      <c r="B181" s="204"/>
      <c r="C181" s="205"/>
      <c r="D181" s="206" t="s">
        <v>75</v>
      </c>
      <c r="E181" s="207" t="s">
        <v>2445</v>
      </c>
      <c r="F181" s="207" t="s">
        <v>2148</v>
      </c>
      <c r="G181" s="205"/>
      <c r="H181" s="205"/>
      <c r="I181" s="208"/>
      <c r="J181" s="209">
        <f>BK181</f>
        <v>0</v>
      </c>
      <c r="K181" s="205"/>
      <c r="L181" s="210"/>
      <c r="M181" s="211"/>
      <c r="N181" s="212"/>
      <c r="O181" s="212"/>
      <c r="P181" s="213">
        <f>SUM(P182:P211)</f>
        <v>0</v>
      </c>
      <c r="Q181" s="212"/>
      <c r="R181" s="213">
        <f>SUM(R182:R211)</f>
        <v>0</v>
      </c>
      <c r="S181" s="212"/>
      <c r="T181" s="214">
        <f>SUM(T182:T211)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84</v>
      </c>
      <c r="AT181" s="216" t="s">
        <v>75</v>
      </c>
      <c r="AU181" s="216" t="s">
        <v>76</v>
      </c>
      <c r="AY181" s="215" t="s">
        <v>149</v>
      </c>
      <c r="BK181" s="217">
        <f>SUM(BK182:BK211)</f>
        <v>0</v>
      </c>
    </row>
    <row r="182" s="2" customFormat="1" ht="16.5" customHeight="1">
      <c r="A182" s="39"/>
      <c r="B182" s="40"/>
      <c r="C182" s="220" t="s">
        <v>578</v>
      </c>
      <c r="D182" s="220" t="s">
        <v>151</v>
      </c>
      <c r="E182" s="221" t="s">
        <v>2446</v>
      </c>
      <c r="F182" s="222" t="s">
        <v>2447</v>
      </c>
      <c r="G182" s="223" t="s">
        <v>1314</v>
      </c>
      <c r="H182" s="224">
        <v>4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42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155</v>
      </c>
      <c r="AT182" s="232" t="s">
        <v>151</v>
      </c>
      <c r="AU182" s="232" t="s">
        <v>84</v>
      </c>
      <c r="AY182" s="18" t="s">
        <v>149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156</v>
      </c>
      <c r="BK182" s="233">
        <f>ROUND(I182*H182,2)</f>
        <v>0</v>
      </c>
      <c r="BL182" s="18" t="s">
        <v>155</v>
      </c>
      <c r="BM182" s="232" t="s">
        <v>873</v>
      </c>
    </row>
    <row r="183" s="2" customFormat="1" ht="16.5" customHeight="1">
      <c r="A183" s="39"/>
      <c r="B183" s="40"/>
      <c r="C183" s="220" t="s">
        <v>591</v>
      </c>
      <c r="D183" s="220" t="s">
        <v>151</v>
      </c>
      <c r="E183" s="221" t="s">
        <v>2448</v>
      </c>
      <c r="F183" s="222" t="s">
        <v>2449</v>
      </c>
      <c r="G183" s="223" t="s">
        <v>1314</v>
      </c>
      <c r="H183" s="224">
        <v>2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84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879</v>
      </c>
    </row>
    <row r="184" s="2" customFormat="1" ht="16.5" customHeight="1">
      <c r="A184" s="39"/>
      <c r="B184" s="40"/>
      <c r="C184" s="220" t="s">
        <v>604</v>
      </c>
      <c r="D184" s="220" t="s">
        <v>151</v>
      </c>
      <c r="E184" s="221" t="s">
        <v>2450</v>
      </c>
      <c r="F184" s="222" t="s">
        <v>2451</v>
      </c>
      <c r="G184" s="223" t="s">
        <v>1314</v>
      </c>
      <c r="H184" s="224">
        <v>4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84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888</v>
      </c>
    </row>
    <row r="185" s="2" customFormat="1" ht="16.5" customHeight="1">
      <c r="A185" s="39"/>
      <c r="B185" s="40"/>
      <c r="C185" s="220" t="s">
        <v>615</v>
      </c>
      <c r="D185" s="220" t="s">
        <v>151</v>
      </c>
      <c r="E185" s="221" t="s">
        <v>2452</v>
      </c>
      <c r="F185" s="222" t="s">
        <v>2453</v>
      </c>
      <c r="G185" s="223" t="s">
        <v>1314</v>
      </c>
      <c r="H185" s="224">
        <v>36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42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155</v>
      </c>
      <c r="AT185" s="232" t="s">
        <v>151</v>
      </c>
      <c r="AU185" s="232" t="s">
        <v>84</v>
      </c>
      <c r="AY185" s="18" t="s">
        <v>149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156</v>
      </c>
      <c r="BK185" s="233">
        <f>ROUND(I185*H185,2)</f>
        <v>0</v>
      </c>
      <c r="BL185" s="18" t="s">
        <v>155</v>
      </c>
      <c r="BM185" s="232" t="s">
        <v>899</v>
      </c>
    </row>
    <row r="186" s="2" customFormat="1" ht="16.5" customHeight="1">
      <c r="A186" s="39"/>
      <c r="B186" s="40"/>
      <c r="C186" s="220" t="s">
        <v>627</v>
      </c>
      <c r="D186" s="220" t="s">
        <v>151</v>
      </c>
      <c r="E186" s="221" t="s">
        <v>2454</v>
      </c>
      <c r="F186" s="222" t="s">
        <v>2455</v>
      </c>
      <c r="G186" s="223" t="s">
        <v>1314</v>
      </c>
      <c r="H186" s="224">
        <v>10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84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906</v>
      </c>
    </row>
    <row r="187" s="2" customFormat="1" ht="16.5" customHeight="1">
      <c r="A187" s="39"/>
      <c r="B187" s="40"/>
      <c r="C187" s="220" t="s">
        <v>632</v>
      </c>
      <c r="D187" s="220" t="s">
        <v>151</v>
      </c>
      <c r="E187" s="221" t="s">
        <v>2456</v>
      </c>
      <c r="F187" s="222" t="s">
        <v>2457</v>
      </c>
      <c r="G187" s="223" t="s">
        <v>1314</v>
      </c>
      <c r="H187" s="224">
        <v>4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84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915</v>
      </c>
    </row>
    <row r="188" s="2" customFormat="1" ht="16.5" customHeight="1">
      <c r="A188" s="39"/>
      <c r="B188" s="40"/>
      <c r="C188" s="220" t="s">
        <v>652</v>
      </c>
      <c r="D188" s="220" t="s">
        <v>151</v>
      </c>
      <c r="E188" s="221" t="s">
        <v>2458</v>
      </c>
      <c r="F188" s="222" t="s">
        <v>2459</v>
      </c>
      <c r="G188" s="223" t="s">
        <v>1314</v>
      </c>
      <c r="H188" s="224">
        <v>4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42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155</v>
      </c>
      <c r="AT188" s="232" t="s">
        <v>151</v>
      </c>
      <c r="AU188" s="232" t="s">
        <v>84</v>
      </c>
      <c r="AY188" s="18" t="s">
        <v>149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156</v>
      </c>
      <c r="BK188" s="233">
        <f>ROUND(I188*H188,2)</f>
        <v>0</v>
      </c>
      <c r="BL188" s="18" t="s">
        <v>155</v>
      </c>
      <c r="BM188" s="232" t="s">
        <v>922</v>
      </c>
    </row>
    <row r="189" s="2" customFormat="1" ht="16.5" customHeight="1">
      <c r="A189" s="39"/>
      <c r="B189" s="40"/>
      <c r="C189" s="220" t="s">
        <v>660</v>
      </c>
      <c r="D189" s="220" t="s">
        <v>151</v>
      </c>
      <c r="E189" s="221" t="s">
        <v>2460</v>
      </c>
      <c r="F189" s="222" t="s">
        <v>2461</v>
      </c>
      <c r="G189" s="223" t="s">
        <v>1314</v>
      </c>
      <c r="H189" s="224">
        <v>2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42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155</v>
      </c>
      <c r="AT189" s="232" t="s">
        <v>151</v>
      </c>
      <c r="AU189" s="232" t="s">
        <v>84</v>
      </c>
      <c r="AY189" s="18" t="s">
        <v>149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156</v>
      </c>
      <c r="BK189" s="233">
        <f>ROUND(I189*H189,2)</f>
        <v>0</v>
      </c>
      <c r="BL189" s="18" t="s">
        <v>155</v>
      </c>
      <c r="BM189" s="232" t="s">
        <v>933</v>
      </c>
    </row>
    <row r="190" s="2" customFormat="1" ht="16.5" customHeight="1">
      <c r="A190" s="39"/>
      <c r="B190" s="40"/>
      <c r="C190" s="220" t="s">
        <v>666</v>
      </c>
      <c r="D190" s="220" t="s">
        <v>151</v>
      </c>
      <c r="E190" s="221" t="s">
        <v>2462</v>
      </c>
      <c r="F190" s="222" t="s">
        <v>2463</v>
      </c>
      <c r="G190" s="223" t="s">
        <v>1314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84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945</v>
      </c>
    </row>
    <row r="191" s="2" customFormat="1" ht="16.5" customHeight="1">
      <c r="A191" s="39"/>
      <c r="B191" s="40"/>
      <c r="C191" s="220" t="s">
        <v>674</v>
      </c>
      <c r="D191" s="220" t="s">
        <v>151</v>
      </c>
      <c r="E191" s="221" t="s">
        <v>2464</v>
      </c>
      <c r="F191" s="222" t="s">
        <v>2465</v>
      </c>
      <c r="G191" s="223" t="s">
        <v>1314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42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155</v>
      </c>
      <c r="AT191" s="232" t="s">
        <v>151</v>
      </c>
      <c r="AU191" s="232" t="s">
        <v>84</v>
      </c>
      <c r="AY191" s="18" t="s">
        <v>149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156</v>
      </c>
      <c r="BK191" s="233">
        <f>ROUND(I191*H191,2)</f>
        <v>0</v>
      </c>
      <c r="BL191" s="18" t="s">
        <v>155</v>
      </c>
      <c r="BM191" s="232" t="s">
        <v>954</v>
      </c>
    </row>
    <row r="192" s="2" customFormat="1" ht="16.5" customHeight="1">
      <c r="A192" s="39"/>
      <c r="B192" s="40"/>
      <c r="C192" s="220" t="s">
        <v>679</v>
      </c>
      <c r="D192" s="220" t="s">
        <v>151</v>
      </c>
      <c r="E192" s="221" t="s">
        <v>2466</v>
      </c>
      <c r="F192" s="222" t="s">
        <v>2467</v>
      </c>
      <c r="G192" s="223" t="s">
        <v>1314</v>
      </c>
      <c r="H192" s="224">
        <v>2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84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962</v>
      </c>
    </row>
    <row r="193" s="2" customFormat="1" ht="16.5" customHeight="1">
      <c r="A193" s="39"/>
      <c r="B193" s="40"/>
      <c r="C193" s="220" t="s">
        <v>683</v>
      </c>
      <c r="D193" s="220" t="s">
        <v>151</v>
      </c>
      <c r="E193" s="221" t="s">
        <v>2468</v>
      </c>
      <c r="F193" s="222" t="s">
        <v>2469</v>
      </c>
      <c r="G193" s="223" t="s">
        <v>1314</v>
      </c>
      <c r="H193" s="224">
        <v>1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42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155</v>
      </c>
      <c r="AT193" s="232" t="s">
        <v>151</v>
      </c>
      <c r="AU193" s="232" t="s">
        <v>84</v>
      </c>
      <c r="AY193" s="18" t="s">
        <v>149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156</v>
      </c>
      <c r="BK193" s="233">
        <f>ROUND(I193*H193,2)</f>
        <v>0</v>
      </c>
      <c r="BL193" s="18" t="s">
        <v>155</v>
      </c>
      <c r="BM193" s="232" t="s">
        <v>974</v>
      </c>
    </row>
    <row r="194" s="2" customFormat="1" ht="16.5" customHeight="1">
      <c r="A194" s="39"/>
      <c r="B194" s="40"/>
      <c r="C194" s="220" t="s">
        <v>687</v>
      </c>
      <c r="D194" s="220" t="s">
        <v>151</v>
      </c>
      <c r="E194" s="221" t="s">
        <v>2470</v>
      </c>
      <c r="F194" s="222" t="s">
        <v>2471</v>
      </c>
      <c r="G194" s="223" t="s">
        <v>1314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42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84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984</v>
      </c>
    </row>
    <row r="195" s="2" customFormat="1" ht="16.5" customHeight="1">
      <c r="A195" s="39"/>
      <c r="B195" s="40"/>
      <c r="C195" s="220" t="s">
        <v>691</v>
      </c>
      <c r="D195" s="220" t="s">
        <v>151</v>
      </c>
      <c r="E195" s="221" t="s">
        <v>2472</v>
      </c>
      <c r="F195" s="222" t="s">
        <v>2473</v>
      </c>
      <c r="G195" s="223" t="s">
        <v>1314</v>
      </c>
      <c r="H195" s="224">
        <v>1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42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155</v>
      </c>
      <c r="AT195" s="232" t="s">
        <v>151</v>
      </c>
      <c r="AU195" s="232" t="s">
        <v>84</v>
      </c>
      <c r="AY195" s="18" t="s">
        <v>149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156</v>
      </c>
      <c r="BK195" s="233">
        <f>ROUND(I195*H195,2)</f>
        <v>0</v>
      </c>
      <c r="BL195" s="18" t="s">
        <v>155</v>
      </c>
      <c r="BM195" s="232" t="s">
        <v>995</v>
      </c>
    </row>
    <row r="196" s="2" customFormat="1" ht="24.15" customHeight="1">
      <c r="A196" s="39"/>
      <c r="B196" s="40"/>
      <c r="C196" s="220" t="s">
        <v>695</v>
      </c>
      <c r="D196" s="220" t="s">
        <v>151</v>
      </c>
      <c r="E196" s="221" t="s">
        <v>2474</v>
      </c>
      <c r="F196" s="222" t="s">
        <v>2475</v>
      </c>
      <c r="G196" s="223" t="s">
        <v>1314</v>
      </c>
      <c r="H196" s="224">
        <v>32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42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155</v>
      </c>
      <c r="AT196" s="232" t="s">
        <v>151</v>
      </c>
      <c r="AU196" s="232" t="s">
        <v>84</v>
      </c>
      <c r="AY196" s="18" t="s">
        <v>149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156</v>
      </c>
      <c r="BK196" s="233">
        <f>ROUND(I196*H196,2)</f>
        <v>0</v>
      </c>
      <c r="BL196" s="18" t="s">
        <v>155</v>
      </c>
      <c r="BM196" s="232" t="s">
        <v>1004</v>
      </c>
    </row>
    <row r="197" s="2" customFormat="1" ht="24.15" customHeight="1">
      <c r="A197" s="39"/>
      <c r="B197" s="40"/>
      <c r="C197" s="220" t="s">
        <v>699</v>
      </c>
      <c r="D197" s="220" t="s">
        <v>151</v>
      </c>
      <c r="E197" s="221" t="s">
        <v>2476</v>
      </c>
      <c r="F197" s="222" t="s">
        <v>2477</v>
      </c>
      <c r="G197" s="223" t="s">
        <v>1314</v>
      </c>
      <c r="H197" s="224">
        <v>6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42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155</v>
      </c>
      <c r="AT197" s="232" t="s">
        <v>151</v>
      </c>
      <c r="AU197" s="232" t="s">
        <v>84</v>
      </c>
      <c r="AY197" s="18" t="s">
        <v>149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156</v>
      </c>
      <c r="BK197" s="233">
        <f>ROUND(I197*H197,2)</f>
        <v>0</v>
      </c>
      <c r="BL197" s="18" t="s">
        <v>155</v>
      </c>
      <c r="BM197" s="232" t="s">
        <v>1014</v>
      </c>
    </row>
    <row r="198" s="2" customFormat="1" ht="24.15" customHeight="1">
      <c r="A198" s="39"/>
      <c r="B198" s="40"/>
      <c r="C198" s="220" t="s">
        <v>708</v>
      </c>
      <c r="D198" s="220" t="s">
        <v>151</v>
      </c>
      <c r="E198" s="221" t="s">
        <v>2478</v>
      </c>
      <c r="F198" s="222" t="s">
        <v>2479</v>
      </c>
      <c r="G198" s="223" t="s">
        <v>1314</v>
      </c>
      <c r="H198" s="224">
        <v>3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42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155</v>
      </c>
      <c r="AT198" s="232" t="s">
        <v>151</v>
      </c>
      <c r="AU198" s="232" t="s">
        <v>84</v>
      </c>
      <c r="AY198" s="18" t="s">
        <v>149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156</v>
      </c>
      <c r="BK198" s="233">
        <f>ROUND(I198*H198,2)</f>
        <v>0</v>
      </c>
      <c r="BL198" s="18" t="s">
        <v>155</v>
      </c>
      <c r="BM198" s="232" t="s">
        <v>1026</v>
      </c>
    </row>
    <row r="199" s="2" customFormat="1" ht="24.15" customHeight="1">
      <c r="A199" s="39"/>
      <c r="B199" s="40"/>
      <c r="C199" s="220" t="s">
        <v>712</v>
      </c>
      <c r="D199" s="220" t="s">
        <v>151</v>
      </c>
      <c r="E199" s="221" t="s">
        <v>2480</v>
      </c>
      <c r="F199" s="222" t="s">
        <v>2481</v>
      </c>
      <c r="G199" s="223" t="s">
        <v>1314</v>
      </c>
      <c r="H199" s="224">
        <v>1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42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155</v>
      </c>
      <c r="AT199" s="232" t="s">
        <v>151</v>
      </c>
      <c r="AU199" s="232" t="s">
        <v>84</v>
      </c>
      <c r="AY199" s="18" t="s">
        <v>149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156</v>
      </c>
      <c r="BK199" s="233">
        <f>ROUND(I199*H199,2)</f>
        <v>0</v>
      </c>
      <c r="BL199" s="18" t="s">
        <v>155</v>
      </c>
      <c r="BM199" s="232" t="s">
        <v>1043</v>
      </c>
    </row>
    <row r="200" s="2" customFormat="1" ht="24.15" customHeight="1">
      <c r="A200" s="39"/>
      <c r="B200" s="40"/>
      <c r="C200" s="220" t="s">
        <v>717</v>
      </c>
      <c r="D200" s="220" t="s">
        <v>151</v>
      </c>
      <c r="E200" s="221" t="s">
        <v>2482</v>
      </c>
      <c r="F200" s="222" t="s">
        <v>2483</v>
      </c>
      <c r="G200" s="223" t="s">
        <v>1314</v>
      </c>
      <c r="H200" s="224">
        <v>6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42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155</v>
      </c>
      <c r="AT200" s="232" t="s">
        <v>151</v>
      </c>
      <c r="AU200" s="232" t="s">
        <v>84</v>
      </c>
      <c r="AY200" s="18" t="s">
        <v>149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156</v>
      </c>
      <c r="BK200" s="233">
        <f>ROUND(I200*H200,2)</f>
        <v>0</v>
      </c>
      <c r="BL200" s="18" t="s">
        <v>155</v>
      </c>
      <c r="BM200" s="232" t="s">
        <v>1058</v>
      </c>
    </row>
    <row r="201" s="2" customFormat="1" ht="24.15" customHeight="1">
      <c r="A201" s="39"/>
      <c r="B201" s="40"/>
      <c r="C201" s="220" t="s">
        <v>726</v>
      </c>
      <c r="D201" s="220" t="s">
        <v>151</v>
      </c>
      <c r="E201" s="221" t="s">
        <v>2484</v>
      </c>
      <c r="F201" s="222" t="s">
        <v>2485</v>
      </c>
      <c r="G201" s="223" t="s">
        <v>1314</v>
      </c>
      <c r="H201" s="224">
        <v>3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42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155</v>
      </c>
      <c r="AT201" s="232" t="s">
        <v>151</v>
      </c>
      <c r="AU201" s="232" t="s">
        <v>84</v>
      </c>
      <c r="AY201" s="18" t="s">
        <v>149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156</v>
      </c>
      <c r="BK201" s="233">
        <f>ROUND(I201*H201,2)</f>
        <v>0</v>
      </c>
      <c r="BL201" s="18" t="s">
        <v>155</v>
      </c>
      <c r="BM201" s="232" t="s">
        <v>1073</v>
      </c>
    </row>
    <row r="202" s="2" customFormat="1" ht="24.15" customHeight="1">
      <c r="A202" s="39"/>
      <c r="B202" s="40"/>
      <c r="C202" s="220" t="s">
        <v>730</v>
      </c>
      <c r="D202" s="220" t="s">
        <v>151</v>
      </c>
      <c r="E202" s="221" t="s">
        <v>2486</v>
      </c>
      <c r="F202" s="222" t="s">
        <v>2487</v>
      </c>
      <c r="G202" s="223" t="s">
        <v>1314</v>
      </c>
      <c r="H202" s="224">
        <v>1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42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155</v>
      </c>
      <c r="AT202" s="232" t="s">
        <v>151</v>
      </c>
      <c r="AU202" s="232" t="s">
        <v>84</v>
      </c>
      <c r="AY202" s="18" t="s">
        <v>149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156</v>
      </c>
      <c r="BK202" s="233">
        <f>ROUND(I202*H202,2)</f>
        <v>0</v>
      </c>
      <c r="BL202" s="18" t="s">
        <v>155</v>
      </c>
      <c r="BM202" s="232" t="s">
        <v>1087</v>
      </c>
    </row>
    <row r="203" s="2" customFormat="1" ht="16.5" customHeight="1">
      <c r="A203" s="39"/>
      <c r="B203" s="40"/>
      <c r="C203" s="220" t="s">
        <v>735</v>
      </c>
      <c r="D203" s="220" t="s">
        <v>151</v>
      </c>
      <c r="E203" s="221" t="s">
        <v>2488</v>
      </c>
      <c r="F203" s="222" t="s">
        <v>2489</v>
      </c>
      <c r="G203" s="223" t="s">
        <v>1314</v>
      </c>
      <c r="H203" s="224">
        <v>1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42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155</v>
      </c>
      <c r="AT203" s="232" t="s">
        <v>151</v>
      </c>
      <c r="AU203" s="232" t="s">
        <v>84</v>
      </c>
      <c r="AY203" s="18" t="s">
        <v>149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156</v>
      </c>
      <c r="BK203" s="233">
        <f>ROUND(I203*H203,2)</f>
        <v>0</v>
      </c>
      <c r="BL203" s="18" t="s">
        <v>155</v>
      </c>
      <c r="BM203" s="232" t="s">
        <v>1107</v>
      </c>
    </row>
    <row r="204" s="2" customFormat="1" ht="16.5" customHeight="1">
      <c r="A204" s="39"/>
      <c r="B204" s="40"/>
      <c r="C204" s="220" t="s">
        <v>739</v>
      </c>
      <c r="D204" s="220" t="s">
        <v>151</v>
      </c>
      <c r="E204" s="221" t="s">
        <v>2490</v>
      </c>
      <c r="F204" s="222" t="s">
        <v>2491</v>
      </c>
      <c r="G204" s="223" t="s">
        <v>1314</v>
      </c>
      <c r="H204" s="224">
        <v>29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42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155</v>
      </c>
      <c r="AT204" s="232" t="s">
        <v>151</v>
      </c>
      <c r="AU204" s="232" t="s">
        <v>84</v>
      </c>
      <c r="AY204" s="18" t="s">
        <v>149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156</v>
      </c>
      <c r="BK204" s="233">
        <f>ROUND(I204*H204,2)</f>
        <v>0</v>
      </c>
      <c r="BL204" s="18" t="s">
        <v>155</v>
      </c>
      <c r="BM204" s="232" t="s">
        <v>1117</v>
      </c>
    </row>
    <row r="205" s="2" customFormat="1" ht="16.5" customHeight="1">
      <c r="A205" s="39"/>
      <c r="B205" s="40"/>
      <c r="C205" s="220" t="s">
        <v>743</v>
      </c>
      <c r="D205" s="220" t="s">
        <v>151</v>
      </c>
      <c r="E205" s="221" t="s">
        <v>2492</v>
      </c>
      <c r="F205" s="222" t="s">
        <v>2493</v>
      </c>
      <c r="G205" s="223" t="s">
        <v>1314</v>
      </c>
      <c r="H205" s="224">
        <v>4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42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155</v>
      </c>
      <c r="AT205" s="232" t="s">
        <v>151</v>
      </c>
      <c r="AU205" s="232" t="s">
        <v>84</v>
      </c>
      <c r="AY205" s="18" t="s">
        <v>149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156</v>
      </c>
      <c r="BK205" s="233">
        <f>ROUND(I205*H205,2)</f>
        <v>0</v>
      </c>
      <c r="BL205" s="18" t="s">
        <v>155</v>
      </c>
      <c r="BM205" s="232" t="s">
        <v>1128</v>
      </c>
    </row>
    <row r="206" s="2" customFormat="1" ht="16.5" customHeight="1">
      <c r="A206" s="39"/>
      <c r="B206" s="40"/>
      <c r="C206" s="220" t="s">
        <v>749</v>
      </c>
      <c r="D206" s="220" t="s">
        <v>151</v>
      </c>
      <c r="E206" s="221" t="s">
        <v>2494</v>
      </c>
      <c r="F206" s="222" t="s">
        <v>2495</v>
      </c>
      <c r="G206" s="223" t="s">
        <v>1314</v>
      </c>
      <c r="H206" s="224">
        <v>6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42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155</v>
      </c>
      <c r="AT206" s="232" t="s">
        <v>151</v>
      </c>
      <c r="AU206" s="232" t="s">
        <v>84</v>
      </c>
      <c r="AY206" s="18" t="s">
        <v>149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156</v>
      </c>
      <c r="BK206" s="233">
        <f>ROUND(I206*H206,2)</f>
        <v>0</v>
      </c>
      <c r="BL206" s="18" t="s">
        <v>155</v>
      </c>
      <c r="BM206" s="232" t="s">
        <v>1141</v>
      </c>
    </row>
    <row r="207" s="2" customFormat="1" ht="16.5" customHeight="1">
      <c r="A207" s="39"/>
      <c r="B207" s="40"/>
      <c r="C207" s="220" t="s">
        <v>753</v>
      </c>
      <c r="D207" s="220" t="s">
        <v>151</v>
      </c>
      <c r="E207" s="221" t="s">
        <v>2496</v>
      </c>
      <c r="F207" s="222" t="s">
        <v>2497</v>
      </c>
      <c r="G207" s="223" t="s">
        <v>1314</v>
      </c>
      <c r="H207" s="224">
        <v>7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42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155</v>
      </c>
      <c r="AT207" s="232" t="s">
        <v>151</v>
      </c>
      <c r="AU207" s="232" t="s">
        <v>84</v>
      </c>
      <c r="AY207" s="18" t="s">
        <v>149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156</v>
      </c>
      <c r="BK207" s="233">
        <f>ROUND(I207*H207,2)</f>
        <v>0</v>
      </c>
      <c r="BL207" s="18" t="s">
        <v>155</v>
      </c>
      <c r="BM207" s="232" t="s">
        <v>1151</v>
      </c>
    </row>
    <row r="208" s="2" customFormat="1" ht="21.75" customHeight="1">
      <c r="A208" s="39"/>
      <c r="B208" s="40"/>
      <c r="C208" s="220" t="s">
        <v>759</v>
      </c>
      <c r="D208" s="220" t="s">
        <v>151</v>
      </c>
      <c r="E208" s="221" t="s">
        <v>2498</v>
      </c>
      <c r="F208" s="222" t="s">
        <v>2499</v>
      </c>
      <c r="G208" s="223" t="s">
        <v>1314</v>
      </c>
      <c r="H208" s="224">
        <v>29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42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155</v>
      </c>
      <c r="AT208" s="232" t="s">
        <v>151</v>
      </c>
      <c r="AU208" s="232" t="s">
        <v>84</v>
      </c>
      <c r="AY208" s="18" t="s">
        <v>149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156</v>
      </c>
      <c r="BK208" s="233">
        <f>ROUND(I208*H208,2)</f>
        <v>0</v>
      </c>
      <c r="BL208" s="18" t="s">
        <v>155</v>
      </c>
      <c r="BM208" s="232" t="s">
        <v>1160</v>
      </c>
    </row>
    <row r="209" s="2" customFormat="1" ht="16.5" customHeight="1">
      <c r="A209" s="39"/>
      <c r="B209" s="40"/>
      <c r="C209" s="220" t="s">
        <v>767</v>
      </c>
      <c r="D209" s="220" t="s">
        <v>151</v>
      </c>
      <c r="E209" s="221" t="s">
        <v>2500</v>
      </c>
      <c r="F209" s="222" t="s">
        <v>2501</v>
      </c>
      <c r="G209" s="223" t="s">
        <v>1314</v>
      </c>
      <c r="H209" s="224">
        <v>29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42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155</v>
      </c>
      <c r="AT209" s="232" t="s">
        <v>151</v>
      </c>
      <c r="AU209" s="232" t="s">
        <v>84</v>
      </c>
      <c r="AY209" s="18" t="s">
        <v>149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156</v>
      </c>
      <c r="BK209" s="233">
        <f>ROUND(I209*H209,2)</f>
        <v>0</v>
      </c>
      <c r="BL209" s="18" t="s">
        <v>155</v>
      </c>
      <c r="BM209" s="232" t="s">
        <v>1177</v>
      </c>
    </row>
    <row r="210" s="2" customFormat="1" ht="16.5" customHeight="1">
      <c r="A210" s="39"/>
      <c r="B210" s="40"/>
      <c r="C210" s="220" t="s">
        <v>772</v>
      </c>
      <c r="D210" s="220" t="s">
        <v>151</v>
      </c>
      <c r="E210" s="221" t="s">
        <v>2502</v>
      </c>
      <c r="F210" s="222" t="s">
        <v>2503</v>
      </c>
      <c r="G210" s="223" t="s">
        <v>1314</v>
      </c>
      <c r="H210" s="224">
        <v>2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42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155</v>
      </c>
      <c r="AT210" s="232" t="s">
        <v>151</v>
      </c>
      <c r="AU210" s="232" t="s">
        <v>84</v>
      </c>
      <c r="AY210" s="18" t="s">
        <v>149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156</v>
      </c>
      <c r="BK210" s="233">
        <f>ROUND(I210*H210,2)</f>
        <v>0</v>
      </c>
      <c r="BL210" s="18" t="s">
        <v>155</v>
      </c>
      <c r="BM210" s="232" t="s">
        <v>1187</v>
      </c>
    </row>
    <row r="211" s="2" customFormat="1" ht="16.5" customHeight="1">
      <c r="A211" s="39"/>
      <c r="B211" s="40"/>
      <c r="C211" s="220" t="s">
        <v>778</v>
      </c>
      <c r="D211" s="220" t="s">
        <v>151</v>
      </c>
      <c r="E211" s="221" t="s">
        <v>2504</v>
      </c>
      <c r="F211" s="222" t="s">
        <v>2505</v>
      </c>
      <c r="G211" s="223" t="s">
        <v>1314</v>
      </c>
      <c r="H211" s="224">
        <v>2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42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155</v>
      </c>
      <c r="AT211" s="232" t="s">
        <v>151</v>
      </c>
      <c r="AU211" s="232" t="s">
        <v>84</v>
      </c>
      <c r="AY211" s="18" t="s">
        <v>149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156</v>
      </c>
      <c r="BK211" s="233">
        <f>ROUND(I211*H211,2)</f>
        <v>0</v>
      </c>
      <c r="BL211" s="18" t="s">
        <v>155</v>
      </c>
      <c r="BM211" s="232" t="s">
        <v>1195</v>
      </c>
    </row>
    <row r="212" s="12" customFormat="1" ht="25.92" customHeight="1">
      <c r="A212" s="12"/>
      <c r="B212" s="204"/>
      <c r="C212" s="205"/>
      <c r="D212" s="206" t="s">
        <v>75</v>
      </c>
      <c r="E212" s="207" t="s">
        <v>2506</v>
      </c>
      <c r="F212" s="207" t="s">
        <v>2507</v>
      </c>
      <c r="G212" s="205"/>
      <c r="H212" s="205"/>
      <c r="I212" s="208"/>
      <c r="J212" s="209">
        <f>BK212</f>
        <v>0</v>
      </c>
      <c r="K212" s="205"/>
      <c r="L212" s="210"/>
      <c r="M212" s="211"/>
      <c r="N212" s="212"/>
      <c r="O212" s="212"/>
      <c r="P212" s="213">
        <f>SUM(P213:P230)</f>
        <v>0</v>
      </c>
      <c r="Q212" s="212"/>
      <c r="R212" s="213">
        <f>SUM(R213:R230)</f>
        <v>0</v>
      </c>
      <c r="S212" s="212"/>
      <c r="T212" s="214">
        <f>SUM(T213:T230)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76</v>
      </c>
      <c r="AY212" s="215" t="s">
        <v>149</v>
      </c>
      <c r="BK212" s="217">
        <f>SUM(BK213:BK230)</f>
        <v>0</v>
      </c>
    </row>
    <row r="213" s="2" customFormat="1" ht="24.15" customHeight="1">
      <c r="A213" s="39"/>
      <c r="B213" s="40"/>
      <c r="C213" s="220" t="s">
        <v>782</v>
      </c>
      <c r="D213" s="220" t="s">
        <v>151</v>
      </c>
      <c r="E213" s="221" t="s">
        <v>2508</v>
      </c>
      <c r="F213" s="222" t="s">
        <v>2509</v>
      </c>
      <c r="G213" s="223" t="s">
        <v>197</v>
      </c>
      <c r="H213" s="224">
        <v>20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42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155</v>
      </c>
      <c r="AT213" s="232" t="s">
        <v>151</v>
      </c>
      <c r="AU213" s="232" t="s">
        <v>84</v>
      </c>
      <c r="AY213" s="18" t="s">
        <v>149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156</v>
      </c>
      <c r="BK213" s="233">
        <f>ROUND(I213*H213,2)</f>
        <v>0</v>
      </c>
      <c r="BL213" s="18" t="s">
        <v>155</v>
      </c>
      <c r="BM213" s="232" t="s">
        <v>1204</v>
      </c>
    </row>
    <row r="214" s="2" customFormat="1" ht="24.15" customHeight="1">
      <c r="A214" s="39"/>
      <c r="B214" s="40"/>
      <c r="C214" s="220" t="s">
        <v>785</v>
      </c>
      <c r="D214" s="220" t="s">
        <v>151</v>
      </c>
      <c r="E214" s="221" t="s">
        <v>2510</v>
      </c>
      <c r="F214" s="222" t="s">
        <v>2511</v>
      </c>
      <c r="G214" s="223" t="s">
        <v>197</v>
      </c>
      <c r="H214" s="224">
        <v>315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42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155</v>
      </c>
      <c r="AT214" s="232" t="s">
        <v>151</v>
      </c>
      <c r="AU214" s="232" t="s">
        <v>84</v>
      </c>
      <c r="AY214" s="18" t="s">
        <v>149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156</v>
      </c>
      <c r="BK214" s="233">
        <f>ROUND(I214*H214,2)</f>
        <v>0</v>
      </c>
      <c r="BL214" s="18" t="s">
        <v>155</v>
      </c>
      <c r="BM214" s="232" t="s">
        <v>1214</v>
      </c>
    </row>
    <row r="215" s="2" customFormat="1" ht="24.15" customHeight="1">
      <c r="A215" s="39"/>
      <c r="B215" s="40"/>
      <c r="C215" s="220" t="s">
        <v>789</v>
      </c>
      <c r="D215" s="220" t="s">
        <v>151</v>
      </c>
      <c r="E215" s="221" t="s">
        <v>2512</v>
      </c>
      <c r="F215" s="222" t="s">
        <v>2513</v>
      </c>
      <c r="G215" s="223" t="s">
        <v>197</v>
      </c>
      <c r="H215" s="224">
        <v>175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42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155</v>
      </c>
      <c r="AT215" s="232" t="s">
        <v>151</v>
      </c>
      <c r="AU215" s="232" t="s">
        <v>84</v>
      </c>
      <c r="AY215" s="18" t="s">
        <v>149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156</v>
      </c>
      <c r="BK215" s="233">
        <f>ROUND(I215*H215,2)</f>
        <v>0</v>
      </c>
      <c r="BL215" s="18" t="s">
        <v>155</v>
      </c>
      <c r="BM215" s="232" t="s">
        <v>1225</v>
      </c>
    </row>
    <row r="216" s="2" customFormat="1" ht="24.15" customHeight="1">
      <c r="A216" s="39"/>
      <c r="B216" s="40"/>
      <c r="C216" s="220" t="s">
        <v>794</v>
      </c>
      <c r="D216" s="220" t="s">
        <v>151</v>
      </c>
      <c r="E216" s="221" t="s">
        <v>2514</v>
      </c>
      <c r="F216" s="222" t="s">
        <v>2515</v>
      </c>
      <c r="G216" s="223" t="s">
        <v>197</v>
      </c>
      <c r="H216" s="224">
        <v>80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42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155</v>
      </c>
      <c r="AT216" s="232" t="s">
        <v>151</v>
      </c>
      <c r="AU216" s="232" t="s">
        <v>84</v>
      </c>
      <c r="AY216" s="18" t="s">
        <v>149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156</v>
      </c>
      <c r="BK216" s="233">
        <f>ROUND(I216*H216,2)</f>
        <v>0</v>
      </c>
      <c r="BL216" s="18" t="s">
        <v>155</v>
      </c>
      <c r="BM216" s="232" t="s">
        <v>1239</v>
      </c>
    </row>
    <row r="217" s="2" customFormat="1" ht="24.15" customHeight="1">
      <c r="A217" s="39"/>
      <c r="B217" s="40"/>
      <c r="C217" s="220" t="s">
        <v>799</v>
      </c>
      <c r="D217" s="220" t="s">
        <v>151</v>
      </c>
      <c r="E217" s="221" t="s">
        <v>2516</v>
      </c>
      <c r="F217" s="222" t="s">
        <v>2517</v>
      </c>
      <c r="G217" s="223" t="s">
        <v>197</v>
      </c>
      <c r="H217" s="224">
        <v>45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42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155</v>
      </c>
      <c r="AT217" s="232" t="s">
        <v>151</v>
      </c>
      <c r="AU217" s="232" t="s">
        <v>84</v>
      </c>
      <c r="AY217" s="18" t="s">
        <v>149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156</v>
      </c>
      <c r="BK217" s="233">
        <f>ROUND(I217*H217,2)</f>
        <v>0</v>
      </c>
      <c r="BL217" s="18" t="s">
        <v>155</v>
      </c>
      <c r="BM217" s="232" t="s">
        <v>1247</v>
      </c>
    </row>
    <row r="218" s="2" customFormat="1" ht="24.15" customHeight="1">
      <c r="A218" s="39"/>
      <c r="B218" s="40"/>
      <c r="C218" s="220" t="s">
        <v>804</v>
      </c>
      <c r="D218" s="220" t="s">
        <v>151</v>
      </c>
      <c r="E218" s="221" t="s">
        <v>2518</v>
      </c>
      <c r="F218" s="222" t="s">
        <v>2519</v>
      </c>
      <c r="G218" s="223" t="s">
        <v>197</v>
      </c>
      <c r="H218" s="224">
        <v>15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42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155</v>
      </c>
      <c r="AT218" s="232" t="s">
        <v>151</v>
      </c>
      <c r="AU218" s="232" t="s">
        <v>84</v>
      </c>
      <c r="AY218" s="18" t="s">
        <v>149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156</v>
      </c>
      <c r="BK218" s="233">
        <f>ROUND(I218*H218,2)</f>
        <v>0</v>
      </c>
      <c r="BL218" s="18" t="s">
        <v>155</v>
      </c>
      <c r="BM218" s="232" t="s">
        <v>1256</v>
      </c>
    </row>
    <row r="219" s="2" customFormat="1" ht="24.15" customHeight="1">
      <c r="A219" s="39"/>
      <c r="B219" s="40"/>
      <c r="C219" s="220" t="s">
        <v>807</v>
      </c>
      <c r="D219" s="220" t="s">
        <v>151</v>
      </c>
      <c r="E219" s="221" t="s">
        <v>2520</v>
      </c>
      <c r="F219" s="222" t="s">
        <v>2521</v>
      </c>
      <c r="G219" s="223" t="s">
        <v>197</v>
      </c>
      <c r="H219" s="224">
        <v>50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42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155</v>
      </c>
      <c r="AT219" s="232" t="s">
        <v>151</v>
      </c>
      <c r="AU219" s="232" t="s">
        <v>84</v>
      </c>
      <c r="AY219" s="18" t="s">
        <v>149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156</v>
      </c>
      <c r="BK219" s="233">
        <f>ROUND(I219*H219,2)</f>
        <v>0</v>
      </c>
      <c r="BL219" s="18" t="s">
        <v>155</v>
      </c>
      <c r="BM219" s="232" t="s">
        <v>1266</v>
      </c>
    </row>
    <row r="220" s="2" customFormat="1" ht="24.15" customHeight="1">
      <c r="A220" s="39"/>
      <c r="B220" s="40"/>
      <c r="C220" s="220" t="s">
        <v>811</v>
      </c>
      <c r="D220" s="220" t="s">
        <v>151</v>
      </c>
      <c r="E220" s="221" t="s">
        <v>2522</v>
      </c>
      <c r="F220" s="222" t="s">
        <v>2523</v>
      </c>
      <c r="G220" s="223" t="s">
        <v>197</v>
      </c>
      <c r="H220" s="224">
        <v>10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42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155</v>
      </c>
      <c r="AT220" s="232" t="s">
        <v>151</v>
      </c>
      <c r="AU220" s="232" t="s">
        <v>84</v>
      </c>
      <c r="AY220" s="18" t="s">
        <v>149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156</v>
      </c>
      <c r="BK220" s="233">
        <f>ROUND(I220*H220,2)</f>
        <v>0</v>
      </c>
      <c r="BL220" s="18" t="s">
        <v>155</v>
      </c>
      <c r="BM220" s="232" t="s">
        <v>1277</v>
      </c>
    </row>
    <row r="221" s="2" customFormat="1" ht="24.15" customHeight="1">
      <c r="A221" s="39"/>
      <c r="B221" s="40"/>
      <c r="C221" s="220" t="s">
        <v>816</v>
      </c>
      <c r="D221" s="220" t="s">
        <v>151</v>
      </c>
      <c r="E221" s="221" t="s">
        <v>2524</v>
      </c>
      <c r="F221" s="222" t="s">
        <v>2525</v>
      </c>
      <c r="G221" s="223" t="s">
        <v>197</v>
      </c>
      <c r="H221" s="224">
        <v>20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42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155</v>
      </c>
      <c r="AT221" s="232" t="s">
        <v>151</v>
      </c>
      <c r="AU221" s="232" t="s">
        <v>84</v>
      </c>
      <c r="AY221" s="18" t="s">
        <v>149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156</v>
      </c>
      <c r="BK221" s="233">
        <f>ROUND(I221*H221,2)</f>
        <v>0</v>
      </c>
      <c r="BL221" s="18" t="s">
        <v>155</v>
      </c>
      <c r="BM221" s="232" t="s">
        <v>1293</v>
      </c>
    </row>
    <row r="222" s="2" customFormat="1" ht="24.15" customHeight="1">
      <c r="A222" s="39"/>
      <c r="B222" s="40"/>
      <c r="C222" s="220" t="s">
        <v>822</v>
      </c>
      <c r="D222" s="220" t="s">
        <v>151</v>
      </c>
      <c r="E222" s="221" t="s">
        <v>2526</v>
      </c>
      <c r="F222" s="222" t="s">
        <v>2527</v>
      </c>
      <c r="G222" s="223" t="s">
        <v>197</v>
      </c>
      <c r="H222" s="224">
        <v>200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42</v>
      </c>
      <c r="O222" s="92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155</v>
      </c>
      <c r="AT222" s="232" t="s">
        <v>151</v>
      </c>
      <c r="AU222" s="232" t="s">
        <v>84</v>
      </c>
      <c r="AY222" s="18" t="s">
        <v>149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156</v>
      </c>
      <c r="BK222" s="233">
        <f>ROUND(I222*H222,2)</f>
        <v>0</v>
      </c>
      <c r="BL222" s="18" t="s">
        <v>155</v>
      </c>
      <c r="BM222" s="232" t="s">
        <v>1304</v>
      </c>
    </row>
    <row r="223" s="2" customFormat="1" ht="24.15" customHeight="1">
      <c r="A223" s="39"/>
      <c r="B223" s="40"/>
      <c r="C223" s="220" t="s">
        <v>830</v>
      </c>
      <c r="D223" s="220" t="s">
        <v>151</v>
      </c>
      <c r="E223" s="221" t="s">
        <v>2528</v>
      </c>
      <c r="F223" s="222" t="s">
        <v>2529</v>
      </c>
      <c r="G223" s="223" t="s">
        <v>197</v>
      </c>
      <c r="H223" s="224">
        <v>40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42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155</v>
      </c>
      <c r="AT223" s="232" t="s">
        <v>151</v>
      </c>
      <c r="AU223" s="232" t="s">
        <v>84</v>
      </c>
      <c r="AY223" s="18" t="s">
        <v>149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156</v>
      </c>
      <c r="BK223" s="233">
        <f>ROUND(I223*H223,2)</f>
        <v>0</v>
      </c>
      <c r="BL223" s="18" t="s">
        <v>155</v>
      </c>
      <c r="BM223" s="232" t="s">
        <v>2134</v>
      </c>
    </row>
    <row r="224" s="2" customFormat="1" ht="33" customHeight="1">
      <c r="A224" s="39"/>
      <c r="B224" s="40"/>
      <c r="C224" s="220" t="s">
        <v>833</v>
      </c>
      <c r="D224" s="220" t="s">
        <v>151</v>
      </c>
      <c r="E224" s="221" t="s">
        <v>2530</v>
      </c>
      <c r="F224" s="222" t="s">
        <v>2531</v>
      </c>
      <c r="G224" s="223" t="s">
        <v>197</v>
      </c>
      <c r="H224" s="224">
        <v>115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42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155</v>
      </c>
      <c r="AT224" s="232" t="s">
        <v>151</v>
      </c>
      <c r="AU224" s="232" t="s">
        <v>84</v>
      </c>
      <c r="AY224" s="18" t="s">
        <v>149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156</v>
      </c>
      <c r="BK224" s="233">
        <f>ROUND(I224*H224,2)</f>
        <v>0</v>
      </c>
      <c r="BL224" s="18" t="s">
        <v>155</v>
      </c>
      <c r="BM224" s="232" t="s">
        <v>2137</v>
      </c>
    </row>
    <row r="225" s="2" customFormat="1" ht="33" customHeight="1">
      <c r="A225" s="39"/>
      <c r="B225" s="40"/>
      <c r="C225" s="220" t="s">
        <v>837</v>
      </c>
      <c r="D225" s="220" t="s">
        <v>151</v>
      </c>
      <c r="E225" s="221" t="s">
        <v>2532</v>
      </c>
      <c r="F225" s="222" t="s">
        <v>2533</v>
      </c>
      <c r="G225" s="223" t="s">
        <v>197</v>
      </c>
      <c r="H225" s="224">
        <v>135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42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155</v>
      </c>
      <c r="AT225" s="232" t="s">
        <v>151</v>
      </c>
      <c r="AU225" s="232" t="s">
        <v>84</v>
      </c>
      <c r="AY225" s="18" t="s">
        <v>149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156</v>
      </c>
      <c r="BK225" s="233">
        <f>ROUND(I225*H225,2)</f>
        <v>0</v>
      </c>
      <c r="BL225" s="18" t="s">
        <v>155</v>
      </c>
      <c r="BM225" s="232" t="s">
        <v>2140</v>
      </c>
    </row>
    <row r="226" s="2" customFormat="1" ht="33" customHeight="1">
      <c r="A226" s="39"/>
      <c r="B226" s="40"/>
      <c r="C226" s="220" t="s">
        <v>842</v>
      </c>
      <c r="D226" s="220" t="s">
        <v>151</v>
      </c>
      <c r="E226" s="221" t="s">
        <v>2534</v>
      </c>
      <c r="F226" s="222" t="s">
        <v>2535</v>
      </c>
      <c r="G226" s="223" t="s">
        <v>197</v>
      </c>
      <c r="H226" s="224">
        <v>80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42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155</v>
      </c>
      <c r="AT226" s="232" t="s">
        <v>151</v>
      </c>
      <c r="AU226" s="232" t="s">
        <v>84</v>
      </c>
      <c r="AY226" s="18" t="s">
        <v>149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156</v>
      </c>
      <c r="BK226" s="233">
        <f>ROUND(I226*H226,2)</f>
        <v>0</v>
      </c>
      <c r="BL226" s="18" t="s">
        <v>155</v>
      </c>
      <c r="BM226" s="232" t="s">
        <v>2143</v>
      </c>
    </row>
    <row r="227" s="2" customFormat="1" ht="33" customHeight="1">
      <c r="A227" s="39"/>
      <c r="B227" s="40"/>
      <c r="C227" s="220" t="s">
        <v>846</v>
      </c>
      <c r="D227" s="220" t="s">
        <v>151</v>
      </c>
      <c r="E227" s="221" t="s">
        <v>2536</v>
      </c>
      <c r="F227" s="222" t="s">
        <v>2537</v>
      </c>
      <c r="G227" s="223" t="s">
        <v>197</v>
      </c>
      <c r="H227" s="224">
        <v>45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42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155</v>
      </c>
      <c r="AT227" s="232" t="s">
        <v>151</v>
      </c>
      <c r="AU227" s="232" t="s">
        <v>84</v>
      </c>
      <c r="AY227" s="18" t="s">
        <v>149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156</v>
      </c>
      <c r="BK227" s="233">
        <f>ROUND(I227*H227,2)</f>
        <v>0</v>
      </c>
      <c r="BL227" s="18" t="s">
        <v>155</v>
      </c>
      <c r="BM227" s="232" t="s">
        <v>2146</v>
      </c>
    </row>
    <row r="228" s="2" customFormat="1" ht="33" customHeight="1">
      <c r="A228" s="39"/>
      <c r="B228" s="40"/>
      <c r="C228" s="220" t="s">
        <v>850</v>
      </c>
      <c r="D228" s="220" t="s">
        <v>151</v>
      </c>
      <c r="E228" s="221" t="s">
        <v>2538</v>
      </c>
      <c r="F228" s="222" t="s">
        <v>2539</v>
      </c>
      <c r="G228" s="223" t="s">
        <v>197</v>
      </c>
      <c r="H228" s="224">
        <v>15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42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155</v>
      </c>
      <c r="AT228" s="232" t="s">
        <v>151</v>
      </c>
      <c r="AU228" s="232" t="s">
        <v>84</v>
      </c>
      <c r="AY228" s="18" t="s">
        <v>149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156</v>
      </c>
      <c r="BK228" s="233">
        <f>ROUND(I228*H228,2)</f>
        <v>0</v>
      </c>
      <c r="BL228" s="18" t="s">
        <v>155</v>
      </c>
      <c r="BM228" s="232" t="s">
        <v>2151</v>
      </c>
    </row>
    <row r="229" s="2" customFormat="1" ht="33" customHeight="1">
      <c r="A229" s="39"/>
      <c r="B229" s="40"/>
      <c r="C229" s="220" t="s">
        <v>855</v>
      </c>
      <c r="D229" s="220" t="s">
        <v>151</v>
      </c>
      <c r="E229" s="221" t="s">
        <v>2540</v>
      </c>
      <c r="F229" s="222" t="s">
        <v>2541</v>
      </c>
      <c r="G229" s="223" t="s">
        <v>197</v>
      </c>
      <c r="H229" s="224">
        <v>50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42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155</v>
      </c>
      <c r="AT229" s="232" t="s">
        <v>151</v>
      </c>
      <c r="AU229" s="232" t="s">
        <v>84</v>
      </c>
      <c r="AY229" s="18" t="s">
        <v>149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156</v>
      </c>
      <c r="BK229" s="233">
        <f>ROUND(I229*H229,2)</f>
        <v>0</v>
      </c>
      <c r="BL229" s="18" t="s">
        <v>155</v>
      </c>
      <c r="BM229" s="232" t="s">
        <v>2154</v>
      </c>
    </row>
    <row r="230" s="2" customFormat="1" ht="33" customHeight="1">
      <c r="A230" s="39"/>
      <c r="B230" s="40"/>
      <c r="C230" s="220" t="s">
        <v>860</v>
      </c>
      <c r="D230" s="220" t="s">
        <v>151</v>
      </c>
      <c r="E230" s="221" t="s">
        <v>2542</v>
      </c>
      <c r="F230" s="222" t="s">
        <v>2543</v>
      </c>
      <c r="G230" s="223" t="s">
        <v>197</v>
      </c>
      <c r="H230" s="224">
        <v>10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42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155</v>
      </c>
      <c r="AT230" s="232" t="s">
        <v>151</v>
      </c>
      <c r="AU230" s="232" t="s">
        <v>84</v>
      </c>
      <c r="AY230" s="18" t="s">
        <v>149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156</v>
      </c>
      <c r="BK230" s="233">
        <f>ROUND(I230*H230,2)</f>
        <v>0</v>
      </c>
      <c r="BL230" s="18" t="s">
        <v>155</v>
      </c>
      <c r="BM230" s="232" t="s">
        <v>2157</v>
      </c>
    </row>
    <row r="231" s="12" customFormat="1" ht="25.92" customHeight="1">
      <c r="A231" s="12"/>
      <c r="B231" s="204"/>
      <c r="C231" s="205"/>
      <c r="D231" s="206" t="s">
        <v>75</v>
      </c>
      <c r="E231" s="207" t="s">
        <v>2544</v>
      </c>
      <c r="F231" s="207" t="s">
        <v>2545</v>
      </c>
      <c r="G231" s="205"/>
      <c r="H231" s="205"/>
      <c r="I231" s="208"/>
      <c r="J231" s="209">
        <f>BK231</f>
        <v>0</v>
      </c>
      <c r="K231" s="205"/>
      <c r="L231" s="210"/>
      <c r="M231" s="211"/>
      <c r="N231" s="212"/>
      <c r="O231" s="212"/>
      <c r="P231" s="213">
        <f>SUM(P232:P236)</f>
        <v>0</v>
      </c>
      <c r="Q231" s="212"/>
      <c r="R231" s="213">
        <f>SUM(R232:R236)</f>
        <v>0</v>
      </c>
      <c r="S231" s="212"/>
      <c r="T231" s="214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84</v>
      </c>
      <c r="AT231" s="216" t="s">
        <v>75</v>
      </c>
      <c r="AU231" s="216" t="s">
        <v>76</v>
      </c>
      <c r="AY231" s="215" t="s">
        <v>149</v>
      </c>
      <c r="BK231" s="217">
        <f>SUM(BK232:BK236)</f>
        <v>0</v>
      </c>
    </row>
    <row r="232" s="2" customFormat="1" ht="24.15" customHeight="1">
      <c r="A232" s="39"/>
      <c r="B232" s="40"/>
      <c r="C232" s="220" t="s">
        <v>864</v>
      </c>
      <c r="D232" s="220" t="s">
        <v>151</v>
      </c>
      <c r="E232" s="221" t="s">
        <v>2546</v>
      </c>
      <c r="F232" s="222" t="s">
        <v>2547</v>
      </c>
      <c r="G232" s="223" t="s">
        <v>1314</v>
      </c>
      <c r="H232" s="224">
        <v>29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42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155</v>
      </c>
      <c r="AT232" s="232" t="s">
        <v>151</v>
      </c>
      <c r="AU232" s="232" t="s">
        <v>84</v>
      </c>
      <c r="AY232" s="18" t="s">
        <v>149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156</v>
      </c>
      <c r="BK232" s="233">
        <f>ROUND(I232*H232,2)</f>
        <v>0</v>
      </c>
      <c r="BL232" s="18" t="s">
        <v>155</v>
      </c>
      <c r="BM232" s="232" t="s">
        <v>2160</v>
      </c>
    </row>
    <row r="233" s="2" customFormat="1" ht="24.15" customHeight="1">
      <c r="A233" s="39"/>
      <c r="B233" s="40"/>
      <c r="C233" s="220" t="s">
        <v>869</v>
      </c>
      <c r="D233" s="220" t="s">
        <v>151</v>
      </c>
      <c r="E233" s="221" t="s">
        <v>2548</v>
      </c>
      <c r="F233" s="222" t="s">
        <v>2549</v>
      </c>
      <c r="G233" s="223" t="s">
        <v>1314</v>
      </c>
      <c r="H233" s="224">
        <v>29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42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155</v>
      </c>
      <c r="AT233" s="232" t="s">
        <v>151</v>
      </c>
      <c r="AU233" s="232" t="s">
        <v>84</v>
      </c>
      <c r="AY233" s="18" t="s">
        <v>149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156</v>
      </c>
      <c r="BK233" s="233">
        <f>ROUND(I233*H233,2)</f>
        <v>0</v>
      </c>
      <c r="BL233" s="18" t="s">
        <v>155</v>
      </c>
      <c r="BM233" s="232" t="s">
        <v>2163</v>
      </c>
    </row>
    <row r="234" s="2" customFormat="1" ht="37.8" customHeight="1">
      <c r="A234" s="39"/>
      <c r="B234" s="40"/>
      <c r="C234" s="220" t="s">
        <v>873</v>
      </c>
      <c r="D234" s="220" t="s">
        <v>151</v>
      </c>
      <c r="E234" s="221" t="s">
        <v>2550</v>
      </c>
      <c r="F234" s="222" t="s">
        <v>2551</v>
      </c>
      <c r="G234" s="223" t="s">
        <v>1314</v>
      </c>
      <c r="H234" s="224">
        <v>1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42</v>
      </c>
      <c r="O234" s="92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155</v>
      </c>
      <c r="AT234" s="232" t="s">
        <v>151</v>
      </c>
      <c r="AU234" s="232" t="s">
        <v>84</v>
      </c>
      <c r="AY234" s="18" t="s">
        <v>149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156</v>
      </c>
      <c r="BK234" s="233">
        <f>ROUND(I234*H234,2)</f>
        <v>0</v>
      </c>
      <c r="BL234" s="18" t="s">
        <v>155</v>
      </c>
      <c r="BM234" s="232" t="s">
        <v>2166</v>
      </c>
    </row>
    <row r="235" s="2" customFormat="1" ht="44.25" customHeight="1">
      <c r="A235" s="39"/>
      <c r="B235" s="40"/>
      <c r="C235" s="220" t="s">
        <v>877</v>
      </c>
      <c r="D235" s="220" t="s">
        <v>151</v>
      </c>
      <c r="E235" s="221" t="s">
        <v>2552</v>
      </c>
      <c r="F235" s="222" t="s">
        <v>2553</v>
      </c>
      <c r="G235" s="223" t="s">
        <v>1314</v>
      </c>
      <c r="H235" s="224">
        <v>1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42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155</v>
      </c>
      <c r="AT235" s="232" t="s">
        <v>151</v>
      </c>
      <c r="AU235" s="232" t="s">
        <v>84</v>
      </c>
      <c r="AY235" s="18" t="s">
        <v>149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156</v>
      </c>
      <c r="BK235" s="233">
        <f>ROUND(I235*H235,2)</f>
        <v>0</v>
      </c>
      <c r="BL235" s="18" t="s">
        <v>155</v>
      </c>
      <c r="BM235" s="232" t="s">
        <v>2169</v>
      </c>
    </row>
    <row r="236" s="2" customFormat="1" ht="37.8" customHeight="1">
      <c r="A236" s="39"/>
      <c r="B236" s="40"/>
      <c r="C236" s="220" t="s">
        <v>879</v>
      </c>
      <c r="D236" s="220" t="s">
        <v>151</v>
      </c>
      <c r="E236" s="221" t="s">
        <v>2554</v>
      </c>
      <c r="F236" s="222" t="s">
        <v>2555</v>
      </c>
      <c r="G236" s="223" t="s">
        <v>1314</v>
      </c>
      <c r="H236" s="224">
        <v>1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42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155</v>
      </c>
      <c r="AT236" s="232" t="s">
        <v>151</v>
      </c>
      <c r="AU236" s="232" t="s">
        <v>84</v>
      </c>
      <c r="AY236" s="18" t="s">
        <v>149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156</v>
      </c>
      <c r="BK236" s="233">
        <f>ROUND(I236*H236,2)</f>
        <v>0</v>
      </c>
      <c r="BL236" s="18" t="s">
        <v>155</v>
      </c>
      <c r="BM236" s="232" t="s">
        <v>2172</v>
      </c>
    </row>
    <row r="237" s="12" customFormat="1" ht="25.92" customHeight="1">
      <c r="A237" s="12"/>
      <c r="B237" s="204"/>
      <c r="C237" s="205"/>
      <c r="D237" s="206" t="s">
        <v>75</v>
      </c>
      <c r="E237" s="207" t="s">
        <v>2556</v>
      </c>
      <c r="F237" s="207" t="s">
        <v>2051</v>
      </c>
      <c r="G237" s="205"/>
      <c r="H237" s="205"/>
      <c r="I237" s="208"/>
      <c r="J237" s="209">
        <f>BK237</f>
        <v>0</v>
      </c>
      <c r="K237" s="205"/>
      <c r="L237" s="210"/>
      <c r="M237" s="211"/>
      <c r="N237" s="212"/>
      <c r="O237" s="212"/>
      <c r="P237" s="213">
        <f>SUM(P238:P241)</f>
        <v>0</v>
      </c>
      <c r="Q237" s="212"/>
      <c r="R237" s="213">
        <f>SUM(R238:R241)</f>
        <v>0</v>
      </c>
      <c r="S237" s="212"/>
      <c r="T237" s="214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84</v>
      </c>
      <c r="AT237" s="216" t="s">
        <v>75</v>
      </c>
      <c r="AU237" s="216" t="s">
        <v>76</v>
      </c>
      <c r="AY237" s="215" t="s">
        <v>149</v>
      </c>
      <c r="BK237" s="217">
        <f>SUM(BK238:BK241)</f>
        <v>0</v>
      </c>
    </row>
    <row r="238" s="2" customFormat="1" ht="16.5" customHeight="1">
      <c r="A238" s="39"/>
      <c r="B238" s="40"/>
      <c r="C238" s="220" t="s">
        <v>884</v>
      </c>
      <c r="D238" s="220" t="s">
        <v>151</v>
      </c>
      <c r="E238" s="221" t="s">
        <v>2557</v>
      </c>
      <c r="F238" s="222" t="s">
        <v>2558</v>
      </c>
      <c r="G238" s="223" t="s">
        <v>2559</v>
      </c>
      <c r="H238" s="224">
        <v>710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42</v>
      </c>
      <c r="O238" s="92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155</v>
      </c>
      <c r="AT238" s="232" t="s">
        <v>151</v>
      </c>
      <c r="AU238" s="232" t="s">
        <v>84</v>
      </c>
      <c r="AY238" s="18" t="s">
        <v>149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8" t="s">
        <v>156</v>
      </c>
      <c r="BK238" s="233">
        <f>ROUND(I238*H238,2)</f>
        <v>0</v>
      </c>
      <c r="BL238" s="18" t="s">
        <v>155</v>
      </c>
      <c r="BM238" s="232" t="s">
        <v>2175</v>
      </c>
    </row>
    <row r="239" s="2" customFormat="1" ht="44.25" customHeight="1">
      <c r="A239" s="39"/>
      <c r="B239" s="40"/>
      <c r="C239" s="220" t="s">
        <v>888</v>
      </c>
      <c r="D239" s="220" t="s">
        <v>151</v>
      </c>
      <c r="E239" s="221" t="s">
        <v>2560</v>
      </c>
      <c r="F239" s="222" t="s">
        <v>2561</v>
      </c>
      <c r="G239" s="223" t="s">
        <v>925</v>
      </c>
      <c r="H239" s="224">
        <v>1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42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155</v>
      </c>
      <c r="AT239" s="232" t="s">
        <v>151</v>
      </c>
      <c r="AU239" s="232" t="s">
        <v>84</v>
      </c>
      <c r="AY239" s="18" t="s">
        <v>149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156</v>
      </c>
      <c r="BK239" s="233">
        <f>ROUND(I239*H239,2)</f>
        <v>0</v>
      </c>
      <c r="BL239" s="18" t="s">
        <v>155</v>
      </c>
      <c r="BM239" s="232" t="s">
        <v>2178</v>
      </c>
    </row>
    <row r="240" s="2" customFormat="1" ht="24.15" customHeight="1">
      <c r="A240" s="39"/>
      <c r="B240" s="40"/>
      <c r="C240" s="220" t="s">
        <v>893</v>
      </c>
      <c r="D240" s="220" t="s">
        <v>151</v>
      </c>
      <c r="E240" s="221" t="s">
        <v>2562</v>
      </c>
      <c r="F240" s="222" t="s">
        <v>2323</v>
      </c>
      <c r="G240" s="223" t="s">
        <v>925</v>
      </c>
      <c r="H240" s="224">
        <v>1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42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155</v>
      </c>
      <c r="AT240" s="232" t="s">
        <v>151</v>
      </c>
      <c r="AU240" s="232" t="s">
        <v>84</v>
      </c>
      <c r="AY240" s="18" t="s">
        <v>149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156</v>
      </c>
      <c r="BK240" s="233">
        <f>ROUND(I240*H240,2)</f>
        <v>0</v>
      </c>
      <c r="BL240" s="18" t="s">
        <v>155</v>
      </c>
      <c r="BM240" s="232" t="s">
        <v>2181</v>
      </c>
    </row>
    <row r="241" s="2" customFormat="1" ht="24.15" customHeight="1">
      <c r="A241" s="39"/>
      <c r="B241" s="40"/>
      <c r="C241" s="220" t="s">
        <v>899</v>
      </c>
      <c r="D241" s="220" t="s">
        <v>151</v>
      </c>
      <c r="E241" s="221" t="s">
        <v>2563</v>
      </c>
      <c r="F241" s="222" t="s">
        <v>2564</v>
      </c>
      <c r="G241" s="223" t="s">
        <v>925</v>
      </c>
      <c r="H241" s="224">
        <v>1</v>
      </c>
      <c r="I241" s="225"/>
      <c r="J241" s="226">
        <f>ROUND(I241*H241,2)</f>
        <v>0</v>
      </c>
      <c r="K241" s="227"/>
      <c r="L241" s="45"/>
      <c r="M241" s="257" t="s">
        <v>1</v>
      </c>
      <c r="N241" s="258" t="s">
        <v>42</v>
      </c>
      <c r="O241" s="259"/>
      <c r="P241" s="260">
        <f>O241*H241</f>
        <v>0</v>
      </c>
      <c r="Q241" s="260">
        <v>0</v>
      </c>
      <c r="R241" s="260">
        <f>Q241*H241</f>
        <v>0</v>
      </c>
      <c r="S241" s="260">
        <v>0</v>
      </c>
      <c r="T241" s="26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155</v>
      </c>
      <c r="AT241" s="232" t="s">
        <v>151</v>
      </c>
      <c r="AU241" s="232" t="s">
        <v>84</v>
      </c>
      <c r="AY241" s="18" t="s">
        <v>149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156</v>
      </c>
      <c r="BK241" s="233">
        <f>ROUND(I241*H241,2)</f>
        <v>0</v>
      </c>
      <c r="BL241" s="18" t="s">
        <v>155</v>
      </c>
      <c r="BM241" s="232" t="s">
        <v>2184</v>
      </c>
    </row>
    <row r="242" s="2" customFormat="1" ht="6.96" customHeight="1">
      <c r="A242" s="39"/>
      <c r="B242" s="67"/>
      <c r="C242" s="68"/>
      <c r="D242" s="68"/>
      <c r="E242" s="68"/>
      <c r="F242" s="68"/>
      <c r="G242" s="68"/>
      <c r="H242" s="68"/>
      <c r="I242" s="68"/>
      <c r="J242" s="68"/>
      <c r="K242" s="68"/>
      <c r="L242" s="45"/>
      <c r="M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</row>
  </sheetData>
  <sheetProtection sheet="1" autoFilter="0" formatColumns="0" formatRows="0" objects="1" scenarios="1" spinCount="100000" saltValue="UnthpVEMGf4Bo4FS9MlG8zoKpIXNlEa8aupvfDnRlabehveJi/gapnrZRJ5V4MXQQZL92+BK4aG0qGZJVuWmyw==" hashValue="+aHcNrCRSKppmu+1TAnoUiYR30+loLbXNGqj+nDdOUc9z6o404xu7GrSjE4HDv8PNzTHu8/A2K0JCTIxiGkyrA==" algorithmName="SHA-512" password="CC35"/>
  <autoFilter ref="C121:K24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2565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ROUND((SUM(BE118:BE194)),  2)</f>
        <v>0</v>
      </c>
      <c r="G33" s="39"/>
      <c r="H33" s="39"/>
      <c r="I33" s="156">
        <v>0.20999999999999999</v>
      </c>
      <c r="J33" s="155">
        <f>ROUND(((SUM(BE118:BE194))*I33),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ROUND((SUM(BF118:BF194)),  2)</f>
        <v>0</v>
      </c>
      <c r="G34" s="39"/>
      <c r="H34" s="39"/>
      <c r="I34" s="156">
        <v>0.12</v>
      </c>
      <c r="J34" s="155">
        <f>ROUND(((SUM(BF118:BF194))*I34),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ROUND((SUM(BG118:BG194)),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ROUND((SUM(BH118:BH194)),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ROUND((SUM(BI118:BI194)),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D.1.4.3 -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126</v>
      </c>
      <c r="D94" s="177"/>
      <c r="E94" s="177"/>
      <c r="F94" s="177"/>
      <c r="G94" s="177"/>
      <c r="H94" s="177"/>
      <c r="I94" s="177"/>
      <c r="J94" s="178" t="s">
        <v>127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128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0"/>
      <c r="C97" s="181"/>
      <c r="D97" s="182" t="s">
        <v>2566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2567</v>
      </c>
      <c r="E98" s="183"/>
      <c r="F98" s="183"/>
      <c r="G98" s="183"/>
      <c r="H98" s="183"/>
      <c r="I98" s="183"/>
      <c r="J98" s="184">
        <f>J133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134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BD Modřanská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D.1.4.3 - Vzduchotechnika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28. 9. 2025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30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QSB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135</v>
      </c>
      <c r="D117" s="195" t="s">
        <v>61</v>
      </c>
      <c r="E117" s="195" t="s">
        <v>57</v>
      </c>
      <c r="F117" s="195" t="s">
        <v>58</v>
      </c>
      <c r="G117" s="195" t="s">
        <v>136</v>
      </c>
      <c r="H117" s="195" t="s">
        <v>137</v>
      </c>
      <c r="I117" s="195" t="s">
        <v>138</v>
      </c>
      <c r="J117" s="196" t="s">
        <v>127</v>
      </c>
      <c r="K117" s="197" t="s">
        <v>139</v>
      </c>
      <c r="L117" s="198"/>
      <c r="M117" s="101" t="s">
        <v>1</v>
      </c>
      <c r="N117" s="102" t="s">
        <v>40</v>
      </c>
      <c r="O117" s="102" t="s">
        <v>140</v>
      </c>
      <c r="P117" s="102" t="s">
        <v>141</v>
      </c>
      <c r="Q117" s="102" t="s">
        <v>142</v>
      </c>
      <c r="R117" s="102" t="s">
        <v>143</v>
      </c>
      <c r="S117" s="102" t="s">
        <v>144</v>
      </c>
      <c r="T117" s="103" t="s">
        <v>145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146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P119+P133</f>
        <v>0</v>
      </c>
      <c r="Q118" s="105"/>
      <c r="R118" s="201">
        <f>R119+R133</f>
        <v>0</v>
      </c>
      <c r="S118" s="105"/>
      <c r="T118" s="202">
        <f>T119+T133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129</v>
      </c>
      <c r="BK118" s="203">
        <f>BK119+BK133</f>
        <v>0</v>
      </c>
    </row>
    <row r="119" s="12" customFormat="1" ht="25.92" customHeight="1">
      <c r="A119" s="12"/>
      <c r="B119" s="204"/>
      <c r="C119" s="205"/>
      <c r="D119" s="206" t="s">
        <v>75</v>
      </c>
      <c r="E119" s="207" t="s">
        <v>2568</v>
      </c>
      <c r="F119" s="207" t="s">
        <v>2569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SUM(P120:P132)</f>
        <v>0</v>
      </c>
      <c r="Q119" s="212"/>
      <c r="R119" s="213">
        <f>SUM(R120:R132)</f>
        <v>0</v>
      </c>
      <c r="S119" s="212"/>
      <c r="T119" s="214">
        <f>SUM(T120:T132)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84</v>
      </c>
      <c r="AT119" s="216" t="s">
        <v>75</v>
      </c>
      <c r="AU119" s="216" t="s">
        <v>76</v>
      </c>
      <c r="AY119" s="215" t="s">
        <v>149</v>
      </c>
      <c r="BK119" s="217">
        <f>SUM(BK120:BK132)</f>
        <v>0</v>
      </c>
    </row>
    <row r="120" s="2" customFormat="1" ht="16.5" customHeight="1">
      <c r="A120" s="39"/>
      <c r="B120" s="40"/>
      <c r="C120" s="220" t="s">
        <v>84</v>
      </c>
      <c r="D120" s="220" t="s">
        <v>151</v>
      </c>
      <c r="E120" s="221" t="s">
        <v>2570</v>
      </c>
      <c r="F120" s="222" t="s">
        <v>2571</v>
      </c>
      <c r="G120" s="223" t="s">
        <v>1314</v>
      </c>
      <c r="H120" s="224">
        <v>30</v>
      </c>
      <c r="I120" s="225"/>
      <c r="J120" s="226">
        <f>ROUND(I120*H120,2)</f>
        <v>0</v>
      </c>
      <c r="K120" s="227"/>
      <c r="L120" s="45"/>
      <c r="M120" s="228" t="s">
        <v>1</v>
      </c>
      <c r="N120" s="229" t="s">
        <v>42</v>
      </c>
      <c r="O120" s="92"/>
      <c r="P120" s="230">
        <f>O120*H120</f>
        <v>0</v>
      </c>
      <c r="Q120" s="230">
        <v>0</v>
      </c>
      <c r="R120" s="230">
        <f>Q120*H120</f>
        <v>0</v>
      </c>
      <c r="S120" s="230">
        <v>0</v>
      </c>
      <c r="T120" s="23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2" t="s">
        <v>155</v>
      </c>
      <c r="AT120" s="232" t="s">
        <v>151</v>
      </c>
      <c r="AU120" s="232" t="s">
        <v>84</v>
      </c>
      <c r="AY120" s="18" t="s">
        <v>149</v>
      </c>
      <c r="BE120" s="233">
        <f>IF(N120="základní",J120,0)</f>
        <v>0</v>
      </c>
      <c r="BF120" s="233">
        <f>IF(N120="snížená",J120,0)</f>
        <v>0</v>
      </c>
      <c r="BG120" s="233">
        <f>IF(N120="zákl. přenesená",J120,0)</f>
        <v>0</v>
      </c>
      <c r="BH120" s="233">
        <f>IF(N120="sníž. přenesená",J120,0)</f>
        <v>0</v>
      </c>
      <c r="BI120" s="233">
        <f>IF(N120="nulová",J120,0)</f>
        <v>0</v>
      </c>
      <c r="BJ120" s="18" t="s">
        <v>156</v>
      </c>
      <c r="BK120" s="233">
        <f>ROUND(I120*H120,2)</f>
        <v>0</v>
      </c>
      <c r="BL120" s="18" t="s">
        <v>155</v>
      </c>
      <c r="BM120" s="232" t="s">
        <v>156</v>
      </c>
    </row>
    <row r="121" s="2" customFormat="1" ht="24.15" customHeight="1">
      <c r="A121" s="39"/>
      <c r="B121" s="40"/>
      <c r="C121" s="220" t="s">
        <v>156</v>
      </c>
      <c r="D121" s="220" t="s">
        <v>151</v>
      </c>
      <c r="E121" s="221" t="s">
        <v>2572</v>
      </c>
      <c r="F121" s="222" t="s">
        <v>2573</v>
      </c>
      <c r="G121" s="223" t="s">
        <v>197</v>
      </c>
      <c r="H121" s="224">
        <v>180</v>
      </c>
      <c r="I121" s="225"/>
      <c r="J121" s="226">
        <f>ROUND(I121*H121,2)</f>
        <v>0</v>
      </c>
      <c r="K121" s="227"/>
      <c r="L121" s="45"/>
      <c r="M121" s="228" t="s">
        <v>1</v>
      </c>
      <c r="N121" s="229" t="s">
        <v>42</v>
      </c>
      <c r="O121" s="92"/>
      <c r="P121" s="230">
        <f>O121*H121</f>
        <v>0</v>
      </c>
      <c r="Q121" s="230">
        <v>0</v>
      </c>
      <c r="R121" s="230">
        <f>Q121*H121</f>
        <v>0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155</v>
      </c>
      <c r="AT121" s="232" t="s">
        <v>151</v>
      </c>
      <c r="AU121" s="232" t="s">
        <v>84</v>
      </c>
      <c r="AY121" s="18" t="s">
        <v>149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156</v>
      </c>
      <c r="BK121" s="233">
        <f>ROUND(I121*H121,2)</f>
        <v>0</v>
      </c>
      <c r="BL121" s="18" t="s">
        <v>155</v>
      </c>
      <c r="BM121" s="232" t="s">
        <v>155</v>
      </c>
    </row>
    <row r="122" s="2" customFormat="1" ht="16.5" customHeight="1">
      <c r="A122" s="39"/>
      <c r="B122" s="40"/>
      <c r="C122" s="220" t="s">
        <v>163</v>
      </c>
      <c r="D122" s="220" t="s">
        <v>151</v>
      </c>
      <c r="E122" s="221" t="s">
        <v>2574</v>
      </c>
      <c r="F122" s="222" t="s">
        <v>2575</v>
      </c>
      <c r="G122" s="223" t="s">
        <v>197</v>
      </c>
      <c r="H122" s="224">
        <v>30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42</v>
      </c>
      <c r="O122" s="92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155</v>
      </c>
      <c r="AT122" s="232" t="s">
        <v>151</v>
      </c>
      <c r="AU122" s="232" t="s">
        <v>84</v>
      </c>
      <c r="AY122" s="18" t="s">
        <v>149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8" t="s">
        <v>156</v>
      </c>
      <c r="BK122" s="233">
        <f>ROUND(I122*H122,2)</f>
        <v>0</v>
      </c>
      <c r="BL122" s="18" t="s">
        <v>155</v>
      </c>
      <c r="BM122" s="232" t="s">
        <v>177</v>
      </c>
    </row>
    <row r="123" s="2" customFormat="1" ht="16.5" customHeight="1">
      <c r="A123" s="39"/>
      <c r="B123" s="40"/>
      <c r="C123" s="220" t="s">
        <v>155</v>
      </c>
      <c r="D123" s="220" t="s">
        <v>151</v>
      </c>
      <c r="E123" s="221" t="s">
        <v>2576</v>
      </c>
      <c r="F123" s="222" t="s">
        <v>2577</v>
      </c>
      <c r="G123" s="223" t="s">
        <v>1314</v>
      </c>
      <c r="H123" s="224">
        <v>13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42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155</v>
      </c>
      <c r="AT123" s="232" t="s">
        <v>151</v>
      </c>
      <c r="AU123" s="232" t="s">
        <v>84</v>
      </c>
      <c r="AY123" s="18" t="s">
        <v>149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156</v>
      </c>
      <c r="BK123" s="233">
        <f>ROUND(I123*H123,2)</f>
        <v>0</v>
      </c>
      <c r="BL123" s="18" t="s">
        <v>155</v>
      </c>
      <c r="BM123" s="232" t="s">
        <v>181</v>
      </c>
    </row>
    <row r="124" s="2" customFormat="1" ht="16.5" customHeight="1">
      <c r="A124" s="39"/>
      <c r="B124" s="40"/>
      <c r="C124" s="220" t="s">
        <v>172</v>
      </c>
      <c r="D124" s="220" t="s">
        <v>151</v>
      </c>
      <c r="E124" s="221" t="s">
        <v>2578</v>
      </c>
      <c r="F124" s="222" t="s">
        <v>2579</v>
      </c>
      <c r="G124" s="223" t="s">
        <v>1314</v>
      </c>
      <c r="H124" s="224">
        <v>13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42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155</v>
      </c>
      <c r="AT124" s="232" t="s">
        <v>151</v>
      </c>
      <c r="AU124" s="232" t="s">
        <v>84</v>
      </c>
      <c r="AY124" s="18" t="s">
        <v>149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156</v>
      </c>
      <c r="BK124" s="233">
        <f>ROUND(I124*H124,2)</f>
        <v>0</v>
      </c>
      <c r="BL124" s="18" t="s">
        <v>155</v>
      </c>
      <c r="BM124" s="232" t="s">
        <v>200</v>
      </c>
    </row>
    <row r="125" s="2" customFormat="1" ht="33" customHeight="1">
      <c r="A125" s="39"/>
      <c r="B125" s="40"/>
      <c r="C125" s="220" t="s">
        <v>177</v>
      </c>
      <c r="D125" s="220" t="s">
        <v>151</v>
      </c>
      <c r="E125" s="221" t="s">
        <v>2580</v>
      </c>
      <c r="F125" s="222" t="s">
        <v>2581</v>
      </c>
      <c r="G125" s="223" t="s">
        <v>925</v>
      </c>
      <c r="H125" s="224">
        <v>29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42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155</v>
      </c>
      <c r="AT125" s="232" t="s">
        <v>151</v>
      </c>
      <c r="AU125" s="232" t="s">
        <v>84</v>
      </c>
      <c r="AY125" s="18" t="s">
        <v>149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156</v>
      </c>
      <c r="BK125" s="233">
        <f>ROUND(I125*H125,2)</f>
        <v>0</v>
      </c>
      <c r="BL125" s="18" t="s">
        <v>155</v>
      </c>
      <c r="BM125" s="232" t="s">
        <v>8</v>
      </c>
    </row>
    <row r="126" s="2" customFormat="1" ht="16.5" customHeight="1">
      <c r="A126" s="39"/>
      <c r="B126" s="40"/>
      <c r="C126" s="220" t="s">
        <v>186</v>
      </c>
      <c r="D126" s="220" t="s">
        <v>151</v>
      </c>
      <c r="E126" s="221" t="s">
        <v>2582</v>
      </c>
      <c r="F126" s="222" t="s">
        <v>2583</v>
      </c>
      <c r="G126" s="223" t="s">
        <v>197</v>
      </c>
      <c r="H126" s="224">
        <v>6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42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155</v>
      </c>
      <c r="AT126" s="232" t="s">
        <v>151</v>
      </c>
      <c r="AU126" s="232" t="s">
        <v>84</v>
      </c>
      <c r="AY126" s="18" t="s">
        <v>149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156</v>
      </c>
      <c r="BK126" s="233">
        <f>ROUND(I126*H126,2)</f>
        <v>0</v>
      </c>
      <c r="BL126" s="18" t="s">
        <v>155</v>
      </c>
      <c r="BM126" s="232" t="s">
        <v>218</v>
      </c>
    </row>
    <row r="127" s="2" customFormat="1" ht="16.5" customHeight="1">
      <c r="A127" s="39"/>
      <c r="B127" s="40"/>
      <c r="C127" s="220" t="s">
        <v>181</v>
      </c>
      <c r="D127" s="220" t="s">
        <v>151</v>
      </c>
      <c r="E127" s="221" t="s">
        <v>2584</v>
      </c>
      <c r="F127" s="222" t="s">
        <v>2585</v>
      </c>
      <c r="G127" s="223" t="s">
        <v>925</v>
      </c>
      <c r="H127" s="224">
        <v>29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42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155</v>
      </c>
      <c r="AT127" s="232" t="s">
        <v>151</v>
      </c>
      <c r="AU127" s="232" t="s">
        <v>84</v>
      </c>
      <c r="AY127" s="18" t="s">
        <v>149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156</v>
      </c>
      <c r="BK127" s="233">
        <f>ROUND(I127*H127,2)</f>
        <v>0</v>
      </c>
      <c r="BL127" s="18" t="s">
        <v>155</v>
      </c>
      <c r="BM127" s="232" t="s">
        <v>228</v>
      </c>
    </row>
    <row r="128" s="2" customFormat="1" ht="21.75" customHeight="1">
      <c r="A128" s="39"/>
      <c r="B128" s="40"/>
      <c r="C128" s="220" t="s">
        <v>184</v>
      </c>
      <c r="D128" s="220" t="s">
        <v>151</v>
      </c>
      <c r="E128" s="221" t="s">
        <v>2586</v>
      </c>
      <c r="F128" s="222" t="s">
        <v>2587</v>
      </c>
      <c r="G128" s="223" t="s">
        <v>197</v>
      </c>
      <c r="H128" s="224">
        <v>180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42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155</v>
      </c>
      <c r="AT128" s="232" t="s">
        <v>151</v>
      </c>
      <c r="AU128" s="232" t="s">
        <v>84</v>
      </c>
      <c r="AY128" s="18" t="s">
        <v>149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156</v>
      </c>
      <c r="BK128" s="233">
        <f>ROUND(I128*H128,2)</f>
        <v>0</v>
      </c>
      <c r="BL128" s="18" t="s">
        <v>155</v>
      </c>
      <c r="BM128" s="232" t="s">
        <v>239</v>
      </c>
    </row>
    <row r="129" s="2" customFormat="1" ht="24.15" customHeight="1">
      <c r="A129" s="39"/>
      <c r="B129" s="40"/>
      <c r="C129" s="220" t="s">
        <v>200</v>
      </c>
      <c r="D129" s="220" t="s">
        <v>151</v>
      </c>
      <c r="E129" s="221" t="s">
        <v>2588</v>
      </c>
      <c r="F129" s="222" t="s">
        <v>2589</v>
      </c>
      <c r="G129" s="223" t="s">
        <v>1314</v>
      </c>
      <c r="H129" s="224">
        <v>14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42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155</v>
      </c>
      <c r="AT129" s="232" t="s">
        <v>151</v>
      </c>
      <c r="AU129" s="232" t="s">
        <v>84</v>
      </c>
      <c r="AY129" s="18" t="s">
        <v>149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156</v>
      </c>
      <c r="BK129" s="233">
        <f>ROUND(I129*H129,2)</f>
        <v>0</v>
      </c>
      <c r="BL129" s="18" t="s">
        <v>155</v>
      </c>
      <c r="BM129" s="232" t="s">
        <v>402</v>
      </c>
    </row>
    <row r="130" s="2" customFormat="1" ht="16.5" customHeight="1">
      <c r="A130" s="39"/>
      <c r="B130" s="40"/>
      <c r="C130" s="220" t="s">
        <v>205</v>
      </c>
      <c r="D130" s="220" t="s">
        <v>151</v>
      </c>
      <c r="E130" s="221" t="s">
        <v>2590</v>
      </c>
      <c r="F130" s="222" t="s">
        <v>2579</v>
      </c>
      <c r="G130" s="223" t="s">
        <v>1314</v>
      </c>
      <c r="H130" s="224">
        <v>14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42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155</v>
      </c>
      <c r="AT130" s="232" t="s">
        <v>151</v>
      </c>
      <c r="AU130" s="232" t="s">
        <v>84</v>
      </c>
      <c r="AY130" s="18" t="s">
        <v>149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156</v>
      </c>
      <c r="BK130" s="233">
        <f>ROUND(I130*H130,2)</f>
        <v>0</v>
      </c>
      <c r="BL130" s="18" t="s">
        <v>155</v>
      </c>
      <c r="BM130" s="232" t="s">
        <v>412</v>
      </c>
    </row>
    <row r="131" s="2" customFormat="1" ht="16.5" customHeight="1">
      <c r="A131" s="39"/>
      <c r="B131" s="40"/>
      <c r="C131" s="220" t="s">
        <v>8</v>
      </c>
      <c r="D131" s="220" t="s">
        <v>151</v>
      </c>
      <c r="E131" s="221" t="s">
        <v>2591</v>
      </c>
      <c r="F131" s="222" t="s">
        <v>2592</v>
      </c>
      <c r="G131" s="223" t="s">
        <v>309</v>
      </c>
      <c r="H131" s="224">
        <v>6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42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155</v>
      </c>
      <c r="AT131" s="232" t="s">
        <v>151</v>
      </c>
      <c r="AU131" s="232" t="s">
        <v>84</v>
      </c>
      <c r="AY131" s="18" t="s">
        <v>149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156</v>
      </c>
      <c r="BK131" s="233">
        <f>ROUND(I131*H131,2)</f>
        <v>0</v>
      </c>
      <c r="BL131" s="18" t="s">
        <v>155</v>
      </c>
      <c r="BM131" s="232" t="s">
        <v>420</v>
      </c>
    </row>
    <row r="132" s="2" customFormat="1" ht="24.15" customHeight="1">
      <c r="A132" s="39"/>
      <c r="B132" s="40"/>
      <c r="C132" s="220" t="s">
        <v>213</v>
      </c>
      <c r="D132" s="220" t="s">
        <v>151</v>
      </c>
      <c r="E132" s="221" t="s">
        <v>2593</v>
      </c>
      <c r="F132" s="222" t="s">
        <v>2594</v>
      </c>
      <c r="G132" s="223" t="s">
        <v>925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42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155</v>
      </c>
      <c r="AT132" s="232" t="s">
        <v>151</v>
      </c>
      <c r="AU132" s="232" t="s">
        <v>84</v>
      </c>
      <c r="AY132" s="18" t="s">
        <v>149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156</v>
      </c>
      <c r="BK132" s="233">
        <f>ROUND(I132*H132,2)</f>
        <v>0</v>
      </c>
      <c r="BL132" s="18" t="s">
        <v>155</v>
      </c>
      <c r="BM132" s="232" t="s">
        <v>429</v>
      </c>
    </row>
    <row r="133" s="12" customFormat="1" ht="25.92" customHeight="1">
      <c r="A133" s="12"/>
      <c r="B133" s="204"/>
      <c r="C133" s="205"/>
      <c r="D133" s="206" t="s">
        <v>75</v>
      </c>
      <c r="E133" s="207" t="s">
        <v>2595</v>
      </c>
      <c r="F133" s="207" t="s">
        <v>2596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SUM(P134:P194)</f>
        <v>0</v>
      </c>
      <c r="Q133" s="212"/>
      <c r="R133" s="213">
        <f>SUM(R134:R194)</f>
        <v>0</v>
      </c>
      <c r="S133" s="212"/>
      <c r="T133" s="214">
        <f>SUM(T134:T194)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76</v>
      </c>
      <c r="AY133" s="215" t="s">
        <v>149</v>
      </c>
      <c r="BK133" s="217">
        <f>SUM(BK134:BK194)</f>
        <v>0</v>
      </c>
    </row>
    <row r="134" s="2" customFormat="1" ht="16.5" customHeight="1">
      <c r="A134" s="39"/>
      <c r="B134" s="40"/>
      <c r="C134" s="220" t="s">
        <v>218</v>
      </c>
      <c r="D134" s="220" t="s">
        <v>151</v>
      </c>
      <c r="E134" s="221" t="s">
        <v>2597</v>
      </c>
      <c r="F134" s="222" t="s">
        <v>2598</v>
      </c>
      <c r="G134" s="223" t="s">
        <v>1314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42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155</v>
      </c>
      <c r="AT134" s="232" t="s">
        <v>151</v>
      </c>
      <c r="AU134" s="232" t="s">
        <v>84</v>
      </c>
      <c r="AY134" s="18" t="s">
        <v>149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156</v>
      </c>
      <c r="BK134" s="233">
        <f>ROUND(I134*H134,2)</f>
        <v>0</v>
      </c>
      <c r="BL134" s="18" t="s">
        <v>155</v>
      </c>
      <c r="BM134" s="232" t="s">
        <v>451</v>
      </c>
    </row>
    <row r="135" s="2" customFormat="1" ht="16.5" customHeight="1">
      <c r="A135" s="39"/>
      <c r="B135" s="40"/>
      <c r="C135" s="220" t="s">
        <v>223</v>
      </c>
      <c r="D135" s="220" t="s">
        <v>151</v>
      </c>
      <c r="E135" s="221" t="s">
        <v>2599</v>
      </c>
      <c r="F135" s="222" t="s">
        <v>2600</v>
      </c>
      <c r="G135" s="223" t="s">
        <v>1314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42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155</v>
      </c>
      <c r="AT135" s="232" t="s">
        <v>151</v>
      </c>
      <c r="AU135" s="232" t="s">
        <v>84</v>
      </c>
      <c r="AY135" s="18" t="s">
        <v>149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156</v>
      </c>
      <c r="BK135" s="233">
        <f>ROUND(I135*H135,2)</f>
        <v>0</v>
      </c>
      <c r="BL135" s="18" t="s">
        <v>155</v>
      </c>
      <c r="BM135" s="232" t="s">
        <v>459</v>
      </c>
    </row>
    <row r="136" s="2" customFormat="1" ht="16.5" customHeight="1">
      <c r="A136" s="39"/>
      <c r="B136" s="40"/>
      <c r="C136" s="220" t="s">
        <v>228</v>
      </c>
      <c r="D136" s="220" t="s">
        <v>151</v>
      </c>
      <c r="E136" s="221" t="s">
        <v>2601</v>
      </c>
      <c r="F136" s="222" t="s">
        <v>2602</v>
      </c>
      <c r="G136" s="223" t="s">
        <v>1314</v>
      </c>
      <c r="H136" s="224">
        <v>2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42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155</v>
      </c>
      <c r="AT136" s="232" t="s">
        <v>151</v>
      </c>
      <c r="AU136" s="232" t="s">
        <v>84</v>
      </c>
      <c r="AY136" s="18" t="s">
        <v>149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156</v>
      </c>
      <c r="BK136" s="233">
        <f>ROUND(I136*H136,2)</f>
        <v>0</v>
      </c>
      <c r="BL136" s="18" t="s">
        <v>155</v>
      </c>
      <c r="BM136" s="232" t="s">
        <v>468</v>
      </c>
    </row>
    <row r="137" s="2" customFormat="1" ht="16.5" customHeight="1">
      <c r="A137" s="39"/>
      <c r="B137" s="40"/>
      <c r="C137" s="220" t="s">
        <v>235</v>
      </c>
      <c r="D137" s="220" t="s">
        <v>151</v>
      </c>
      <c r="E137" s="221" t="s">
        <v>2603</v>
      </c>
      <c r="F137" s="222" t="s">
        <v>2604</v>
      </c>
      <c r="G137" s="223" t="s">
        <v>197</v>
      </c>
      <c r="H137" s="224">
        <v>3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42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155</v>
      </c>
      <c r="AT137" s="232" t="s">
        <v>151</v>
      </c>
      <c r="AU137" s="232" t="s">
        <v>84</v>
      </c>
      <c r="AY137" s="18" t="s">
        <v>149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156</v>
      </c>
      <c r="BK137" s="233">
        <f>ROUND(I137*H137,2)</f>
        <v>0</v>
      </c>
      <c r="BL137" s="18" t="s">
        <v>155</v>
      </c>
      <c r="BM137" s="232" t="s">
        <v>476</v>
      </c>
    </row>
    <row r="138" s="2" customFormat="1" ht="16.5" customHeight="1">
      <c r="A138" s="39"/>
      <c r="B138" s="40"/>
      <c r="C138" s="220" t="s">
        <v>239</v>
      </c>
      <c r="D138" s="220" t="s">
        <v>151</v>
      </c>
      <c r="E138" s="221" t="s">
        <v>2605</v>
      </c>
      <c r="F138" s="222" t="s">
        <v>2606</v>
      </c>
      <c r="G138" s="223" t="s">
        <v>197</v>
      </c>
      <c r="H138" s="224">
        <v>6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42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155</v>
      </c>
      <c r="AT138" s="232" t="s">
        <v>151</v>
      </c>
      <c r="AU138" s="232" t="s">
        <v>84</v>
      </c>
      <c r="AY138" s="18" t="s">
        <v>149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156</v>
      </c>
      <c r="BK138" s="233">
        <f>ROUND(I138*H138,2)</f>
        <v>0</v>
      </c>
      <c r="BL138" s="18" t="s">
        <v>155</v>
      </c>
      <c r="BM138" s="232" t="s">
        <v>485</v>
      </c>
    </row>
    <row r="139" s="2" customFormat="1" ht="33" customHeight="1">
      <c r="A139" s="39"/>
      <c r="B139" s="40"/>
      <c r="C139" s="220" t="s">
        <v>244</v>
      </c>
      <c r="D139" s="220" t="s">
        <v>151</v>
      </c>
      <c r="E139" s="221" t="s">
        <v>2607</v>
      </c>
      <c r="F139" s="222" t="s">
        <v>2608</v>
      </c>
      <c r="G139" s="223" t="s">
        <v>197</v>
      </c>
      <c r="H139" s="224">
        <v>48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42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155</v>
      </c>
      <c r="AT139" s="232" t="s">
        <v>151</v>
      </c>
      <c r="AU139" s="232" t="s">
        <v>84</v>
      </c>
      <c r="AY139" s="18" t="s">
        <v>149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156</v>
      </c>
      <c r="BK139" s="233">
        <f>ROUND(I139*H139,2)</f>
        <v>0</v>
      </c>
      <c r="BL139" s="18" t="s">
        <v>155</v>
      </c>
      <c r="BM139" s="232" t="s">
        <v>494</v>
      </c>
    </row>
    <row r="140" s="2" customFormat="1" ht="16.5" customHeight="1">
      <c r="A140" s="39"/>
      <c r="B140" s="40"/>
      <c r="C140" s="220" t="s">
        <v>402</v>
      </c>
      <c r="D140" s="220" t="s">
        <v>151</v>
      </c>
      <c r="E140" s="221" t="s">
        <v>2609</v>
      </c>
      <c r="F140" s="222" t="s">
        <v>2610</v>
      </c>
      <c r="G140" s="223" t="s">
        <v>1314</v>
      </c>
      <c r="H140" s="224">
        <v>2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42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155</v>
      </c>
      <c r="AT140" s="232" t="s">
        <v>151</v>
      </c>
      <c r="AU140" s="232" t="s">
        <v>84</v>
      </c>
      <c r="AY140" s="18" t="s">
        <v>149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156</v>
      </c>
      <c r="BK140" s="233">
        <f>ROUND(I140*H140,2)</f>
        <v>0</v>
      </c>
      <c r="BL140" s="18" t="s">
        <v>155</v>
      </c>
      <c r="BM140" s="232" t="s">
        <v>503</v>
      </c>
    </row>
    <row r="141" s="2" customFormat="1" ht="24.15" customHeight="1">
      <c r="A141" s="39"/>
      <c r="B141" s="40"/>
      <c r="C141" s="220" t="s">
        <v>7</v>
      </c>
      <c r="D141" s="220" t="s">
        <v>151</v>
      </c>
      <c r="E141" s="221" t="s">
        <v>2611</v>
      </c>
      <c r="F141" s="222" t="s">
        <v>2612</v>
      </c>
      <c r="G141" s="223" t="s">
        <v>1314</v>
      </c>
      <c r="H141" s="224">
        <v>3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42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155</v>
      </c>
      <c r="AT141" s="232" t="s">
        <v>151</v>
      </c>
      <c r="AU141" s="232" t="s">
        <v>84</v>
      </c>
      <c r="AY141" s="18" t="s">
        <v>149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156</v>
      </c>
      <c r="BK141" s="233">
        <f>ROUND(I141*H141,2)</f>
        <v>0</v>
      </c>
      <c r="BL141" s="18" t="s">
        <v>155</v>
      </c>
      <c r="BM141" s="232" t="s">
        <v>513</v>
      </c>
    </row>
    <row r="142" s="2" customFormat="1" ht="16.5" customHeight="1">
      <c r="A142" s="39"/>
      <c r="B142" s="40"/>
      <c r="C142" s="220" t="s">
        <v>412</v>
      </c>
      <c r="D142" s="220" t="s">
        <v>151</v>
      </c>
      <c r="E142" s="221" t="s">
        <v>2613</v>
      </c>
      <c r="F142" s="222" t="s">
        <v>2614</v>
      </c>
      <c r="G142" s="223" t="s">
        <v>1314</v>
      </c>
      <c r="H142" s="224">
        <v>3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42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155</v>
      </c>
      <c r="AT142" s="232" t="s">
        <v>151</v>
      </c>
      <c r="AU142" s="232" t="s">
        <v>84</v>
      </c>
      <c r="AY142" s="18" t="s">
        <v>149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156</v>
      </c>
      <c r="BK142" s="233">
        <f>ROUND(I142*H142,2)</f>
        <v>0</v>
      </c>
      <c r="BL142" s="18" t="s">
        <v>155</v>
      </c>
      <c r="BM142" s="232" t="s">
        <v>522</v>
      </c>
    </row>
    <row r="143" s="2" customFormat="1" ht="16.5" customHeight="1">
      <c r="A143" s="39"/>
      <c r="B143" s="40"/>
      <c r="C143" s="220" t="s">
        <v>416</v>
      </c>
      <c r="D143" s="220" t="s">
        <v>151</v>
      </c>
      <c r="E143" s="221" t="s">
        <v>2615</v>
      </c>
      <c r="F143" s="222" t="s">
        <v>2616</v>
      </c>
      <c r="G143" s="223" t="s">
        <v>197</v>
      </c>
      <c r="H143" s="224">
        <v>3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42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155</v>
      </c>
      <c r="AT143" s="232" t="s">
        <v>151</v>
      </c>
      <c r="AU143" s="232" t="s">
        <v>84</v>
      </c>
      <c r="AY143" s="18" t="s">
        <v>149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156</v>
      </c>
      <c r="BK143" s="233">
        <f>ROUND(I143*H143,2)</f>
        <v>0</v>
      </c>
      <c r="BL143" s="18" t="s">
        <v>155</v>
      </c>
      <c r="BM143" s="232" t="s">
        <v>531</v>
      </c>
    </row>
    <row r="144" s="2" customFormat="1" ht="16.5" customHeight="1">
      <c r="A144" s="39"/>
      <c r="B144" s="40"/>
      <c r="C144" s="220" t="s">
        <v>420</v>
      </c>
      <c r="D144" s="220" t="s">
        <v>151</v>
      </c>
      <c r="E144" s="221" t="s">
        <v>2617</v>
      </c>
      <c r="F144" s="222" t="s">
        <v>2618</v>
      </c>
      <c r="G144" s="223" t="s">
        <v>197</v>
      </c>
      <c r="H144" s="224">
        <v>3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42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155</v>
      </c>
      <c r="AT144" s="232" t="s">
        <v>151</v>
      </c>
      <c r="AU144" s="232" t="s">
        <v>84</v>
      </c>
      <c r="AY144" s="18" t="s">
        <v>149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156</v>
      </c>
      <c r="BK144" s="233">
        <f>ROUND(I144*H144,2)</f>
        <v>0</v>
      </c>
      <c r="BL144" s="18" t="s">
        <v>155</v>
      </c>
      <c r="BM144" s="232" t="s">
        <v>543</v>
      </c>
    </row>
    <row r="145" s="2" customFormat="1" ht="16.5" customHeight="1">
      <c r="A145" s="39"/>
      <c r="B145" s="40"/>
      <c r="C145" s="220" t="s">
        <v>424</v>
      </c>
      <c r="D145" s="220" t="s">
        <v>151</v>
      </c>
      <c r="E145" s="221" t="s">
        <v>2619</v>
      </c>
      <c r="F145" s="222" t="s">
        <v>2620</v>
      </c>
      <c r="G145" s="223" t="s">
        <v>197</v>
      </c>
      <c r="H145" s="224">
        <v>6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42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155</v>
      </c>
      <c r="AT145" s="232" t="s">
        <v>151</v>
      </c>
      <c r="AU145" s="232" t="s">
        <v>84</v>
      </c>
      <c r="AY145" s="18" t="s">
        <v>149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156</v>
      </c>
      <c r="BK145" s="233">
        <f>ROUND(I145*H145,2)</f>
        <v>0</v>
      </c>
      <c r="BL145" s="18" t="s">
        <v>155</v>
      </c>
      <c r="BM145" s="232" t="s">
        <v>578</v>
      </c>
    </row>
    <row r="146" s="2" customFormat="1" ht="16.5" customHeight="1">
      <c r="A146" s="39"/>
      <c r="B146" s="40"/>
      <c r="C146" s="220" t="s">
        <v>429</v>
      </c>
      <c r="D146" s="220" t="s">
        <v>151</v>
      </c>
      <c r="E146" s="221" t="s">
        <v>2621</v>
      </c>
      <c r="F146" s="222" t="s">
        <v>2598</v>
      </c>
      <c r="G146" s="223" t="s">
        <v>1314</v>
      </c>
      <c r="H146" s="224">
        <v>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42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155</v>
      </c>
      <c r="AT146" s="232" t="s">
        <v>151</v>
      </c>
      <c r="AU146" s="232" t="s">
        <v>84</v>
      </c>
      <c r="AY146" s="18" t="s">
        <v>149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156</v>
      </c>
      <c r="BK146" s="233">
        <f>ROUND(I146*H146,2)</f>
        <v>0</v>
      </c>
      <c r="BL146" s="18" t="s">
        <v>155</v>
      </c>
      <c r="BM146" s="232" t="s">
        <v>604</v>
      </c>
    </row>
    <row r="147" s="2" customFormat="1" ht="16.5" customHeight="1">
      <c r="A147" s="39"/>
      <c r="B147" s="40"/>
      <c r="C147" s="220" t="s">
        <v>447</v>
      </c>
      <c r="D147" s="220" t="s">
        <v>151</v>
      </c>
      <c r="E147" s="221" t="s">
        <v>2622</v>
      </c>
      <c r="F147" s="222" t="s">
        <v>2600</v>
      </c>
      <c r="G147" s="223" t="s">
        <v>1314</v>
      </c>
      <c r="H147" s="224">
        <v>1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42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155</v>
      </c>
      <c r="AT147" s="232" t="s">
        <v>151</v>
      </c>
      <c r="AU147" s="232" t="s">
        <v>84</v>
      </c>
      <c r="AY147" s="18" t="s">
        <v>149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156</v>
      </c>
      <c r="BK147" s="233">
        <f>ROUND(I147*H147,2)</f>
        <v>0</v>
      </c>
      <c r="BL147" s="18" t="s">
        <v>155</v>
      </c>
      <c r="BM147" s="232" t="s">
        <v>627</v>
      </c>
    </row>
    <row r="148" s="2" customFormat="1" ht="16.5" customHeight="1">
      <c r="A148" s="39"/>
      <c r="B148" s="40"/>
      <c r="C148" s="220" t="s">
        <v>451</v>
      </c>
      <c r="D148" s="220" t="s">
        <v>151</v>
      </c>
      <c r="E148" s="221" t="s">
        <v>2623</v>
      </c>
      <c r="F148" s="222" t="s">
        <v>2602</v>
      </c>
      <c r="G148" s="223" t="s">
        <v>1314</v>
      </c>
      <c r="H148" s="224">
        <v>2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42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155</v>
      </c>
      <c r="AT148" s="232" t="s">
        <v>151</v>
      </c>
      <c r="AU148" s="232" t="s">
        <v>84</v>
      </c>
      <c r="AY148" s="18" t="s">
        <v>149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156</v>
      </c>
      <c r="BK148" s="233">
        <f>ROUND(I148*H148,2)</f>
        <v>0</v>
      </c>
      <c r="BL148" s="18" t="s">
        <v>155</v>
      </c>
      <c r="BM148" s="232" t="s">
        <v>652</v>
      </c>
    </row>
    <row r="149" s="2" customFormat="1" ht="16.5" customHeight="1">
      <c r="A149" s="39"/>
      <c r="B149" s="40"/>
      <c r="C149" s="220" t="s">
        <v>455</v>
      </c>
      <c r="D149" s="220" t="s">
        <v>151</v>
      </c>
      <c r="E149" s="221" t="s">
        <v>2624</v>
      </c>
      <c r="F149" s="222" t="s">
        <v>2604</v>
      </c>
      <c r="G149" s="223" t="s">
        <v>197</v>
      </c>
      <c r="H149" s="224">
        <v>3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42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155</v>
      </c>
      <c r="AT149" s="232" t="s">
        <v>151</v>
      </c>
      <c r="AU149" s="232" t="s">
        <v>84</v>
      </c>
      <c r="AY149" s="18" t="s">
        <v>149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156</v>
      </c>
      <c r="BK149" s="233">
        <f>ROUND(I149*H149,2)</f>
        <v>0</v>
      </c>
      <c r="BL149" s="18" t="s">
        <v>155</v>
      </c>
      <c r="BM149" s="232" t="s">
        <v>666</v>
      </c>
    </row>
    <row r="150" s="2" customFormat="1" ht="33" customHeight="1">
      <c r="A150" s="39"/>
      <c r="B150" s="40"/>
      <c r="C150" s="220" t="s">
        <v>459</v>
      </c>
      <c r="D150" s="220" t="s">
        <v>151</v>
      </c>
      <c r="E150" s="221" t="s">
        <v>2625</v>
      </c>
      <c r="F150" s="222" t="s">
        <v>2626</v>
      </c>
      <c r="G150" s="223" t="s">
        <v>197</v>
      </c>
      <c r="H150" s="224">
        <v>36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42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155</v>
      </c>
      <c r="AT150" s="232" t="s">
        <v>151</v>
      </c>
      <c r="AU150" s="232" t="s">
        <v>84</v>
      </c>
      <c r="AY150" s="18" t="s">
        <v>149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156</v>
      </c>
      <c r="BK150" s="233">
        <f>ROUND(I150*H150,2)</f>
        <v>0</v>
      </c>
      <c r="BL150" s="18" t="s">
        <v>155</v>
      </c>
      <c r="BM150" s="232" t="s">
        <v>679</v>
      </c>
    </row>
    <row r="151" s="2" customFormat="1" ht="16.5" customHeight="1">
      <c r="A151" s="39"/>
      <c r="B151" s="40"/>
      <c r="C151" s="220" t="s">
        <v>464</v>
      </c>
      <c r="D151" s="220" t="s">
        <v>151</v>
      </c>
      <c r="E151" s="221" t="s">
        <v>2627</v>
      </c>
      <c r="F151" s="222" t="s">
        <v>2628</v>
      </c>
      <c r="G151" s="223" t="s">
        <v>1314</v>
      </c>
      <c r="H151" s="224">
        <v>2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42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155</v>
      </c>
      <c r="AT151" s="232" t="s">
        <v>151</v>
      </c>
      <c r="AU151" s="232" t="s">
        <v>84</v>
      </c>
      <c r="AY151" s="18" t="s">
        <v>149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156</v>
      </c>
      <c r="BK151" s="233">
        <f>ROUND(I151*H151,2)</f>
        <v>0</v>
      </c>
      <c r="BL151" s="18" t="s">
        <v>155</v>
      </c>
      <c r="BM151" s="232" t="s">
        <v>687</v>
      </c>
    </row>
    <row r="152" s="2" customFormat="1" ht="24.15" customHeight="1">
      <c r="A152" s="39"/>
      <c r="B152" s="40"/>
      <c r="C152" s="220" t="s">
        <v>468</v>
      </c>
      <c r="D152" s="220" t="s">
        <v>151</v>
      </c>
      <c r="E152" s="221" t="s">
        <v>2629</v>
      </c>
      <c r="F152" s="222" t="s">
        <v>2612</v>
      </c>
      <c r="G152" s="223" t="s">
        <v>1314</v>
      </c>
      <c r="H152" s="224">
        <v>2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42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155</v>
      </c>
      <c r="AT152" s="232" t="s">
        <v>151</v>
      </c>
      <c r="AU152" s="232" t="s">
        <v>84</v>
      </c>
      <c r="AY152" s="18" t="s">
        <v>149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156</v>
      </c>
      <c r="BK152" s="233">
        <f>ROUND(I152*H152,2)</f>
        <v>0</v>
      </c>
      <c r="BL152" s="18" t="s">
        <v>155</v>
      </c>
      <c r="BM152" s="232" t="s">
        <v>695</v>
      </c>
    </row>
    <row r="153" s="2" customFormat="1" ht="16.5" customHeight="1">
      <c r="A153" s="39"/>
      <c r="B153" s="40"/>
      <c r="C153" s="220" t="s">
        <v>474</v>
      </c>
      <c r="D153" s="220" t="s">
        <v>151</v>
      </c>
      <c r="E153" s="221" t="s">
        <v>2630</v>
      </c>
      <c r="F153" s="222" t="s">
        <v>2614</v>
      </c>
      <c r="G153" s="223" t="s">
        <v>1314</v>
      </c>
      <c r="H153" s="224">
        <v>3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42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155</v>
      </c>
      <c r="AT153" s="232" t="s">
        <v>151</v>
      </c>
      <c r="AU153" s="232" t="s">
        <v>84</v>
      </c>
      <c r="AY153" s="18" t="s">
        <v>149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156</v>
      </c>
      <c r="BK153" s="233">
        <f>ROUND(I153*H153,2)</f>
        <v>0</v>
      </c>
      <c r="BL153" s="18" t="s">
        <v>155</v>
      </c>
      <c r="BM153" s="232" t="s">
        <v>708</v>
      </c>
    </row>
    <row r="154" s="2" customFormat="1" ht="16.5" customHeight="1">
      <c r="A154" s="39"/>
      <c r="B154" s="40"/>
      <c r="C154" s="220" t="s">
        <v>476</v>
      </c>
      <c r="D154" s="220" t="s">
        <v>151</v>
      </c>
      <c r="E154" s="221" t="s">
        <v>2631</v>
      </c>
      <c r="F154" s="222" t="s">
        <v>2616</v>
      </c>
      <c r="G154" s="223" t="s">
        <v>197</v>
      </c>
      <c r="H154" s="224">
        <v>3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42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155</v>
      </c>
      <c r="AT154" s="232" t="s">
        <v>151</v>
      </c>
      <c r="AU154" s="232" t="s">
        <v>84</v>
      </c>
      <c r="AY154" s="18" t="s">
        <v>149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156</v>
      </c>
      <c r="BK154" s="233">
        <f>ROUND(I154*H154,2)</f>
        <v>0</v>
      </c>
      <c r="BL154" s="18" t="s">
        <v>155</v>
      </c>
      <c r="BM154" s="232" t="s">
        <v>717</v>
      </c>
    </row>
    <row r="155" s="2" customFormat="1" ht="16.5" customHeight="1">
      <c r="A155" s="39"/>
      <c r="B155" s="40"/>
      <c r="C155" s="220" t="s">
        <v>481</v>
      </c>
      <c r="D155" s="220" t="s">
        <v>151</v>
      </c>
      <c r="E155" s="221" t="s">
        <v>2632</v>
      </c>
      <c r="F155" s="222" t="s">
        <v>2618</v>
      </c>
      <c r="G155" s="223" t="s">
        <v>197</v>
      </c>
      <c r="H155" s="224">
        <v>3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42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155</v>
      </c>
      <c r="AT155" s="232" t="s">
        <v>151</v>
      </c>
      <c r="AU155" s="232" t="s">
        <v>84</v>
      </c>
      <c r="AY155" s="18" t="s">
        <v>149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156</v>
      </c>
      <c r="BK155" s="233">
        <f>ROUND(I155*H155,2)</f>
        <v>0</v>
      </c>
      <c r="BL155" s="18" t="s">
        <v>155</v>
      </c>
      <c r="BM155" s="232" t="s">
        <v>730</v>
      </c>
    </row>
    <row r="156" s="2" customFormat="1" ht="16.5" customHeight="1">
      <c r="A156" s="39"/>
      <c r="B156" s="40"/>
      <c r="C156" s="220" t="s">
        <v>485</v>
      </c>
      <c r="D156" s="220" t="s">
        <v>151</v>
      </c>
      <c r="E156" s="221" t="s">
        <v>2633</v>
      </c>
      <c r="F156" s="222" t="s">
        <v>2598</v>
      </c>
      <c r="G156" s="223" t="s">
        <v>1314</v>
      </c>
      <c r="H156" s="224">
        <v>1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42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155</v>
      </c>
      <c r="AT156" s="232" t="s">
        <v>151</v>
      </c>
      <c r="AU156" s="232" t="s">
        <v>84</v>
      </c>
      <c r="AY156" s="18" t="s">
        <v>149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156</v>
      </c>
      <c r="BK156" s="233">
        <f>ROUND(I156*H156,2)</f>
        <v>0</v>
      </c>
      <c r="BL156" s="18" t="s">
        <v>155</v>
      </c>
      <c r="BM156" s="232" t="s">
        <v>739</v>
      </c>
    </row>
    <row r="157" s="2" customFormat="1" ht="24.15" customHeight="1">
      <c r="A157" s="39"/>
      <c r="B157" s="40"/>
      <c r="C157" s="220" t="s">
        <v>490</v>
      </c>
      <c r="D157" s="220" t="s">
        <v>151</v>
      </c>
      <c r="E157" s="221" t="s">
        <v>2634</v>
      </c>
      <c r="F157" s="222" t="s">
        <v>2635</v>
      </c>
      <c r="G157" s="223" t="s">
        <v>1314</v>
      </c>
      <c r="H157" s="224">
        <v>2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42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155</v>
      </c>
      <c r="AT157" s="232" t="s">
        <v>151</v>
      </c>
      <c r="AU157" s="232" t="s">
        <v>84</v>
      </c>
      <c r="AY157" s="18" t="s">
        <v>149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156</v>
      </c>
      <c r="BK157" s="233">
        <f>ROUND(I157*H157,2)</f>
        <v>0</v>
      </c>
      <c r="BL157" s="18" t="s">
        <v>155</v>
      </c>
      <c r="BM157" s="232" t="s">
        <v>749</v>
      </c>
    </row>
    <row r="158" s="2" customFormat="1" ht="16.5" customHeight="1">
      <c r="A158" s="39"/>
      <c r="B158" s="40"/>
      <c r="C158" s="220" t="s">
        <v>494</v>
      </c>
      <c r="D158" s="220" t="s">
        <v>151</v>
      </c>
      <c r="E158" s="221" t="s">
        <v>2636</v>
      </c>
      <c r="F158" s="222" t="s">
        <v>2600</v>
      </c>
      <c r="G158" s="223" t="s">
        <v>1314</v>
      </c>
      <c r="H158" s="224">
        <v>3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42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155</v>
      </c>
      <c r="AT158" s="232" t="s">
        <v>151</v>
      </c>
      <c r="AU158" s="232" t="s">
        <v>84</v>
      </c>
      <c r="AY158" s="18" t="s">
        <v>149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156</v>
      </c>
      <c r="BK158" s="233">
        <f>ROUND(I158*H158,2)</f>
        <v>0</v>
      </c>
      <c r="BL158" s="18" t="s">
        <v>155</v>
      </c>
      <c r="BM158" s="232" t="s">
        <v>759</v>
      </c>
    </row>
    <row r="159" s="2" customFormat="1" ht="16.5" customHeight="1">
      <c r="A159" s="39"/>
      <c r="B159" s="40"/>
      <c r="C159" s="220" t="s">
        <v>498</v>
      </c>
      <c r="D159" s="220" t="s">
        <v>151</v>
      </c>
      <c r="E159" s="221" t="s">
        <v>2637</v>
      </c>
      <c r="F159" s="222" t="s">
        <v>2602</v>
      </c>
      <c r="G159" s="223" t="s">
        <v>1314</v>
      </c>
      <c r="H159" s="224">
        <v>2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42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155</v>
      </c>
      <c r="AT159" s="232" t="s">
        <v>151</v>
      </c>
      <c r="AU159" s="232" t="s">
        <v>84</v>
      </c>
      <c r="AY159" s="18" t="s">
        <v>149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156</v>
      </c>
      <c r="BK159" s="233">
        <f>ROUND(I159*H159,2)</f>
        <v>0</v>
      </c>
      <c r="BL159" s="18" t="s">
        <v>155</v>
      </c>
      <c r="BM159" s="232" t="s">
        <v>772</v>
      </c>
    </row>
    <row r="160" s="2" customFormat="1" ht="24.15" customHeight="1">
      <c r="A160" s="39"/>
      <c r="B160" s="40"/>
      <c r="C160" s="220" t="s">
        <v>503</v>
      </c>
      <c r="D160" s="220" t="s">
        <v>151</v>
      </c>
      <c r="E160" s="221" t="s">
        <v>2638</v>
      </c>
      <c r="F160" s="222" t="s">
        <v>2639</v>
      </c>
      <c r="G160" s="223" t="s">
        <v>1314</v>
      </c>
      <c r="H160" s="224">
        <v>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42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155</v>
      </c>
      <c r="AT160" s="232" t="s">
        <v>151</v>
      </c>
      <c r="AU160" s="232" t="s">
        <v>84</v>
      </c>
      <c r="AY160" s="18" t="s">
        <v>149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156</v>
      </c>
      <c r="BK160" s="233">
        <f>ROUND(I160*H160,2)</f>
        <v>0</v>
      </c>
      <c r="BL160" s="18" t="s">
        <v>155</v>
      </c>
      <c r="BM160" s="232" t="s">
        <v>782</v>
      </c>
    </row>
    <row r="161" s="2" customFormat="1" ht="24.15" customHeight="1">
      <c r="A161" s="39"/>
      <c r="B161" s="40"/>
      <c r="C161" s="220" t="s">
        <v>508</v>
      </c>
      <c r="D161" s="220" t="s">
        <v>151</v>
      </c>
      <c r="E161" s="221" t="s">
        <v>2640</v>
      </c>
      <c r="F161" s="222" t="s">
        <v>2612</v>
      </c>
      <c r="G161" s="223" t="s">
        <v>1314</v>
      </c>
      <c r="H161" s="224">
        <v>3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42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155</v>
      </c>
      <c r="AT161" s="232" t="s">
        <v>151</v>
      </c>
      <c r="AU161" s="232" t="s">
        <v>84</v>
      </c>
      <c r="AY161" s="18" t="s">
        <v>149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156</v>
      </c>
      <c r="BK161" s="233">
        <f>ROUND(I161*H161,2)</f>
        <v>0</v>
      </c>
      <c r="BL161" s="18" t="s">
        <v>155</v>
      </c>
      <c r="BM161" s="232" t="s">
        <v>789</v>
      </c>
    </row>
    <row r="162" s="2" customFormat="1" ht="16.5" customHeight="1">
      <c r="A162" s="39"/>
      <c r="B162" s="40"/>
      <c r="C162" s="220" t="s">
        <v>513</v>
      </c>
      <c r="D162" s="220" t="s">
        <v>151</v>
      </c>
      <c r="E162" s="221" t="s">
        <v>2641</v>
      </c>
      <c r="F162" s="222" t="s">
        <v>2642</v>
      </c>
      <c r="G162" s="223" t="s">
        <v>1314</v>
      </c>
      <c r="H162" s="224">
        <v>1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42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155</v>
      </c>
      <c r="AT162" s="232" t="s">
        <v>151</v>
      </c>
      <c r="AU162" s="232" t="s">
        <v>84</v>
      </c>
      <c r="AY162" s="18" t="s">
        <v>149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156</v>
      </c>
      <c r="BK162" s="233">
        <f>ROUND(I162*H162,2)</f>
        <v>0</v>
      </c>
      <c r="BL162" s="18" t="s">
        <v>155</v>
      </c>
      <c r="BM162" s="232" t="s">
        <v>799</v>
      </c>
    </row>
    <row r="163" s="2" customFormat="1" ht="16.5" customHeight="1">
      <c r="A163" s="39"/>
      <c r="B163" s="40"/>
      <c r="C163" s="220" t="s">
        <v>517</v>
      </c>
      <c r="D163" s="220" t="s">
        <v>151</v>
      </c>
      <c r="E163" s="221" t="s">
        <v>2643</v>
      </c>
      <c r="F163" s="222" t="s">
        <v>2644</v>
      </c>
      <c r="G163" s="223" t="s">
        <v>1314</v>
      </c>
      <c r="H163" s="224">
        <v>1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42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155</v>
      </c>
      <c r="AT163" s="232" t="s">
        <v>151</v>
      </c>
      <c r="AU163" s="232" t="s">
        <v>84</v>
      </c>
      <c r="AY163" s="18" t="s">
        <v>149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156</v>
      </c>
      <c r="BK163" s="233">
        <f>ROUND(I163*H163,2)</f>
        <v>0</v>
      </c>
      <c r="BL163" s="18" t="s">
        <v>155</v>
      </c>
      <c r="BM163" s="232" t="s">
        <v>807</v>
      </c>
    </row>
    <row r="164" s="2" customFormat="1" ht="16.5" customHeight="1">
      <c r="A164" s="39"/>
      <c r="B164" s="40"/>
      <c r="C164" s="220" t="s">
        <v>522</v>
      </c>
      <c r="D164" s="220" t="s">
        <v>151</v>
      </c>
      <c r="E164" s="221" t="s">
        <v>2645</v>
      </c>
      <c r="F164" s="222" t="s">
        <v>2604</v>
      </c>
      <c r="G164" s="223" t="s">
        <v>197</v>
      </c>
      <c r="H164" s="224">
        <v>9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42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155</v>
      </c>
      <c r="AT164" s="232" t="s">
        <v>151</v>
      </c>
      <c r="AU164" s="232" t="s">
        <v>84</v>
      </c>
      <c r="AY164" s="18" t="s">
        <v>149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156</v>
      </c>
      <c r="BK164" s="233">
        <f>ROUND(I164*H164,2)</f>
        <v>0</v>
      </c>
      <c r="BL164" s="18" t="s">
        <v>155</v>
      </c>
      <c r="BM164" s="232" t="s">
        <v>816</v>
      </c>
    </row>
    <row r="165" s="2" customFormat="1" ht="33" customHeight="1">
      <c r="A165" s="39"/>
      <c r="B165" s="40"/>
      <c r="C165" s="220" t="s">
        <v>527</v>
      </c>
      <c r="D165" s="220" t="s">
        <v>151</v>
      </c>
      <c r="E165" s="221" t="s">
        <v>2646</v>
      </c>
      <c r="F165" s="222" t="s">
        <v>2608</v>
      </c>
      <c r="G165" s="223" t="s">
        <v>197</v>
      </c>
      <c r="H165" s="224">
        <v>46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42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155</v>
      </c>
      <c r="AT165" s="232" t="s">
        <v>151</v>
      </c>
      <c r="AU165" s="232" t="s">
        <v>84</v>
      </c>
      <c r="AY165" s="18" t="s">
        <v>149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156</v>
      </c>
      <c r="BK165" s="233">
        <f>ROUND(I165*H165,2)</f>
        <v>0</v>
      </c>
      <c r="BL165" s="18" t="s">
        <v>155</v>
      </c>
      <c r="BM165" s="232" t="s">
        <v>830</v>
      </c>
    </row>
    <row r="166" s="2" customFormat="1" ht="16.5" customHeight="1">
      <c r="A166" s="39"/>
      <c r="B166" s="40"/>
      <c r="C166" s="220" t="s">
        <v>531</v>
      </c>
      <c r="D166" s="220" t="s">
        <v>151</v>
      </c>
      <c r="E166" s="221" t="s">
        <v>2647</v>
      </c>
      <c r="F166" s="222" t="s">
        <v>2606</v>
      </c>
      <c r="G166" s="223" t="s">
        <v>197</v>
      </c>
      <c r="H166" s="224">
        <v>3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42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155</v>
      </c>
      <c r="AT166" s="232" t="s">
        <v>151</v>
      </c>
      <c r="AU166" s="232" t="s">
        <v>84</v>
      </c>
      <c r="AY166" s="18" t="s">
        <v>149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156</v>
      </c>
      <c r="BK166" s="233">
        <f>ROUND(I166*H166,2)</f>
        <v>0</v>
      </c>
      <c r="BL166" s="18" t="s">
        <v>155</v>
      </c>
      <c r="BM166" s="232" t="s">
        <v>837</v>
      </c>
    </row>
    <row r="167" s="2" customFormat="1" ht="16.5" customHeight="1">
      <c r="A167" s="39"/>
      <c r="B167" s="40"/>
      <c r="C167" s="220" t="s">
        <v>535</v>
      </c>
      <c r="D167" s="220" t="s">
        <v>151</v>
      </c>
      <c r="E167" s="221" t="s">
        <v>2648</v>
      </c>
      <c r="F167" s="222" t="s">
        <v>2610</v>
      </c>
      <c r="G167" s="223" t="s">
        <v>1314</v>
      </c>
      <c r="H167" s="224">
        <v>2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42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155</v>
      </c>
      <c r="AT167" s="232" t="s">
        <v>151</v>
      </c>
      <c r="AU167" s="232" t="s">
        <v>84</v>
      </c>
      <c r="AY167" s="18" t="s">
        <v>149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156</v>
      </c>
      <c r="BK167" s="233">
        <f>ROUND(I167*H167,2)</f>
        <v>0</v>
      </c>
      <c r="BL167" s="18" t="s">
        <v>155</v>
      </c>
      <c r="BM167" s="232" t="s">
        <v>846</v>
      </c>
    </row>
    <row r="168" s="2" customFormat="1" ht="16.5" customHeight="1">
      <c r="A168" s="39"/>
      <c r="B168" s="40"/>
      <c r="C168" s="220" t="s">
        <v>543</v>
      </c>
      <c r="D168" s="220" t="s">
        <v>151</v>
      </c>
      <c r="E168" s="221" t="s">
        <v>2649</v>
      </c>
      <c r="F168" s="222" t="s">
        <v>2650</v>
      </c>
      <c r="G168" s="223" t="s">
        <v>1314</v>
      </c>
      <c r="H168" s="224">
        <v>1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42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155</v>
      </c>
      <c r="AT168" s="232" t="s">
        <v>151</v>
      </c>
      <c r="AU168" s="232" t="s">
        <v>84</v>
      </c>
      <c r="AY168" s="18" t="s">
        <v>149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156</v>
      </c>
      <c r="BK168" s="233">
        <f>ROUND(I168*H168,2)</f>
        <v>0</v>
      </c>
      <c r="BL168" s="18" t="s">
        <v>155</v>
      </c>
      <c r="BM168" s="232" t="s">
        <v>855</v>
      </c>
    </row>
    <row r="169" s="2" customFormat="1" ht="16.5" customHeight="1">
      <c r="A169" s="39"/>
      <c r="B169" s="40"/>
      <c r="C169" s="220" t="s">
        <v>551</v>
      </c>
      <c r="D169" s="220" t="s">
        <v>151</v>
      </c>
      <c r="E169" s="221" t="s">
        <v>2651</v>
      </c>
      <c r="F169" s="222" t="s">
        <v>2614</v>
      </c>
      <c r="G169" s="223" t="s">
        <v>1314</v>
      </c>
      <c r="H169" s="224">
        <v>4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42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155</v>
      </c>
      <c r="AT169" s="232" t="s">
        <v>151</v>
      </c>
      <c r="AU169" s="232" t="s">
        <v>84</v>
      </c>
      <c r="AY169" s="18" t="s">
        <v>149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156</v>
      </c>
      <c r="BK169" s="233">
        <f>ROUND(I169*H169,2)</f>
        <v>0</v>
      </c>
      <c r="BL169" s="18" t="s">
        <v>155</v>
      </c>
      <c r="BM169" s="232" t="s">
        <v>864</v>
      </c>
    </row>
    <row r="170" s="2" customFormat="1" ht="16.5" customHeight="1">
      <c r="A170" s="39"/>
      <c r="B170" s="40"/>
      <c r="C170" s="220" t="s">
        <v>578</v>
      </c>
      <c r="D170" s="220" t="s">
        <v>151</v>
      </c>
      <c r="E170" s="221" t="s">
        <v>2652</v>
      </c>
      <c r="F170" s="222" t="s">
        <v>2616</v>
      </c>
      <c r="G170" s="223" t="s">
        <v>197</v>
      </c>
      <c r="H170" s="224">
        <v>3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42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155</v>
      </c>
      <c r="AT170" s="232" t="s">
        <v>151</v>
      </c>
      <c r="AU170" s="232" t="s">
        <v>84</v>
      </c>
      <c r="AY170" s="18" t="s">
        <v>149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156</v>
      </c>
      <c r="BK170" s="233">
        <f>ROUND(I170*H170,2)</f>
        <v>0</v>
      </c>
      <c r="BL170" s="18" t="s">
        <v>155</v>
      </c>
      <c r="BM170" s="232" t="s">
        <v>873</v>
      </c>
    </row>
    <row r="171" s="2" customFormat="1" ht="16.5" customHeight="1">
      <c r="A171" s="39"/>
      <c r="B171" s="40"/>
      <c r="C171" s="220" t="s">
        <v>591</v>
      </c>
      <c r="D171" s="220" t="s">
        <v>151</v>
      </c>
      <c r="E171" s="221" t="s">
        <v>2653</v>
      </c>
      <c r="F171" s="222" t="s">
        <v>2618</v>
      </c>
      <c r="G171" s="223" t="s">
        <v>197</v>
      </c>
      <c r="H171" s="224">
        <v>3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42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155</v>
      </c>
      <c r="AT171" s="232" t="s">
        <v>151</v>
      </c>
      <c r="AU171" s="232" t="s">
        <v>84</v>
      </c>
      <c r="AY171" s="18" t="s">
        <v>149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156</v>
      </c>
      <c r="BK171" s="233">
        <f>ROUND(I171*H171,2)</f>
        <v>0</v>
      </c>
      <c r="BL171" s="18" t="s">
        <v>155</v>
      </c>
      <c r="BM171" s="232" t="s">
        <v>879</v>
      </c>
    </row>
    <row r="172" s="2" customFormat="1" ht="16.5" customHeight="1">
      <c r="A172" s="39"/>
      <c r="B172" s="40"/>
      <c r="C172" s="220" t="s">
        <v>604</v>
      </c>
      <c r="D172" s="220" t="s">
        <v>151</v>
      </c>
      <c r="E172" s="221" t="s">
        <v>2654</v>
      </c>
      <c r="F172" s="222" t="s">
        <v>2620</v>
      </c>
      <c r="G172" s="223" t="s">
        <v>197</v>
      </c>
      <c r="H172" s="224">
        <v>6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42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155</v>
      </c>
      <c r="AT172" s="232" t="s">
        <v>151</v>
      </c>
      <c r="AU172" s="232" t="s">
        <v>84</v>
      </c>
      <c r="AY172" s="18" t="s">
        <v>149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156</v>
      </c>
      <c r="BK172" s="233">
        <f>ROUND(I172*H172,2)</f>
        <v>0</v>
      </c>
      <c r="BL172" s="18" t="s">
        <v>155</v>
      </c>
      <c r="BM172" s="232" t="s">
        <v>888</v>
      </c>
    </row>
    <row r="173" s="2" customFormat="1" ht="16.5" customHeight="1">
      <c r="A173" s="39"/>
      <c r="B173" s="40"/>
      <c r="C173" s="220" t="s">
        <v>615</v>
      </c>
      <c r="D173" s="220" t="s">
        <v>151</v>
      </c>
      <c r="E173" s="221" t="s">
        <v>2655</v>
      </c>
      <c r="F173" s="222" t="s">
        <v>2656</v>
      </c>
      <c r="G173" s="223" t="s">
        <v>1314</v>
      </c>
      <c r="H173" s="224">
        <v>2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42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155</v>
      </c>
      <c r="AT173" s="232" t="s">
        <v>151</v>
      </c>
      <c r="AU173" s="232" t="s">
        <v>84</v>
      </c>
      <c r="AY173" s="18" t="s">
        <v>149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156</v>
      </c>
      <c r="BK173" s="233">
        <f>ROUND(I173*H173,2)</f>
        <v>0</v>
      </c>
      <c r="BL173" s="18" t="s">
        <v>155</v>
      </c>
      <c r="BM173" s="232" t="s">
        <v>899</v>
      </c>
    </row>
    <row r="174" s="2" customFormat="1" ht="16.5" customHeight="1">
      <c r="A174" s="39"/>
      <c r="B174" s="40"/>
      <c r="C174" s="220" t="s">
        <v>627</v>
      </c>
      <c r="D174" s="220" t="s">
        <v>151</v>
      </c>
      <c r="E174" s="221" t="s">
        <v>2657</v>
      </c>
      <c r="F174" s="222" t="s">
        <v>2658</v>
      </c>
      <c r="G174" s="223" t="s">
        <v>1314</v>
      </c>
      <c r="H174" s="224">
        <v>4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42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155</v>
      </c>
      <c r="AT174" s="232" t="s">
        <v>151</v>
      </c>
      <c r="AU174" s="232" t="s">
        <v>84</v>
      </c>
      <c r="AY174" s="18" t="s">
        <v>149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156</v>
      </c>
      <c r="BK174" s="233">
        <f>ROUND(I174*H174,2)</f>
        <v>0</v>
      </c>
      <c r="BL174" s="18" t="s">
        <v>155</v>
      </c>
      <c r="BM174" s="232" t="s">
        <v>906</v>
      </c>
    </row>
    <row r="175" s="2" customFormat="1" ht="24.15" customHeight="1">
      <c r="A175" s="39"/>
      <c r="B175" s="40"/>
      <c r="C175" s="220" t="s">
        <v>632</v>
      </c>
      <c r="D175" s="220" t="s">
        <v>151</v>
      </c>
      <c r="E175" s="221" t="s">
        <v>2659</v>
      </c>
      <c r="F175" s="222" t="s">
        <v>2660</v>
      </c>
      <c r="G175" s="223" t="s">
        <v>1314</v>
      </c>
      <c r="H175" s="224">
        <v>10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42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155</v>
      </c>
      <c r="AT175" s="232" t="s">
        <v>151</v>
      </c>
      <c r="AU175" s="232" t="s">
        <v>84</v>
      </c>
      <c r="AY175" s="18" t="s">
        <v>149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156</v>
      </c>
      <c r="BK175" s="233">
        <f>ROUND(I175*H175,2)</f>
        <v>0</v>
      </c>
      <c r="BL175" s="18" t="s">
        <v>155</v>
      </c>
      <c r="BM175" s="232" t="s">
        <v>915</v>
      </c>
    </row>
    <row r="176" s="2" customFormat="1" ht="24.15" customHeight="1">
      <c r="A176" s="39"/>
      <c r="B176" s="40"/>
      <c r="C176" s="220" t="s">
        <v>652</v>
      </c>
      <c r="D176" s="220" t="s">
        <v>151</v>
      </c>
      <c r="E176" s="221" t="s">
        <v>2661</v>
      </c>
      <c r="F176" s="222" t="s">
        <v>2639</v>
      </c>
      <c r="G176" s="223" t="s">
        <v>1314</v>
      </c>
      <c r="H176" s="224">
        <v>7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42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155</v>
      </c>
      <c r="AT176" s="232" t="s">
        <v>151</v>
      </c>
      <c r="AU176" s="232" t="s">
        <v>84</v>
      </c>
      <c r="AY176" s="18" t="s">
        <v>149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156</v>
      </c>
      <c r="BK176" s="233">
        <f>ROUND(I176*H176,2)</f>
        <v>0</v>
      </c>
      <c r="BL176" s="18" t="s">
        <v>155</v>
      </c>
      <c r="BM176" s="232" t="s">
        <v>922</v>
      </c>
    </row>
    <row r="177" s="2" customFormat="1" ht="16.5" customHeight="1">
      <c r="A177" s="39"/>
      <c r="B177" s="40"/>
      <c r="C177" s="220" t="s">
        <v>660</v>
      </c>
      <c r="D177" s="220" t="s">
        <v>151</v>
      </c>
      <c r="E177" s="221" t="s">
        <v>2662</v>
      </c>
      <c r="F177" s="222" t="s">
        <v>2606</v>
      </c>
      <c r="G177" s="223" t="s">
        <v>197</v>
      </c>
      <c r="H177" s="224">
        <v>40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42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155</v>
      </c>
      <c r="AT177" s="232" t="s">
        <v>151</v>
      </c>
      <c r="AU177" s="232" t="s">
        <v>84</v>
      </c>
      <c r="AY177" s="18" t="s">
        <v>149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156</v>
      </c>
      <c r="BK177" s="233">
        <f>ROUND(I177*H177,2)</f>
        <v>0</v>
      </c>
      <c r="BL177" s="18" t="s">
        <v>155</v>
      </c>
      <c r="BM177" s="232" t="s">
        <v>933</v>
      </c>
    </row>
    <row r="178" s="2" customFormat="1" ht="21.75" customHeight="1">
      <c r="A178" s="39"/>
      <c r="B178" s="40"/>
      <c r="C178" s="220" t="s">
        <v>666</v>
      </c>
      <c r="D178" s="220" t="s">
        <v>151</v>
      </c>
      <c r="E178" s="221" t="s">
        <v>2663</v>
      </c>
      <c r="F178" s="222" t="s">
        <v>2664</v>
      </c>
      <c r="G178" s="223" t="s">
        <v>197</v>
      </c>
      <c r="H178" s="224">
        <v>30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42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155</v>
      </c>
      <c r="AT178" s="232" t="s">
        <v>151</v>
      </c>
      <c r="AU178" s="232" t="s">
        <v>84</v>
      </c>
      <c r="AY178" s="18" t="s">
        <v>149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156</v>
      </c>
      <c r="BK178" s="233">
        <f>ROUND(I178*H178,2)</f>
        <v>0</v>
      </c>
      <c r="BL178" s="18" t="s">
        <v>155</v>
      </c>
      <c r="BM178" s="232" t="s">
        <v>945</v>
      </c>
    </row>
    <row r="179" s="2" customFormat="1" ht="16.5" customHeight="1">
      <c r="A179" s="39"/>
      <c r="B179" s="40"/>
      <c r="C179" s="220" t="s">
        <v>674</v>
      </c>
      <c r="D179" s="220" t="s">
        <v>151</v>
      </c>
      <c r="E179" s="221" t="s">
        <v>2665</v>
      </c>
      <c r="F179" s="222" t="s">
        <v>2650</v>
      </c>
      <c r="G179" s="223" t="s">
        <v>1314</v>
      </c>
      <c r="H179" s="224">
        <v>5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42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155</v>
      </c>
      <c r="AT179" s="232" t="s">
        <v>151</v>
      </c>
      <c r="AU179" s="232" t="s">
        <v>84</v>
      </c>
      <c r="AY179" s="18" t="s">
        <v>149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156</v>
      </c>
      <c r="BK179" s="233">
        <f>ROUND(I179*H179,2)</f>
        <v>0</v>
      </c>
      <c r="BL179" s="18" t="s">
        <v>155</v>
      </c>
      <c r="BM179" s="232" t="s">
        <v>954</v>
      </c>
    </row>
    <row r="180" s="2" customFormat="1" ht="16.5" customHeight="1">
      <c r="A180" s="39"/>
      <c r="B180" s="40"/>
      <c r="C180" s="220" t="s">
        <v>679</v>
      </c>
      <c r="D180" s="220" t="s">
        <v>151</v>
      </c>
      <c r="E180" s="221" t="s">
        <v>2666</v>
      </c>
      <c r="F180" s="222" t="s">
        <v>2667</v>
      </c>
      <c r="G180" s="223" t="s">
        <v>1314</v>
      </c>
      <c r="H180" s="224">
        <v>5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42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155</v>
      </c>
      <c r="AT180" s="232" t="s">
        <v>151</v>
      </c>
      <c r="AU180" s="232" t="s">
        <v>84</v>
      </c>
      <c r="AY180" s="18" t="s">
        <v>149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156</v>
      </c>
      <c r="BK180" s="233">
        <f>ROUND(I180*H180,2)</f>
        <v>0</v>
      </c>
      <c r="BL180" s="18" t="s">
        <v>155</v>
      </c>
      <c r="BM180" s="232" t="s">
        <v>962</v>
      </c>
    </row>
    <row r="181" s="2" customFormat="1" ht="16.5" customHeight="1">
      <c r="A181" s="39"/>
      <c r="B181" s="40"/>
      <c r="C181" s="220" t="s">
        <v>683</v>
      </c>
      <c r="D181" s="220" t="s">
        <v>151</v>
      </c>
      <c r="E181" s="221" t="s">
        <v>2668</v>
      </c>
      <c r="F181" s="222" t="s">
        <v>2628</v>
      </c>
      <c r="G181" s="223" t="s">
        <v>1314</v>
      </c>
      <c r="H181" s="224">
        <v>2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42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155</v>
      </c>
      <c r="AT181" s="232" t="s">
        <v>151</v>
      </c>
      <c r="AU181" s="232" t="s">
        <v>84</v>
      </c>
      <c r="AY181" s="18" t="s">
        <v>149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156</v>
      </c>
      <c r="BK181" s="233">
        <f>ROUND(I181*H181,2)</f>
        <v>0</v>
      </c>
      <c r="BL181" s="18" t="s">
        <v>155</v>
      </c>
      <c r="BM181" s="232" t="s">
        <v>974</v>
      </c>
    </row>
    <row r="182" s="2" customFormat="1" ht="16.5" customHeight="1">
      <c r="A182" s="39"/>
      <c r="B182" s="40"/>
      <c r="C182" s="220" t="s">
        <v>687</v>
      </c>
      <c r="D182" s="220" t="s">
        <v>151</v>
      </c>
      <c r="E182" s="221" t="s">
        <v>2669</v>
      </c>
      <c r="F182" s="222" t="s">
        <v>2670</v>
      </c>
      <c r="G182" s="223" t="s">
        <v>1314</v>
      </c>
      <c r="H182" s="224">
        <v>1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42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155</v>
      </c>
      <c r="AT182" s="232" t="s">
        <v>151</v>
      </c>
      <c r="AU182" s="232" t="s">
        <v>84</v>
      </c>
      <c r="AY182" s="18" t="s">
        <v>149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156</v>
      </c>
      <c r="BK182" s="233">
        <f>ROUND(I182*H182,2)</f>
        <v>0</v>
      </c>
      <c r="BL182" s="18" t="s">
        <v>155</v>
      </c>
      <c r="BM182" s="232" t="s">
        <v>984</v>
      </c>
    </row>
    <row r="183" s="2" customFormat="1" ht="16.5" customHeight="1">
      <c r="A183" s="39"/>
      <c r="B183" s="40"/>
      <c r="C183" s="220" t="s">
        <v>691</v>
      </c>
      <c r="D183" s="220" t="s">
        <v>151</v>
      </c>
      <c r="E183" s="221" t="s">
        <v>2671</v>
      </c>
      <c r="F183" s="222" t="s">
        <v>2656</v>
      </c>
      <c r="G183" s="223" t="s">
        <v>2672</v>
      </c>
      <c r="H183" s="224">
        <v>1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42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155</v>
      </c>
      <c r="AT183" s="232" t="s">
        <v>151</v>
      </c>
      <c r="AU183" s="232" t="s">
        <v>84</v>
      </c>
      <c r="AY183" s="18" t="s">
        <v>149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156</v>
      </c>
      <c r="BK183" s="233">
        <f>ROUND(I183*H183,2)</f>
        <v>0</v>
      </c>
      <c r="BL183" s="18" t="s">
        <v>155</v>
      </c>
      <c r="BM183" s="232" t="s">
        <v>995</v>
      </c>
    </row>
    <row r="184" s="2" customFormat="1" ht="16.5" customHeight="1">
      <c r="A184" s="39"/>
      <c r="B184" s="40"/>
      <c r="C184" s="220" t="s">
        <v>695</v>
      </c>
      <c r="D184" s="220" t="s">
        <v>151</v>
      </c>
      <c r="E184" s="221" t="s">
        <v>2673</v>
      </c>
      <c r="F184" s="222" t="s">
        <v>2658</v>
      </c>
      <c r="G184" s="223" t="s">
        <v>1314</v>
      </c>
      <c r="H184" s="224">
        <v>1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42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155</v>
      </c>
      <c r="AT184" s="232" t="s">
        <v>151</v>
      </c>
      <c r="AU184" s="232" t="s">
        <v>84</v>
      </c>
      <c r="AY184" s="18" t="s">
        <v>149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156</v>
      </c>
      <c r="BK184" s="233">
        <f>ROUND(I184*H184,2)</f>
        <v>0</v>
      </c>
      <c r="BL184" s="18" t="s">
        <v>155</v>
      </c>
      <c r="BM184" s="232" t="s">
        <v>1004</v>
      </c>
    </row>
    <row r="185" s="2" customFormat="1" ht="16.5" customHeight="1">
      <c r="A185" s="39"/>
      <c r="B185" s="40"/>
      <c r="C185" s="220" t="s">
        <v>699</v>
      </c>
      <c r="D185" s="220" t="s">
        <v>151</v>
      </c>
      <c r="E185" s="221" t="s">
        <v>2674</v>
      </c>
      <c r="F185" s="222" t="s">
        <v>2644</v>
      </c>
      <c r="G185" s="223" t="s">
        <v>1314</v>
      </c>
      <c r="H185" s="224">
        <v>1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42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155</v>
      </c>
      <c r="AT185" s="232" t="s">
        <v>151</v>
      </c>
      <c r="AU185" s="232" t="s">
        <v>84</v>
      </c>
      <c r="AY185" s="18" t="s">
        <v>149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156</v>
      </c>
      <c r="BK185" s="233">
        <f>ROUND(I185*H185,2)</f>
        <v>0</v>
      </c>
      <c r="BL185" s="18" t="s">
        <v>155</v>
      </c>
      <c r="BM185" s="232" t="s">
        <v>1014</v>
      </c>
    </row>
    <row r="186" s="2" customFormat="1" ht="16.5" customHeight="1">
      <c r="A186" s="39"/>
      <c r="B186" s="40"/>
      <c r="C186" s="220" t="s">
        <v>708</v>
      </c>
      <c r="D186" s="220" t="s">
        <v>151</v>
      </c>
      <c r="E186" s="221" t="s">
        <v>2675</v>
      </c>
      <c r="F186" s="222" t="s">
        <v>2676</v>
      </c>
      <c r="G186" s="223" t="s">
        <v>1314</v>
      </c>
      <c r="H186" s="224">
        <v>1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42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155</v>
      </c>
      <c r="AT186" s="232" t="s">
        <v>151</v>
      </c>
      <c r="AU186" s="232" t="s">
        <v>84</v>
      </c>
      <c r="AY186" s="18" t="s">
        <v>149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156</v>
      </c>
      <c r="BK186" s="233">
        <f>ROUND(I186*H186,2)</f>
        <v>0</v>
      </c>
      <c r="BL186" s="18" t="s">
        <v>155</v>
      </c>
      <c r="BM186" s="232" t="s">
        <v>1026</v>
      </c>
    </row>
    <row r="187" s="2" customFormat="1" ht="24.15" customHeight="1">
      <c r="A187" s="39"/>
      <c r="B187" s="40"/>
      <c r="C187" s="220" t="s">
        <v>712</v>
      </c>
      <c r="D187" s="220" t="s">
        <v>151</v>
      </c>
      <c r="E187" s="221" t="s">
        <v>2677</v>
      </c>
      <c r="F187" s="222" t="s">
        <v>2660</v>
      </c>
      <c r="G187" s="223" t="s">
        <v>1314</v>
      </c>
      <c r="H187" s="224">
        <v>1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42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155</v>
      </c>
      <c r="AT187" s="232" t="s">
        <v>151</v>
      </c>
      <c r="AU187" s="232" t="s">
        <v>84</v>
      </c>
      <c r="AY187" s="18" t="s">
        <v>149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156</v>
      </c>
      <c r="BK187" s="233">
        <f>ROUND(I187*H187,2)</f>
        <v>0</v>
      </c>
      <c r="BL187" s="18" t="s">
        <v>155</v>
      </c>
      <c r="BM187" s="232" t="s">
        <v>1043</v>
      </c>
    </row>
    <row r="188" s="2" customFormat="1" ht="16.5" customHeight="1">
      <c r="A188" s="39"/>
      <c r="B188" s="40"/>
      <c r="C188" s="220" t="s">
        <v>717</v>
      </c>
      <c r="D188" s="220" t="s">
        <v>151</v>
      </c>
      <c r="E188" s="221" t="s">
        <v>2678</v>
      </c>
      <c r="F188" s="222" t="s">
        <v>2606</v>
      </c>
      <c r="G188" s="223" t="s">
        <v>197</v>
      </c>
      <c r="H188" s="224">
        <v>6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42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155</v>
      </c>
      <c r="AT188" s="232" t="s">
        <v>151</v>
      </c>
      <c r="AU188" s="232" t="s">
        <v>84</v>
      </c>
      <c r="AY188" s="18" t="s">
        <v>149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156</v>
      </c>
      <c r="BK188" s="233">
        <f>ROUND(I188*H188,2)</f>
        <v>0</v>
      </c>
      <c r="BL188" s="18" t="s">
        <v>155</v>
      </c>
      <c r="BM188" s="232" t="s">
        <v>1058</v>
      </c>
    </row>
    <row r="189" s="2" customFormat="1" ht="21.75" customHeight="1">
      <c r="A189" s="39"/>
      <c r="B189" s="40"/>
      <c r="C189" s="220" t="s">
        <v>726</v>
      </c>
      <c r="D189" s="220" t="s">
        <v>151</v>
      </c>
      <c r="E189" s="221" t="s">
        <v>2679</v>
      </c>
      <c r="F189" s="222" t="s">
        <v>2680</v>
      </c>
      <c r="G189" s="223" t="s">
        <v>197</v>
      </c>
      <c r="H189" s="224">
        <v>6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42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155</v>
      </c>
      <c r="AT189" s="232" t="s">
        <v>151</v>
      </c>
      <c r="AU189" s="232" t="s">
        <v>84</v>
      </c>
      <c r="AY189" s="18" t="s">
        <v>149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156</v>
      </c>
      <c r="BK189" s="233">
        <f>ROUND(I189*H189,2)</f>
        <v>0</v>
      </c>
      <c r="BL189" s="18" t="s">
        <v>155</v>
      </c>
      <c r="BM189" s="232" t="s">
        <v>1073</v>
      </c>
    </row>
    <row r="190" s="2" customFormat="1" ht="16.5" customHeight="1">
      <c r="A190" s="39"/>
      <c r="B190" s="40"/>
      <c r="C190" s="220" t="s">
        <v>730</v>
      </c>
      <c r="D190" s="220" t="s">
        <v>151</v>
      </c>
      <c r="E190" s="221" t="s">
        <v>2681</v>
      </c>
      <c r="F190" s="222" t="s">
        <v>2628</v>
      </c>
      <c r="G190" s="223" t="s">
        <v>1314</v>
      </c>
      <c r="H190" s="224">
        <v>2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42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155</v>
      </c>
      <c r="AT190" s="232" t="s">
        <v>151</v>
      </c>
      <c r="AU190" s="232" t="s">
        <v>84</v>
      </c>
      <c r="AY190" s="18" t="s">
        <v>149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156</v>
      </c>
      <c r="BK190" s="233">
        <f>ROUND(I190*H190,2)</f>
        <v>0</v>
      </c>
      <c r="BL190" s="18" t="s">
        <v>155</v>
      </c>
      <c r="BM190" s="232" t="s">
        <v>1087</v>
      </c>
    </row>
    <row r="191" s="2" customFormat="1" ht="16.5" customHeight="1">
      <c r="A191" s="39"/>
      <c r="B191" s="40"/>
      <c r="C191" s="220" t="s">
        <v>735</v>
      </c>
      <c r="D191" s="220" t="s">
        <v>151</v>
      </c>
      <c r="E191" s="221" t="s">
        <v>2682</v>
      </c>
      <c r="F191" s="222" t="s">
        <v>2592</v>
      </c>
      <c r="G191" s="223" t="s">
        <v>309</v>
      </c>
      <c r="H191" s="224">
        <v>6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42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155</v>
      </c>
      <c r="AT191" s="232" t="s">
        <v>151</v>
      </c>
      <c r="AU191" s="232" t="s">
        <v>84</v>
      </c>
      <c r="AY191" s="18" t="s">
        <v>149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156</v>
      </c>
      <c r="BK191" s="233">
        <f>ROUND(I191*H191,2)</f>
        <v>0</v>
      </c>
      <c r="BL191" s="18" t="s">
        <v>155</v>
      </c>
      <c r="BM191" s="232" t="s">
        <v>1107</v>
      </c>
    </row>
    <row r="192" s="2" customFormat="1" ht="24.15" customHeight="1">
      <c r="A192" s="39"/>
      <c r="B192" s="40"/>
      <c r="C192" s="220" t="s">
        <v>739</v>
      </c>
      <c r="D192" s="220" t="s">
        <v>151</v>
      </c>
      <c r="E192" s="221" t="s">
        <v>2683</v>
      </c>
      <c r="F192" s="222" t="s">
        <v>2594</v>
      </c>
      <c r="G192" s="223" t="s">
        <v>925</v>
      </c>
      <c r="H192" s="224">
        <v>1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42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155</v>
      </c>
      <c r="AT192" s="232" t="s">
        <v>151</v>
      </c>
      <c r="AU192" s="232" t="s">
        <v>84</v>
      </c>
      <c r="AY192" s="18" t="s">
        <v>149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156</v>
      </c>
      <c r="BK192" s="233">
        <f>ROUND(I192*H192,2)</f>
        <v>0</v>
      </c>
      <c r="BL192" s="18" t="s">
        <v>155</v>
      </c>
      <c r="BM192" s="232" t="s">
        <v>1117</v>
      </c>
    </row>
    <row r="193" s="2" customFormat="1" ht="16.5" customHeight="1">
      <c r="A193" s="39"/>
      <c r="B193" s="40"/>
      <c r="C193" s="220" t="s">
        <v>743</v>
      </c>
      <c r="D193" s="220" t="s">
        <v>151</v>
      </c>
      <c r="E193" s="221" t="s">
        <v>2684</v>
      </c>
      <c r="F193" s="222" t="s">
        <v>2685</v>
      </c>
      <c r="G193" s="223" t="s">
        <v>925</v>
      </c>
      <c r="H193" s="224">
        <v>1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42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155</v>
      </c>
      <c r="AT193" s="232" t="s">
        <v>151</v>
      </c>
      <c r="AU193" s="232" t="s">
        <v>84</v>
      </c>
      <c r="AY193" s="18" t="s">
        <v>149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156</v>
      </c>
      <c r="BK193" s="233">
        <f>ROUND(I193*H193,2)</f>
        <v>0</v>
      </c>
      <c r="BL193" s="18" t="s">
        <v>155</v>
      </c>
      <c r="BM193" s="232" t="s">
        <v>1128</v>
      </c>
    </row>
    <row r="194" s="2" customFormat="1" ht="16.5" customHeight="1">
      <c r="A194" s="39"/>
      <c r="B194" s="40"/>
      <c r="C194" s="220" t="s">
        <v>749</v>
      </c>
      <c r="D194" s="220" t="s">
        <v>151</v>
      </c>
      <c r="E194" s="221" t="s">
        <v>2686</v>
      </c>
      <c r="F194" s="222" t="s">
        <v>2687</v>
      </c>
      <c r="G194" s="223" t="s">
        <v>925</v>
      </c>
      <c r="H194" s="224">
        <v>1</v>
      </c>
      <c r="I194" s="225"/>
      <c r="J194" s="226">
        <f>ROUND(I194*H194,2)</f>
        <v>0</v>
      </c>
      <c r="K194" s="227"/>
      <c r="L194" s="45"/>
      <c r="M194" s="257" t="s">
        <v>1</v>
      </c>
      <c r="N194" s="258" t="s">
        <v>42</v>
      </c>
      <c r="O194" s="259"/>
      <c r="P194" s="260">
        <f>O194*H194</f>
        <v>0</v>
      </c>
      <c r="Q194" s="260">
        <v>0</v>
      </c>
      <c r="R194" s="260">
        <f>Q194*H194</f>
        <v>0</v>
      </c>
      <c r="S194" s="260">
        <v>0</v>
      </c>
      <c r="T194" s="26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155</v>
      </c>
      <c r="AT194" s="232" t="s">
        <v>151</v>
      </c>
      <c r="AU194" s="232" t="s">
        <v>84</v>
      </c>
      <c r="AY194" s="18" t="s">
        <v>149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156</v>
      </c>
      <c r="BK194" s="233">
        <f>ROUND(I194*H194,2)</f>
        <v>0</v>
      </c>
      <c r="BL194" s="18" t="s">
        <v>155</v>
      </c>
      <c r="BM194" s="232" t="s">
        <v>1141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OH/4tcPsdiEdA1DGQvLE8dPcJssxKEMdXeNhFmQrfsOp5JUksBVuyuFbLB2nY6yyw/g+BsyzdHAu4+jVkHoaeg==" hashValue="1iQb/zif8LkKVT609UiwIaeo6Y0/voc8hWUG25RFaKQQkkfD0pltFwrNwaqkNyyBkZQrtxuk4NO9qFYRMX6Gxg==" algorithmName="SHA-512" password="CC35"/>
  <autoFilter ref="C117:K19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Šimůnek</dc:creator>
  <cp:lastModifiedBy>Miroslav Šimůnek</cp:lastModifiedBy>
  <dcterms:created xsi:type="dcterms:W3CDTF">2026-02-18T07:08:36Z</dcterms:created>
  <dcterms:modified xsi:type="dcterms:W3CDTF">2026-02-18T07:08:53Z</dcterms:modified>
</cp:coreProperties>
</file>