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-109-3-04 - Svislé kc..." sheetId="2" r:id="rId2"/>
    <sheet name="2025-109-3-05 - Vodorovné..." sheetId="3" r:id="rId3"/>
    <sheet name="2025-109-3-07 - Podlahy" sheetId="4" r:id="rId4"/>
    <sheet name="2025-109-3-08 - Otvorové ..." sheetId="5" r:id="rId5"/>
    <sheet name="2025-109-3-09 - Vnitřní p..." sheetId="6" r:id="rId6"/>
    <sheet name="2025-109-3-11 - Zámečnick..." sheetId="7" r:id="rId7"/>
    <sheet name="2025-109-3-12 - Profese -..." sheetId="8" r:id="rId8"/>
    <sheet name="2025-109-3-13 - Profese -..." sheetId="9" r:id="rId9"/>
    <sheet name="2025-109-3-15 - Profese -..." sheetId="10" r:id="rId10"/>
    <sheet name="2025-109-3-19 - VRN - ved..." sheetId="11" r:id="rId11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'2025-109-3-04 - Svislé kc...'!$C$84:$K$378</definedName>
    <definedName name="_xlnm.Print_Area" localSheetId="1">'2025-109-3-04 - Svislé kc...'!$C$4:$J$39,'2025-109-3-04 - Svislé kc...'!$C$72:$K$378</definedName>
    <definedName name="_xlnm.Print_Titles" localSheetId="1">'2025-109-3-04 - Svislé kc...'!$84:$84</definedName>
    <definedName name="_xlnm._FilterDatabase" localSheetId="2" hidden="1">'2025-109-3-05 - Vodorovné...'!$C$81:$K$180</definedName>
    <definedName name="_xlnm.Print_Area" localSheetId="2">'2025-109-3-05 - Vodorovné...'!$C$4:$J$39,'2025-109-3-05 - Vodorovné...'!$C$69:$K$180</definedName>
    <definedName name="_xlnm.Print_Titles" localSheetId="2">'2025-109-3-05 - Vodorovné...'!$81:$81</definedName>
    <definedName name="_xlnm._FilterDatabase" localSheetId="3" hidden="1">'2025-109-3-07 - Podlahy'!$C$85:$K$346</definedName>
    <definedName name="_xlnm.Print_Area" localSheetId="3">'2025-109-3-07 - Podlahy'!$C$4:$J$39,'2025-109-3-07 - Podlahy'!$C$73:$K$346</definedName>
    <definedName name="_xlnm.Print_Titles" localSheetId="3">'2025-109-3-07 - Podlahy'!$85:$85</definedName>
    <definedName name="_xlnm._FilterDatabase" localSheetId="4" hidden="1">'2025-109-3-08 - Otvorové ...'!$C$86:$K$340</definedName>
    <definedName name="_xlnm.Print_Area" localSheetId="4">'2025-109-3-08 - Otvorové ...'!$C$4:$J$39,'2025-109-3-08 - Otvorové ...'!$C$74:$K$340</definedName>
    <definedName name="_xlnm.Print_Titles" localSheetId="4">'2025-109-3-08 - Otvorové ...'!$86:$86</definedName>
    <definedName name="_xlnm._FilterDatabase" localSheetId="5" hidden="1">'2025-109-3-09 - Vnitřní p...'!$C$84:$K$404</definedName>
    <definedName name="_xlnm.Print_Area" localSheetId="5">'2025-109-3-09 - Vnitřní p...'!$C$4:$J$39,'2025-109-3-09 - Vnitřní p...'!$C$72:$K$404</definedName>
    <definedName name="_xlnm.Print_Titles" localSheetId="5">'2025-109-3-09 - Vnitřní p...'!$84:$84</definedName>
    <definedName name="_xlnm._FilterDatabase" localSheetId="6" hidden="1">'2025-109-3-11 - Zámečnick...'!$C$80:$K$94</definedName>
    <definedName name="_xlnm.Print_Area" localSheetId="6">'2025-109-3-11 - Zámečnick...'!$C$4:$J$39,'2025-109-3-11 - Zámečnick...'!$C$68:$K$94</definedName>
    <definedName name="_xlnm.Print_Titles" localSheetId="6">'2025-109-3-11 - Zámečnick...'!$80:$80</definedName>
    <definedName name="_xlnm._FilterDatabase" localSheetId="7" hidden="1">'2025-109-3-12 - Profese -...'!$C$82:$K$135</definedName>
    <definedName name="_xlnm.Print_Area" localSheetId="7">'2025-109-3-12 - Profese -...'!$C$4:$J$39,'2025-109-3-12 - Profese -...'!$C$70:$K$135</definedName>
    <definedName name="_xlnm.Print_Titles" localSheetId="7">'2025-109-3-12 - Profese -...'!$82:$82</definedName>
    <definedName name="_xlnm._FilterDatabase" localSheetId="8" hidden="1">'2025-109-3-13 - Profese -...'!$C$96:$K$177</definedName>
    <definedName name="_xlnm.Print_Area" localSheetId="8">'2025-109-3-13 - Profese -...'!$C$4:$J$39,'2025-109-3-13 - Profese -...'!$C$84:$K$177</definedName>
    <definedName name="_xlnm.Print_Titles" localSheetId="8">'2025-109-3-13 - Profese -...'!$96:$96</definedName>
    <definedName name="_xlnm._FilterDatabase" localSheetId="9" hidden="1">'2025-109-3-15 - Profese -...'!$C$83:$K$123</definedName>
    <definedName name="_xlnm.Print_Area" localSheetId="9">'2025-109-3-15 - Profese -...'!$C$4:$J$39,'2025-109-3-15 - Profese -...'!$C$71:$K$123</definedName>
    <definedName name="_xlnm.Print_Titles" localSheetId="9">'2025-109-3-15 - Profese -...'!$83:$83</definedName>
    <definedName name="_xlnm._FilterDatabase" localSheetId="10" hidden="1">'2025-109-3-19 - VRN - ved...'!$C$84:$K$109</definedName>
    <definedName name="_xlnm.Print_Area" localSheetId="10">'2025-109-3-19 - VRN - ved...'!$C$4:$J$39,'2025-109-3-19 - VRN - ved...'!$C$72:$K$109</definedName>
    <definedName name="_xlnm.Print_Titles" localSheetId="10">'2025-109-3-19 - VRN - ved...'!$84:$84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08"/>
  <c r="BH108"/>
  <c r="BG108"/>
  <c r="BE108"/>
  <c r="T108"/>
  <c r="T107"/>
  <c r="R108"/>
  <c r="R107"/>
  <c r="P108"/>
  <c r="P107"/>
  <c r="BI105"/>
  <c r="BH105"/>
  <c r="BG105"/>
  <c r="BE105"/>
  <c r="T105"/>
  <c r="T104"/>
  <c r="R105"/>
  <c r="R104"/>
  <c r="P105"/>
  <c r="P104"/>
  <c r="BI102"/>
  <c r="BH102"/>
  <c r="BG102"/>
  <c r="BE102"/>
  <c r="T102"/>
  <c r="T101"/>
  <c r="R102"/>
  <c r="R101"/>
  <c r="P102"/>
  <c r="P101"/>
  <c r="BI99"/>
  <c r="BH99"/>
  <c r="BG99"/>
  <c r="BE99"/>
  <c r="T99"/>
  <c r="R99"/>
  <c r="P99"/>
  <c r="BI97"/>
  <c r="BH97"/>
  <c r="BG97"/>
  <c r="BE97"/>
  <c r="T97"/>
  <c r="R97"/>
  <c r="P97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8"/>
  <c r="BH88"/>
  <c r="BG88"/>
  <c r="BE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1" r="AY63"/>
  <c i="10" r="J37"/>
  <c r="J36"/>
  <c r="J35"/>
  <c i="1" r="AX63"/>
  <c i="10"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7"/>
  <c r="BH87"/>
  <c r="BG87"/>
  <c r="BE87"/>
  <c r="T87"/>
  <c r="T86"/>
  <c r="R87"/>
  <c r="R86"/>
  <c r="P87"/>
  <c r="P86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9" r="J37"/>
  <c r="J36"/>
  <c i="1" r="AY62"/>
  <c i="9" r="J35"/>
  <c i="1" r="AX62"/>
  <c i="9" r="BI176"/>
  <c r="BH176"/>
  <c r="BG176"/>
  <c r="BE176"/>
  <c r="T176"/>
  <c r="T175"/>
  <c r="R176"/>
  <c r="R175"/>
  <c r="P176"/>
  <c r="P175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T165"/>
  <c r="R166"/>
  <c r="R165"/>
  <c r="P166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T128"/>
  <c r="R129"/>
  <c r="R128"/>
  <c r="P129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J93"/>
  <c r="F93"/>
  <c r="F91"/>
  <c r="E89"/>
  <c r="J54"/>
  <c r="F54"/>
  <c r="F52"/>
  <c r="E50"/>
  <c r="J24"/>
  <c r="E24"/>
  <c r="J94"/>
  <c r="J23"/>
  <c r="J18"/>
  <c r="E18"/>
  <c r="F55"/>
  <c r="J17"/>
  <c r="J12"/>
  <c r="J91"/>
  <c r="E7"/>
  <c r="E87"/>
  <c i="8" r="J37"/>
  <c r="J36"/>
  <c i="1" r="AY61"/>
  <c i="8" r="J35"/>
  <c i="1" r="AX61"/>
  <c i="8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J79"/>
  <c r="F79"/>
  <c r="F77"/>
  <c r="E75"/>
  <c r="J54"/>
  <c r="F54"/>
  <c r="F52"/>
  <c r="E50"/>
  <c r="J24"/>
  <c r="E24"/>
  <c r="J55"/>
  <c r="J23"/>
  <c r="J18"/>
  <c r="E18"/>
  <c r="F55"/>
  <c r="J17"/>
  <c r="J12"/>
  <c r="J77"/>
  <c r="E7"/>
  <c r="E73"/>
  <c i="7" r="J37"/>
  <c r="J36"/>
  <c i="1" r="AY60"/>
  <c i="7" r="J35"/>
  <c i="1" r="AX60"/>
  <c i="7" r="BI93"/>
  <c r="BH93"/>
  <c r="BG93"/>
  <c r="BE93"/>
  <c r="T93"/>
  <c r="R93"/>
  <c r="P93"/>
  <c r="BI84"/>
  <c r="BH84"/>
  <c r="BG84"/>
  <c r="BE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71"/>
  <c i="6" r="J37"/>
  <c r="J36"/>
  <c i="1" r="AY59"/>
  <c i="6" r="J35"/>
  <c i="1" r="AX59"/>
  <c i="6" r="BI364"/>
  <c r="BH364"/>
  <c r="BG364"/>
  <c r="BE364"/>
  <c r="T364"/>
  <c r="R364"/>
  <c r="P364"/>
  <c r="BI346"/>
  <c r="BH346"/>
  <c r="BG346"/>
  <c r="BE346"/>
  <c r="T346"/>
  <c r="R346"/>
  <c r="P346"/>
  <c r="BI326"/>
  <c r="BH326"/>
  <c r="BG326"/>
  <c r="BE326"/>
  <c r="T326"/>
  <c r="R326"/>
  <c r="P326"/>
  <c r="BI314"/>
  <c r="BH314"/>
  <c r="BG314"/>
  <c r="BE314"/>
  <c r="T314"/>
  <c r="R314"/>
  <c r="P314"/>
  <c r="BI274"/>
  <c r="BH274"/>
  <c r="BG274"/>
  <c r="BE274"/>
  <c r="T274"/>
  <c r="R274"/>
  <c r="P274"/>
  <c r="BI245"/>
  <c r="BH245"/>
  <c r="BG245"/>
  <c r="BE245"/>
  <c r="T245"/>
  <c r="R245"/>
  <c r="P245"/>
  <c r="BI216"/>
  <c r="BH216"/>
  <c r="BG216"/>
  <c r="BE216"/>
  <c r="T216"/>
  <c r="R216"/>
  <c r="P216"/>
  <c r="BI198"/>
  <c r="BH198"/>
  <c r="BG198"/>
  <c r="BE198"/>
  <c r="T198"/>
  <c r="R198"/>
  <c r="P198"/>
  <c r="BI180"/>
  <c r="BH180"/>
  <c r="BG180"/>
  <c r="BE180"/>
  <c r="T180"/>
  <c r="R180"/>
  <c r="P180"/>
  <c r="BI174"/>
  <c r="BH174"/>
  <c r="BG174"/>
  <c r="BE174"/>
  <c r="T174"/>
  <c r="R174"/>
  <c r="P174"/>
  <c r="BI171"/>
  <c r="BH171"/>
  <c r="BG171"/>
  <c r="BE171"/>
  <c r="T171"/>
  <c r="R171"/>
  <c r="P171"/>
  <c r="BI162"/>
  <c r="BH162"/>
  <c r="BG162"/>
  <c r="BE162"/>
  <c r="T162"/>
  <c r="R162"/>
  <c r="P162"/>
  <c r="BI156"/>
  <c r="BH156"/>
  <c r="BG156"/>
  <c r="BE156"/>
  <c r="T156"/>
  <c r="R156"/>
  <c r="P156"/>
  <c r="BI147"/>
  <c r="BH147"/>
  <c r="BG147"/>
  <c r="BE147"/>
  <c r="T147"/>
  <c r="R147"/>
  <c r="P147"/>
  <c r="BI138"/>
  <c r="BH138"/>
  <c r="BG138"/>
  <c r="BE138"/>
  <c r="T138"/>
  <c r="R138"/>
  <c r="P138"/>
  <c r="BI132"/>
  <c r="BH132"/>
  <c r="BG132"/>
  <c r="BE132"/>
  <c r="T132"/>
  <c r="R132"/>
  <c r="P132"/>
  <c r="BI123"/>
  <c r="BH123"/>
  <c r="BG123"/>
  <c r="BE123"/>
  <c r="T123"/>
  <c r="R123"/>
  <c r="P123"/>
  <c r="BI117"/>
  <c r="BH117"/>
  <c r="BG117"/>
  <c r="BE117"/>
  <c r="T117"/>
  <c r="R117"/>
  <c r="P117"/>
  <c r="BI111"/>
  <c r="BH111"/>
  <c r="BG111"/>
  <c r="BE111"/>
  <c r="T111"/>
  <c r="R111"/>
  <c r="P111"/>
  <c r="BI107"/>
  <c r="BH107"/>
  <c r="BG107"/>
  <c r="BE107"/>
  <c r="T107"/>
  <c r="T106"/>
  <c r="R107"/>
  <c r="R106"/>
  <c r="P107"/>
  <c r="P106"/>
  <c r="BI88"/>
  <c r="BH88"/>
  <c r="BG88"/>
  <c r="BE88"/>
  <c r="T88"/>
  <c r="T87"/>
  <c r="T86"/>
  <c r="R88"/>
  <c r="R87"/>
  <c r="R86"/>
  <c r="P88"/>
  <c r="P87"/>
  <c r="P86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5" r="J37"/>
  <c r="J36"/>
  <c i="1" r="AY58"/>
  <c i="5" r="J35"/>
  <c i="1" r="AX58"/>
  <c i="5" r="BI337"/>
  <c r="BH337"/>
  <c r="BG337"/>
  <c r="BE337"/>
  <c r="T337"/>
  <c r="R337"/>
  <c r="P337"/>
  <c r="BI317"/>
  <c r="BH317"/>
  <c r="BG317"/>
  <c r="BE317"/>
  <c r="T317"/>
  <c r="R317"/>
  <c r="P317"/>
  <c r="BI297"/>
  <c r="BH297"/>
  <c r="BG297"/>
  <c r="BE297"/>
  <c r="T297"/>
  <c r="R297"/>
  <c r="P297"/>
  <c r="BI283"/>
  <c r="BH283"/>
  <c r="BG283"/>
  <c r="BE283"/>
  <c r="T283"/>
  <c r="R283"/>
  <c r="P283"/>
  <c r="BI271"/>
  <c r="BH271"/>
  <c r="BG271"/>
  <c r="BE271"/>
  <c r="T271"/>
  <c r="R271"/>
  <c r="P271"/>
  <c r="BI259"/>
  <c r="BH259"/>
  <c r="BG259"/>
  <c r="BE259"/>
  <c r="T259"/>
  <c r="R259"/>
  <c r="P259"/>
  <c r="BI254"/>
  <c r="BH254"/>
  <c r="BG254"/>
  <c r="BE254"/>
  <c r="T254"/>
  <c r="R254"/>
  <c r="P254"/>
  <c r="BI248"/>
  <c r="BH248"/>
  <c r="BG248"/>
  <c r="BE248"/>
  <c r="T248"/>
  <c r="R248"/>
  <c r="P248"/>
  <c r="BI240"/>
  <c r="BH240"/>
  <c r="BG240"/>
  <c r="BE240"/>
  <c r="T240"/>
  <c r="R240"/>
  <c r="P240"/>
  <c r="BI231"/>
  <c r="BH231"/>
  <c r="BG231"/>
  <c r="BE231"/>
  <c r="T231"/>
  <c r="R231"/>
  <c r="P231"/>
  <c r="BI226"/>
  <c r="BH226"/>
  <c r="BG226"/>
  <c r="BE226"/>
  <c r="T226"/>
  <c r="R226"/>
  <c r="P226"/>
  <c r="BI220"/>
  <c r="BH220"/>
  <c r="BG220"/>
  <c r="BE220"/>
  <c r="T220"/>
  <c r="R220"/>
  <c r="P220"/>
  <c r="BI213"/>
  <c r="BH213"/>
  <c r="BG213"/>
  <c r="BE213"/>
  <c r="T213"/>
  <c r="R213"/>
  <c r="P213"/>
  <c r="BI207"/>
  <c r="BH207"/>
  <c r="BG207"/>
  <c r="BE207"/>
  <c r="T207"/>
  <c r="R207"/>
  <c r="P207"/>
  <c r="BI200"/>
  <c r="BH200"/>
  <c r="BG200"/>
  <c r="BE200"/>
  <c r="T200"/>
  <c r="R200"/>
  <c r="P200"/>
  <c r="BI195"/>
  <c r="BH195"/>
  <c r="BG195"/>
  <c r="BE195"/>
  <c r="T195"/>
  <c r="R195"/>
  <c r="P195"/>
  <c r="BI181"/>
  <c r="BH181"/>
  <c r="BG181"/>
  <c r="BE181"/>
  <c r="T181"/>
  <c r="R181"/>
  <c r="P181"/>
  <c r="BI166"/>
  <c r="BH166"/>
  <c r="BG166"/>
  <c r="BE166"/>
  <c r="T166"/>
  <c r="R166"/>
  <c r="P166"/>
  <c r="BI156"/>
  <c r="BH156"/>
  <c r="BG156"/>
  <c r="BE156"/>
  <c r="T156"/>
  <c r="R156"/>
  <c r="P156"/>
  <c r="BI150"/>
  <c r="BH150"/>
  <c r="BG150"/>
  <c r="BE150"/>
  <c r="T150"/>
  <c r="R150"/>
  <c r="P150"/>
  <c r="BI134"/>
  <c r="BH134"/>
  <c r="BG134"/>
  <c r="BE134"/>
  <c r="T134"/>
  <c r="R134"/>
  <c r="P134"/>
  <c r="BI131"/>
  <c r="BH131"/>
  <c r="BG131"/>
  <c r="BE131"/>
  <c r="T131"/>
  <c r="R131"/>
  <c r="P131"/>
  <c r="BI125"/>
  <c r="BH125"/>
  <c r="BG125"/>
  <c r="BE125"/>
  <c r="T125"/>
  <c r="R125"/>
  <c r="P125"/>
  <c r="BI119"/>
  <c r="BH119"/>
  <c r="BG119"/>
  <c r="BE119"/>
  <c r="T119"/>
  <c r="R119"/>
  <c r="P119"/>
  <c r="BI108"/>
  <c r="BH108"/>
  <c r="BG108"/>
  <c r="BE108"/>
  <c r="T108"/>
  <c r="R108"/>
  <c r="P108"/>
  <c r="BI104"/>
  <c r="BH104"/>
  <c r="BG104"/>
  <c r="BE104"/>
  <c r="T104"/>
  <c r="T103"/>
  <c r="R104"/>
  <c r="R103"/>
  <c r="P104"/>
  <c r="P103"/>
  <c r="BI97"/>
  <c r="BH97"/>
  <c r="BG97"/>
  <c r="BE97"/>
  <c r="T97"/>
  <c r="R97"/>
  <c r="P97"/>
  <c r="BI90"/>
  <c r="BH90"/>
  <c r="BG90"/>
  <c r="BE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48"/>
  <c i="4" r="J37"/>
  <c r="J36"/>
  <c i="1" r="AY57"/>
  <c i="4" r="J35"/>
  <c i="1" r="AX57"/>
  <c i="4" r="BI345"/>
  <c r="BH345"/>
  <c r="BG345"/>
  <c r="BE345"/>
  <c r="T345"/>
  <c r="R345"/>
  <c r="P345"/>
  <c r="BI341"/>
  <c r="BH341"/>
  <c r="BG341"/>
  <c r="BE341"/>
  <c r="T341"/>
  <c r="R341"/>
  <c r="P341"/>
  <c r="BI336"/>
  <c r="BH336"/>
  <c r="BG336"/>
  <c r="BE336"/>
  <c r="T336"/>
  <c r="R336"/>
  <c r="P336"/>
  <c r="BI332"/>
  <c r="BH332"/>
  <c r="BG332"/>
  <c r="BE332"/>
  <c r="T332"/>
  <c r="R332"/>
  <c r="P332"/>
  <c r="BI304"/>
  <c r="BH304"/>
  <c r="BG304"/>
  <c r="BE304"/>
  <c r="T304"/>
  <c r="R304"/>
  <c r="P304"/>
  <c r="BI300"/>
  <c r="BH300"/>
  <c r="BG300"/>
  <c r="BE300"/>
  <c r="T300"/>
  <c r="R300"/>
  <c r="P300"/>
  <c r="BI294"/>
  <c r="BH294"/>
  <c r="BG294"/>
  <c r="BE294"/>
  <c r="T294"/>
  <c r="R294"/>
  <c r="P294"/>
  <c r="BI291"/>
  <c r="BH291"/>
  <c r="BG291"/>
  <c r="BE291"/>
  <c r="T291"/>
  <c r="R291"/>
  <c r="P291"/>
  <c r="BI263"/>
  <c r="BH263"/>
  <c r="BG263"/>
  <c r="BE263"/>
  <c r="T263"/>
  <c r="R263"/>
  <c r="P263"/>
  <c r="BI235"/>
  <c r="BH235"/>
  <c r="BG235"/>
  <c r="BE235"/>
  <c r="T235"/>
  <c r="R235"/>
  <c r="P235"/>
  <c r="BI207"/>
  <c r="BH207"/>
  <c r="BG207"/>
  <c r="BE207"/>
  <c r="T207"/>
  <c r="R207"/>
  <c r="P207"/>
  <c r="BI179"/>
  <c r="BH179"/>
  <c r="BG179"/>
  <c r="BE179"/>
  <c r="T179"/>
  <c r="R179"/>
  <c r="P179"/>
  <c r="BI175"/>
  <c r="BH175"/>
  <c r="BG175"/>
  <c r="BE175"/>
  <c r="T175"/>
  <c r="T174"/>
  <c r="R175"/>
  <c r="R174"/>
  <c r="P175"/>
  <c r="P174"/>
  <c r="BI146"/>
  <c r="BH146"/>
  <c r="BG146"/>
  <c r="BE146"/>
  <c r="T146"/>
  <c r="T145"/>
  <c r="R146"/>
  <c r="R145"/>
  <c r="P146"/>
  <c r="P145"/>
  <c r="BI117"/>
  <c r="BH117"/>
  <c r="BG117"/>
  <c r="BE117"/>
  <c r="T117"/>
  <c r="R117"/>
  <c r="P117"/>
  <c r="BI89"/>
  <c r="BH89"/>
  <c r="BG89"/>
  <c r="BE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52"/>
  <c r="E7"/>
  <c r="E76"/>
  <c i="3" r="J83"/>
  <c r="J37"/>
  <c r="J36"/>
  <c i="1" r="AY56"/>
  <c i="3" r="J35"/>
  <c i="1" r="AX56"/>
  <c i="3" r="BI179"/>
  <c r="BH179"/>
  <c r="BG179"/>
  <c r="BE179"/>
  <c r="T179"/>
  <c r="R179"/>
  <c r="P179"/>
  <c r="BI153"/>
  <c r="BH153"/>
  <c r="BG153"/>
  <c r="BE153"/>
  <c r="T153"/>
  <c r="R153"/>
  <c r="P153"/>
  <c r="BI146"/>
  <c r="BH146"/>
  <c r="BG146"/>
  <c r="BE146"/>
  <c r="T146"/>
  <c r="R146"/>
  <c r="P146"/>
  <c r="BI139"/>
  <c r="BH139"/>
  <c r="BG139"/>
  <c r="BE139"/>
  <c r="T139"/>
  <c r="R139"/>
  <c r="P139"/>
  <c r="BI113"/>
  <c r="BH113"/>
  <c r="BG113"/>
  <c r="BE113"/>
  <c r="T113"/>
  <c r="R113"/>
  <c r="P113"/>
  <c r="BI106"/>
  <c r="BH106"/>
  <c r="BG106"/>
  <c r="BE106"/>
  <c r="T106"/>
  <c r="R106"/>
  <c r="P106"/>
  <c r="BI86"/>
  <c r="BH86"/>
  <c r="BG86"/>
  <c r="BE86"/>
  <c r="T86"/>
  <c r="R86"/>
  <c r="P86"/>
  <c r="J60"/>
  <c r="J78"/>
  <c r="F78"/>
  <c r="F76"/>
  <c r="E74"/>
  <c r="J54"/>
  <c r="F54"/>
  <c r="F52"/>
  <c r="E50"/>
  <c r="J24"/>
  <c r="E24"/>
  <c r="J79"/>
  <c r="J23"/>
  <c r="J18"/>
  <c r="E18"/>
  <c r="F79"/>
  <c r="J17"/>
  <c r="J12"/>
  <c r="J52"/>
  <c r="E7"/>
  <c r="E72"/>
  <c i="2" r="J37"/>
  <c r="J36"/>
  <c i="1" r="AY55"/>
  <c i="2" r="J35"/>
  <c i="1" r="AX55"/>
  <c i="2" r="BI377"/>
  <c r="BH377"/>
  <c r="BG377"/>
  <c r="BE377"/>
  <c r="T377"/>
  <c r="R377"/>
  <c r="P377"/>
  <c r="BI368"/>
  <c r="BH368"/>
  <c r="BG368"/>
  <c r="BE368"/>
  <c r="T368"/>
  <c r="R368"/>
  <c r="P368"/>
  <c r="BI359"/>
  <c r="BH359"/>
  <c r="BG359"/>
  <c r="BE359"/>
  <c r="T359"/>
  <c r="R359"/>
  <c r="P359"/>
  <c r="BI323"/>
  <c r="BH323"/>
  <c r="BG323"/>
  <c r="BE323"/>
  <c r="T323"/>
  <c r="R323"/>
  <c r="P323"/>
  <c r="BI305"/>
  <c r="BH305"/>
  <c r="BG305"/>
  <c r="BE305"/>
  <c r="T305"/>
  <c r="R305"/>
  <c r="P305"/>
  <c r="BI287"/>
  <c r="BH287"/>
  <c r="BG287"/>
  <c r="BE287"/>
  <c r="T287"/>
  <c r="R287"/>
  <c r="P287"/>
  <c r="BI251"/>
  <c r="BH251"/>
  <c r="BG251"/>
  <c r="BE251"/>
  <c r="T251"/>
  <c r="R251"/>
  <c r="P251"/>
  <c r="BI242"/>
  <c r="BH242"/>
  <c r="BG242"/>
  <c r="BE242"/>
  <c r="T242"/>
  <c r="R242"/>
  <c r="P242"/>
  <c r="BI230"/>
  <c r="BH230"/>
  <c r="BG230"/>
  <c r="BE230"/>
  <c r="T230"/>
  <c r="R230"/>
  <c r="P230"/>
  <c r="BI226"/>
  <c r="BH226"/>
  <c r="BG226"/>
  <c r="BE226"/>
  <c r="T226"/>
  <c r="T225"/>
  <c r="R226"/>
  <c r="R225"/>
  <c r="P226"/>
  <c r="P225"/>
  <c r="BI207"/>
  <c r="BH207"/>
  <c r="BG207"/>
  <c r="BE207"/>
  <c r="T207"/>
  <c r="T206"/>
  <c r="R207"/>
  <c r="R206"/>
  <c r="P207"/>
  <c r="P206"/>
  <c r="BI187"/>
  <c r="BH187"/>
  <c r="BG187"/>
  <c r="BE187"/>
  <c r="T187"/>
  <c r="R187"/>
  <c r="P187"/>
  <c r="BI168"/>
  <c r="BH168"/>
  <c r="BG168"/>
  <c r="BE168"/>
  <c r="T168"/>
  <c r="R168"/>
  <c r="P168"/>
  <c r="BI150"/>
  <c r="BH150"/>
  <c r="BG150"/>
  <c r="BE150"/>
  <c r="T150"/>
  <c r="R150"/>
  <c r="P150"/>
  <c r="BI132"/>
  <c r="BH132"/>
  <c r="BG132"/>
  <c r="BE132"/>
  <c r="T132"/>
  <c r="R132"/>
  <c r="P132"/>
  <c r="BI114"/>
  <c r="BH114"/>
  <c r="BG114"/>
  <c r="BE114"/>
  <c r="T114"/>
  <c r="R114"/>
  <c r="P114"/>
  <c r="BI107"/>
  <c r="BH107"/>
  <c r="BG107"/>
  <c r="BE107"/>
  <c r="T107"/>
  <c r="R107"/>
  <c r="P107"/>
  <c r="BI100"/>
  <c r="BH100"/>
  <c r="BG100"/>
  <c r="BE100"/>
  <c r="T100"/>
  <c r="R100"/>
  <c r="P100"/>
  <c r="BI94"/>
  <c r="BH94"/>
  <c r="BG94"/>
  <c r="BE94"/>
  <c r="T94"/>
  <c r="R94"/>
  <c r="P94"/>
  <c r="BI88"/>
  <c r="BH88"/>
  <c r="BG88"/>
  <c r="BE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75"/>
  <c i="1" r="L50"/>
  <c r="AM50"/>
  <c r="AM49"/>
  <c r="L49"/>
  <c r="AM47"/>
  <c r="L47"/>
  <c r="L45"/>
  <c r="L44"/>
  <c i="2" r="J377"/>
  <c r="BK226"/>
  <c r="J323"/>
  <c r="J168"/>
  <c i="1" r="AS54"/>
  <c i="3" r="BK139"/>
  <c r="J113"/>
  <c r="J106"/>
  <c i="4" r="J235"/>
  <c r="J336"/>
  <c r="BK89"/>
  <c r="J304"/>
  <c r="BK341"/>
  <c r="J207"/>
  <c i="5" r="BK297"/>
  <c r="J248"/>
  <c r="BK207"/>
  <c r="J317"/>
  <c r="BK156"/>
  <c r="BK200"/>
  <c r="J108"/>
  <c r="BK248"/>
  <c r="J337"/>
  <c r="BK195"/>
  <c r="BK90"/>
  <c r="BK134"/>
  <c i="6" r="J174"/>
  <c r="BK117"/>
  <c r="BK314"/>
  <c r="J198"/>
  <c r="J132"/>
  <c r="J364"/>
  <c r="J171"/>
  <c r="BK174"/>
  <c r="J111"/>
  <c i="7" r="J84"/>
  <c i="8" r="J124"/>
  <c r="BK108"/>
  <c r="BK93"/>
  <c r="J86"/>
  <c r="J132"/>
  <c r="J93"/>
  <c r="BK122"/>
  <c r="BK103"/>
  <c r="J133"/>
  <c r="BK125"/>
  <c r="J109"/>
  <c r="BK129"/>
  <c r="BK113"/>
  <c r="BK97"/>
  <c r="J127"/>
  <c r="J117"/>
  <c r="BK107"/>
  <c r="J101"/>
  <c i="9" r="BK173"/>
  <c r="J160"/>
  <c r="BK149"/>
  <c r="BK134"/>
  <c r="J114"/>
  <c r="J162"/>
  <c r="J134"/>
  <c r="J113"/>
  <c r="J173"/>
  <c r="J150"/>
  <c r="J129"/>
  <c r="J111"/>
  <c r="BK176"/>
  <c r="BK166"/>
  <c r="BK139"/>
  <c r="BK124"/>
  <c r="J166"/>
  <c r="BK129"/>
  <c r="BK120"/>
  <c r="J106"/>
  <c r="BK155"/>
  <c r="BK145"/>
  <c r="BK133"/>
  <c r="J120"/>
  <c r="J104"/>
  <c i="10" r="J110"/>
  <c r="BK101"/>
  <c r="BK119"/>
  <c r="J112"/>
  <c r="J99"/>
  <c r="BK123"/>
  <c r="J114"/>
  <c r="BK103"/>
  <c r="J92"/>
  <c r="BK121"/>
  <c r="BK114"/>
  <c r="BK110"/>
  <c r="J101"/>
  <c r="J91"/>
  <c i="11" r="BK90"/>
  <c r="J97"/>
  <c i="2" r="J287"/>
  <c r="J132"/>
  <c r="BK287"/>
  <c r="BK150"/>
  <c r="J359"/>
  <c r="BK230"/>
  <c r="BK132"/>
  <c r="J305"/>
  <c r="BK187"/>
  <c i="3" r="J153"/>
  <c r="BK153"/>
  <c r="BK86"/>
  <c r="J86"/>
  <c i="4" r="BK175"/>
  <c r="BK207"/>
  <c r="BK336"/>
  <c r="BK300"/>
  <c r="J332"/>
  <c r="BK146"/>
  <c i="5" r="BK283"/>
  <c r="J240"/>
  <c r="J166"/>
  <c r="J297"/>
  <c r="BK213"/>
  <c r="BK231"/>
  <c r="BK119"/>
  <c r="BK317"/>
  <c r="BK104"/>
  <c r="BK240"/>
  <c r="BK97"/>
  <c r="BK131"/>
  <c i="6" r="BK162"/>
  <c r="J88"/>
  <c r="BK245"/>
  <c r="BK138"/>
  <c r="BK346"/>
  <c r="J180"/>
  <c r="BK198"/>
  <c r="J117"/>
  <c r="BK88"/>
  <c i="8" r="BK130"/>
  <c r="BK112"/>
  <c r="J107"/>
  <c r="J99"/>
  <c r="BK134"/>
  <c r="BK100"/>
  <c r="BK131"/>
  <c r="BK116"/>
  <c r="J97"/>
  <c r="J131"/>
  <c r="J122"/>
  <c r="J95"/>
  <c r="BK128"/>
  <c r="BK111"/>
  <c r="J88"/>
  <c r="BK126"/>
  <c r="J113"/>
  <c r="J104"/>
  <c r="BK95"/>
  <c i="9" r="J169"/>
  <c r="J156"/>
  <c r="J143"/>
  <c r="J131"/>
  <c r="J105"/>
  <c r="J148"/>
  <c r="BK137"/>
  <c r="BK117"/>
  <c r="J176"/>
  <c r="BK154"/>
  <c r="J132"/>
  <c r="BK112"/>
  <c r="BK103"/>
  <c r="J153"/>
  <c r="J142"/>
  <c r="J119"/>
  <c r="BK108"/>
  <c r="BK144"/>
  <c r="J122"/>
  <c r="J110"/>
  <c r="BK101"/>
  <c r="BK150"/>
  <c r="J124"/>
  <c r="J107"/>
  <c i="10" r="BK113"/>
  <c r="BK104"/>
  <c r="J94"/>
  <c r="J118"/>
  <c r="J108"/>
  <c r="BK98"/>
  <c r="J122"/>
  <c r="BK108"/>
  <c r="BK94"/>
  <c r="BK89"/>
  <c r="J119"/>
  <c r="J107"/>
  <c r="J106"/>
  <c r="BK99"/>
  <c r="J90"/>
  <c i="11" r="BK92"/>
  <c r="J92"/>
  <c r="BK88"/>
  <c r="BK102"/>
  <c i="2" r="BK368"/>
  <c r="BK168"/>
  <c r="BK88"/>
  <c r="J88"/>
  <c r="BK305"/>
  <c r="BK207"/>
  <c r="J368"/>
  <c r="J230"/>
  <c r="BK107"/>
  <c i="3" r="J146"/>
  <c r="BK113"/>
  <c r="BK146"/>
  <c i="4" r="BK332"/>
  <c r="J89"/>
  <c r="J179"/>
  <c r="BK291"/>
  <c r="BK235"/>
  <c r="J263"/>
  <c i="5" r="J271"/>
  <c r="J156"/>
  <c r="J259"/>
  <c r="J125"/>
  <c r="BK150"/>
  <c r="J104"/>
  <c r="J231"/>
  <c r="J283"/>
  <c r="BK166"/>
  <c r="J254"/>
  <c i="6" r="J314"/>
  <c r="BK132"/>
  <c r="BK216"/>
  <c r="J147"/>
  <c r="BK364"/>
  <c r="BK326"/>
  <c r="J162"/>
  <c r="BK156"/>
  <c r="J107"/>
  <c i="7" r="BK93"/>
  <c i="8" r="J125"/>
  <c r="J110"/>
  <c r="J100"/>
  <c r="BK87"/>
  <c r="J129"/>
  <c r="J90"/>
  <c r="BK120"/>
  <c r="BK102"/>
  <c r="BK86"/>
  <c r="J128"/>
  <c r="BK135"/>
  <c r="BK117"/>
  <c r="BK101"/>
  <c r="BK133"/>
  <c r="BK124"/>
  <c r="BK105"/>
  <c r="BK96"/>
  <c i="9" r="BK170"/>
  <c r="BK158"/>
  <c r="J137"/>
  <c r="BK125"/>
  <c r="J163"/>
  <c r="BK141"/>
  <c r="J125"/>
  <c r="J101"/>
  <c r="BK161"/>
  <c r="BK140"/>
  <c r="J115"/>
  <c r="BK106"/>
  <c r="BK169"/>
  <c r="J146"/>
  <c r="J133"/>
  <c r="BK111"/>
  <c r="J154"/>
  <c r="J126"/>
  <c r="J112"/>
  <c r="J102"/>
  <c r="BK153"/>
  <c r="J141"/>
  <c r="BK119"/>
  <c r="BK105"/>
  <c i="10" r="BK111"/>
  <c r="J105"/>
  <c r="J95"/>
  <c r="J123"/>
  <c r="BK106"/>
  <c r="BK96"/>
  <c r="J116"/>
  <c r="J111"/>
  <c r="BK100"/>
  <c r="BK91"/>
  <c r="BK118"/>
  <c r="J96"/>
  <c r="J102"/>
  <c r="J89"/>
  <c i="11" r="J88"/>
  <c r="BK108"/>
  <c r="J108"/>
  <c r="J99"/>
  <c i="2" r="BK242"/>
  <c r="BK100"/>
  <c r="J187"/>
  <c r="BK94"/>
  <c r="J242"/>
  <c r="J150"/>
  <c r="BK359"/>
  <c r="J207"/>
  <c r="J94"/>
  <c i="3" r="J139"/>
  <c r="J179"/>
  <c i="4" r="BK263"/>
  <c r="J117"/>
  <c r="J175"/>
  <c r="BK117"/>
  <c r="J345"/>
  <c r="J291"/>
  <c r="BK294"/>
  <c i="5" r="BK259"/>
  <c r="J134"/>
  <c r="BK271"/>
  <c r="J200"/>
  <c r="J90"/>
  <c r="BK125"/>
  <c r="BK337"/>
  <c r="BK226"/>
  <c r="J213"/>
  <c r="J150"/>
  <c r="J226"/>
  <c i="6" r="J216"/>
  <c r="BK123"/>
  <c r="BK274"/>
  <c r="BK171"/>
  <c r="BK107"/>
  <c r="J346"/>
  <c r="J245"/>
  <c r="J138"/>
  <c i="7" r="J93"/>
  <c i="8" r="J126"/>
  <c r="J111"/>
  <c r="BK104"/>
  <c r="BK88"/>
  <c r="BK109"/>
  <c r="J87"/>
  <c r="J119"/>
  <c r="J105"/>
  <c r="J96"/>
  <c r="J130"/>
  <c r="J120"/>
  <c r="BK89"/>
  <c r="BK121"/>
  <c r="J112"/>
  <c r="BK90"/>
  <c r="J118"/>
  <c r="BK99"/>
  <c i="9" r="J172"/>
  <c r="J161"/>
  <c r="J155"/>
  <c r="BK142"/>
  <c r="J127"/>
  <c r="BK164"/>
  <c r="BK146"/>
  <c r="BK127"/>
  <c r="BK110"/>
  <c r="J158"/>
  <c r="BK126"/>
  <c r="BK107"/>
  <c r="J170"/>
  <c r="J151"/>
  <c r="J135"/>
  <c r="BK113"/>
  <c r="BK102"/>
  <c r="J139"/>
  <c r="BK115"/>
  <c r="BK104"/>
  <c r="J164"/>
  <c r="J149"/>
  <c r="BK135"/>
  <c r="J117"/>
  <c i="10" r="J117"/>
  <c r="BK107"/>
  <c r="J93"/>
  <c r="BK117"/>
  <c r="J103"/>
  <c r="BK90"/>
  <c r="J113"/>
  <c r="J104"/>
  <c r="BK95"/>
  <c r="J120"/>
  <c r="J98"/>
  <c r="BK93"/>
  <c i="11" r="BK94"/>
  <c r="J102"/>
  <c r="BK99"/>
  <c r="J90"/>
  <c i="2" r="BK377"/>
  <c r="J107"/>
  <c r="J251"/>
  <c r="J100"/>
  <c r="BK323"/>
  <c r="J226"/>
  <c r="J114"/>
  <c r="BK251"/>
  <c r="BK114"/>
  <c i="3" r="BK179"/>
  <c r="BK106"/>
  <c i="4" r="J341"/>
  <c r="J146"/>
  <c r="J294"/>
  <c r="BK345"/>
  <c r="BK179"/>
  <c r="J300"/>
  <c r="BK304"/>
  <c i="5" r="BK254"/>
  <c r="J181"/>
  <c r="J131"/>
  <c r="J220"/>
  <c r="J119"/>
  <c r="BK181"/>
  <c r="J97"/>
  <c r="J195"/>
  <c r="J207"/>
  <c r="BK108"/>
  <c r="BK220"/>
  <c i="6" r="BK147"/>
  <c r="J326"/>
  <c r="BK180"/>
  <c r="BK111"/>
  <c r="J274"/>
  <c r="J156"/>
  <c r="J123"/>
  <c i="7" r="BK84"/>
  <c i="8" r="J116"/>
  <c r="J106"/>
  <c r="BK91"/>
  <c r="J135"/>
  <c r="J102"/>
  <c r="J121"/>
  <c r="J108"/>
  <c r="J89"/>
  <c r="BK127"/>
  <c r="BK118"/>
  <c r="BK132"/>
  <c r="BK119"/>
  <c r="BK106"/>
  <c r="J134"/>
  <c r="BK110"/>
  <c r="J103"/>
  <c r="J91"/>
  <c i="9" r="BK168"/>
  <c r="J145"/>
  <c r="BK122"/>
  <c r="BK156"/>
  <c r="J140"/>
  <c r="BK121"/>
  <c r="BK160"/>
  <c r="BK148"/>
  <c r="BK116"/>
  <c r="J108"/>
  <c r="BK172"/>
  <c r="BK163"/>
  <c r="BK143"/>
  <c r="BK131"/>
  <c r="J168"/>
  <c r="BK132"/>
  <c r="BK114"/>
  <c r="J103"/>
  <c r="BK162"/>
  <c r="BK151"/>
  <c r="J144"/>
  <c r="J121"/>
  <c r="J116"/>
  <c i="10" r="J121"/>
  <c r="J109"/>
  <c r="J100"/>
  <c r="BK87"/>
  <c r="BK116"/>
  <c r="BK102"/>
  <c r="BK92"/>
  <c r="BK120"/>
  <c r="BK112"/>
  <c r="J87"/>
  <c r="BK122"/>
  <c r="BK109"/>
  <c r="BK105"/>
  <c i="11" r="BK105"/>
  <c r="J94"/>
  <c r="J105"/>
  <c r="BK97"/>
  <c i="2" l="1" r="BK87"/>
  <c r="J87"/>
  <c r="J61"/>
  <c r="T229"/>
  <c r="T228"/>
  <c i="3" r="R85"/>
  <c r="R84"/>
  <c r="R82"/>
  <c i="4" r="R88"/>
  <c r="R87"/>
  <c r="R178"/>
  <c r="BK293"/>
  <c r="J293"/>
  <c r="J66"/>
  <c i="5" r="BK107"/>
  <c r="J107"/>
  <c r="J64"/>
  <c r="P133"/>
  <c r="R230"/>
  <c i="6" r="R110"/>
  <c r="P173"/>
  <c i="7" r="T83"/>
  <c r="T82"/>
  <c r="T81"/>
  <c i="8" r="BK98"/>
  <c r="J98"/>
  <c r="J62"/>
  <c r="P115"/>
  <c i="9" r="P109"/>
  <c r="R123"/>
  <c r="T130"/>
  <c r="P147"/>
  <c r="T152"/>
  <c r="R167"/>
  <c r="T171"/>
  <c i="10" r="R97"/>
  <c i="2" r="P87"/>
  <c r="P86"/>
  <c r="P229"/>
  <c r="P228"/>
  <c i="3" r="T85"/>
  <c r="T84"/>
  <c r="T82"/>
  <c i="4" r="BK88"/>
  <c r="J88"/>
  <c r="J61"/>
  <c r="BK178"/>
  <c r="BK177"/>
  <c r="J177"/>
  <c r="J64"/>
  <c r="P293"/>
  <c i="5" r="R89"/>
  <c r="R88"/>
  <c r="R133"/>
  <c r="BK230"/>
  <c r="J230"/>
  <c r="J67"/>
  <c i="6" r="P110"/>
  <c r="BK173"/>
  <c r="J173"/>
  <c r="J65"/>
  <c i="7" r="BK83"/>
  <c r="J83"/>
  <c r="J61"/>
  <c i="8" r="BK85"/>
  <c r="J85"/>
  <c r="J61"/>
  <c r="P98"/>
  <c r="BK115"/>
  <c r="J115"/>
  <c r="J63"/>
  <c i="9" r="R100"/>
  <c r="BK118"/>
  <c r="J118"/>
  <c r="J64"/>
  <c r="BK123"/>
  <c r="J123"/>
  <c r="J65"/>
  <c r="BK138"/>
  <c r="J138"/>
  <c r="J69"/>
  <c r="R147"/>
  <c r="BK159"/>
  <c r="J159"/>
  <c r="J73"/>
  <c r="P171"/>
  <c i="10" r="T88"/>
  <c r="T85"/>
  <c r="T84"/>
  <c r="BK115"/>
  <c r="J115"/>
  <c r="J64"/>
  <c i="2" r="T87"/>
  <c r="T86"/>
  <c r="T85"/>
  <c i="3" r="BK85"/>
  <c r="J85"/>
  <c r="J62"/>
  <c i="4" r="P88"/>
  <c r="P87"/>
  <c r="P178"/>
  <c r="P177"/>
  <c r="R293"/>
  <c i="5" r="T89"/>
  <c r="T88"/>
  <c r="T133"/>
  <c r="T230"/>
  <c i="6" r="BK110"/>
  <c r="BK109"/>
  <c r="J109"/>
  <c r="J63"/>
  <c r="T173"/>
  <c i="7" r="R83"/>
  <c r="R82"/>
  <c r="R81"/>
  <c i="8" r="T85"/>
  <c r="R115"/>
  <c i="9" r="R109"/>
  <c r="T118"/>
  <c r="P138"/>
  <c r="T147"/>
  <c r="P167"/>
  <c i="10" r="R88"/>
  <c r="R85"/>
  <c r="R84"/>
  <c r="P115"/>
  <c i="2" r="R87"/>
  <c r="R86"/>
  <c r="R229"/>
  <c r="R228"/>
  <c i="3" r="P85"/>
  <c r="P84"/>
  <c r="P82"/>
  <c i="1" r="AU56"/>
  <c i="4" r="T293"/>
  <c i="5" r="BK89"/>
  <c r="P107"/>
  <c r="R107"/>
  <c r="T107"/>
  <c r="BK199"/>
  <c r="J199"/>
  <c r="J66"/>
  <c r="P199"/>
  <c r="R199"/>
  <c r="T199"/>
  <c i="6" r="T110"/>
  <c r="R173"/>
  <c r="R109"/>
  <c r="R85"/>
  <c i="7" r="P83"/>
  <c r="P82"/>
  <c r="P81"/>
  <c i="1" r="AU60"/>
  <c i="8" r="R85"/>
  <c r="T115"/>
  <c i="9" r="P100"/>
  <c r="T109"/>
  <c r="R118"/>
  <c r="P130"/>
  <c r="T138"/>
  <c r="R152"/>
  <c r="T159"/>
  <c r="BK171"/>
  <c r="J171"/>
  <c r="J76"/>
  <c i="10" r="P88"/>
  <c r="P85"/>
  <c r="P84"/>
  <c i="1" r="AU63"/>
  <c i="10" r="T97"/>
  <c i="11" r="R87"/>
  <c r="P96"/>
  <c i="2" r="BK229"/>
  <c r="BK228"/>
  <c r="J228"/>
  <c r="J64"/>
  <c i="4" r="T88"/>
  <c r="T87"/>
  <c r="T178"/>
  <c r="T177"/>
  <c i="5" r="P89"/>
  <c r="P88"/>
  <c r="BK133"/>
  <c r="J133"/>
  <c r="J65"/>
  <c r="P230"/>
  <c i="8" r="P85"/>
  <c r="P84"/>
  <c r="P83"/>
  <c i="1" r="AU61"/>
  <c i="8" r="R98"/>
  <c r="T98"/>
  <c i="9" r="BK100"/>
  <c r="J100"/>
  <c r="J62"/>
  <c r="BK109"/>
  <c r="J109"/>
  <c r="J63"/>
  <c r="P123"/>
  <c r="BK130"/>
  <c r="J130"/>
  <c r="J67"/>
  <c r="R138"/>
  <c r="BK152"/>
  <c r="J152"/>
  <c r="J71"/>
  <c r="P159"/>
  <c r="BK167"/>
  <c r="J167"/>
  <c r="J75"/>
  <c r="R171"/>
  <c i="10" r="BK97"/>
  <c r="J97"/>
  <c r="J63"/>
  <c r="T115"/>
  <c i="11" r="P87"/>
  <c r="P86"/>
  <c r="P85"/>
  <c i="1" r="AU64"/>
  <c i="11" r="BK96"/>
  <c r="J96"/>
  <c r="J62"/>
  <c r="T96"/>
  <c i="9" r="T100"/>
  <c r="P118"/>
  <c r="T123"/>
  <c r="R130"/>
  <c r="BK147"/>
  <c r="J147"/>
  <c r="J70"/>
  <c r="P152"/>
  <c r="R159"/>
  <c r="T167"/>
  <c i="10" r="BK88"/>
  <c r="J88"/>
  <c r="J62"/>
  <c r="P97"/>
  <c r="R115"/>
  <c i="11" r="BK87"/>
  <c r="J87"/>
  <c r="J61"/>
  <c r="T87"/>
  <c r="T86"/>
  <c r="T85"/>
  <c r="R96"/>
  <c i="9" r="BK165"/>
  <c r="J165"/>
  <c r="J74"/>
  <c i="10" r="BK86"/>
  <c r="J86"/>
  <c r="J61"/>
  <c i="2" r="BK206"/>
  <c r="J206"/>
  <c r="J62"/>
  <c r="BK225"/>
  <c r="J225"/>
  <c r="J63"/>
  <c i="6" r="BK87"/>
  <c r="BK86"/>
  <c r="BK85"/>
  <c r="J85"/>
  <c r="J59"/>
  <c r="BK106"/>
  <c r="J106"/>
  <c r="J62"/>
  <c i="9" r="BK128"/>
  <c r="J128"/>
  <c r="J66"/>
  <c r="BK157"/>
  <c r="J157"/>
  <c r="J72"/>
  <c i="4" r="BK145"/>
  <c r="J145"/>
  <c r="J62"/>
  <c r="BK174"/>
  <c r="J174"/>
  <c r="J63"/>
  <c i="5" r="BK103"/>
  <c r="J103"/>
  <c r="J62"/>
  <c i="9" r="BK136"/>
  <c r="J136"/>
  <c r="J68"/>
  <c r="BK175"/>
  <c r="J175"/>
  <c r="J77"/>
  <c i="11" r="BK101"/>
  <c r="J101"/>
  <c r="J63"/>
  <c r="BK104"/>
  <c r="J104"/>
  <c r="J64"/>
  <c r="BK107"/>
  <c r="J107"/>
  <c r="J65"/>
  <c r="J52"/>
  <c r="E75"/>
  <c r="J82"/>
  <c r="BF90"/>
  <c r="BF92"/>
  <c r="BF94"/>
  <c r="BF97"/>
  <c r="BF99"/>
  <c r="BF102"/>
  <c r="F55"/>
  <c r="BF88"/>
  <c r="BF105"/>
  <c r="BF108"/>
  <c i="10" r="E48"/>
  <c r="J81"/>
  <c r="BF91"/>
  <c r="BF92"/>
  <c r="BF93"/>
  <c r="BF98"/>
  <c r="BF104"/>
  <c i="9" r="BK99"/>
  <c r="J99"/>
  <c r="J61"/>
  <c i="10" r="F55"/>
  <c r="BF94"/>
  <c r="BF108"/>
  <c r="BF110"/>
  <c r="BF114"/>
  <c r="BF118"/>
  <c r="BF119"/>
  <c r="BF122"/>
  <c r="BF96"/>
  <c r="J52"/>
  <c r="BF102"/>
  <c r="BF107"/>
  <c r="BF111"/>
  <c r="BF112"/>
  <c r="BF113"/>
  <c r="BF117"/>
  <c r="BF121"/>
  <c r="BF123"/>
  <c r="BF89"/>
  <c r="BF95"/>
  <c r="BF101"/>
  <c r="BF105"/>
  <c r="BF120"/>
  <c r="BF87"/>
  <c r="BF90"/>
  <c r="BF99"/>
  <c r="BF100"/>
  <c r="BF103"/>
  <c r="BF106"/>
  <c r="BF109"/>
  <c r="BF116"/>
  <c i="9" r="J52"/>
  <c r="BF101"/>
  <c r="BF111"/>
  <c r="BF137"/>
  <c r="BF142"/>
  <c r="BF158"/>
  <c r="BF160"/>
  <c r="BF168"/>
  <c i="8" r="BK84"/>
  <c r="BK83"/>
  <c r="J83"/>
  <c r="J59"/>
  <c i="9" r="J55"/>
  <c r="F94"/>
  <c r="BF133"/>
  <c r="BF140"/>
  <c r="BF148"/>
  <c r="BF156"/>
  <c r="BF104"/>
  <c r="BF110"/>
  <c r="BF114"/>
  <c r="BF115"/>
  <c r="BF116"/>
  <c r="BF117"/>
  <c r="BF119"/>
  <c r="BF120"/>
  <c r="BF122"/>
  <c r="BF126"/>
  <c r="BF129"/>
  <c r="BF144"/>
  <c r="BF149"/>
  <c r="BF163"/>
  <c r="BF173"/>
  <c r="BF176"/>
  <c r="E48"/>
  <c r="BF113"/>
  <c r="BF127"/>
  <c r="BF150"/>
  <c r="BF162"/>
  <c r="BF164"/>
  <c r="BF169"/>
  <c r="BF102"/>
  <c r="BF103"/>
  <c r="BF106"/>
  <c r="BF124"/>
  <c r="BF125"/>
  <c r="BF131"/>
  <c r="BF132"/>
  <c r="BF134"/>
  <c r="BF135"/>
  <c r="BF143"/>
  <c r="BF151"/>
  <c r="BF154"/>
  <c r="BF155"/>
  <c r="BF105"/>
  <c r="BF107"/>
  <c r="BF108"/>
  <c r="BF112"/>
  <c r="BF121"/>
  <c r="BF139"/>
  <c r="BF141"/>
  <c r="BF145"/>
  <c r="BF146"/>
  <c r="BF153"/>
  <c r="BF161"/>
  <c r="BF166"/>
  <c r="BF170"/>
  <c r="BF172"/>
  <c i="8" r="J52"/>
  <c r="F80"/>
  <c r="J80"/>
  <c r="BF86"/>
  <c r="BF108"/>
  <c r="BF109"/>
  <c r="BF113"/>
  <c r="BF116"/>
  <c r="BF120"/>
  <c r="BF130"/>
  <c r="E48"/>
  <c r="BF93"/>
  <c r="BF99"/>
  <c r="BF107"/>
  <c r="BF119"/>
  <c r="BF124"/>
  <c r="BF125"/>
  <c r="BF127"/>
  <c r="BF131"/>
  <c i="7" r="BK82"/>
  <c r="BK81"/>
  <c r="J81"/>
  <c r="J59"/>
  <c i="8" r="BF87"/>
  <c r="BF88"/>
  <c r="BF110"/>
  <c r="BF126"/>
  <c r="BF129"/>
  <c r="BF135"/>
  <c r="BF91"/>
  <c r="BF100"/>
  <c r="BF101"/>
  <c r="BF103"/>
  <c r="BF105"/>
  <c r="BF112"/>
  <c r="BF133"/>
  <c r="BF134"/>
  <c r="BF96"/>
  <c r="BF97"/>
  <c r="BF102"/>
  <c r="BF104"/>
  <c r="BF106"/>
  <c r="BF111"/>
  <c r="BF117"/>
  <c r="BF122"/>
  <c r="BF89"/>
  <c r="BF90"/>
  <c r="BF95"/>
  <c r="BF118"/>
  <c r="BF121"/>
  <c r="BF128"/>
  <c r="BF132"/>
  <c i="6" r="J86"/>
  <c r="J60"/>
  <c r="J110"/>
  <c r="J64"/>
  <c i="7" r="E48"/>
  <c r="F55"/>
  <c r="J75"/>
  <c r="J55"/>
  <c r="BF93"/>
  <c i="6" r="J87"/>
  <c r="J61"/>
  <c i="7" r="BF84"/>
  <c i="5" r="J89"/>
  <c r="J61"/>
  <c i="6" r="E48"/>
  <c r="F55"/>
  <c r="BF111"/>
  <c r="BF245"/>
  <c r="BF274"/>
  <c r="BF326"/>
  <c i="5" r="BK106"/>
  <c r="J106"/>
  <c r="J63"/>
  <c i="6" r="J52"/>
  <c r="J55"/>
  <c r="BF107"/>
  <c r="BF156"/>
  <c r="BF162"/>
  <c r="BF174"/>
  <c r="BF216"/>
  <c r="BF346"/>
  <c r="BF364"/>
  <c r="BF88"/>
  <c r="BF123"/>
  <c r="BF132"/>
  <c r="BF138"/>
  <c r="BF147"/>
  <c r="BF180"/>
  <c r="BF314"/>
  <c r="BF117"/>
  <c r="BF171"/>
  <c r="BF198"/>
  <c i="5" r="J52"/>
  <c r="BF90"/>
  <c r="BF166"/>
  <c r="BF213"/>
  <c r="BF226"/>
  <c r="BF231"/>
  <c r="BF240"/>
  <c i="4" r="J178"/>
  <c r="J65"/>
  <c i="5" r="BF207"/>
  <c i="4" r="BK87"/>
  <c r="BK86"/>
  <c r="J86"/>
  <c r="J59"/>
  <c i="5" r="F55"/>
  <c r="BF108"/>
  <c r="BF131"/>
  <c r="BF156"/>
  <c r="BF200"/>
  <c r="BF297"/>
  <c r="BF317"/>
  <c r="E77"/>
  <c r="BF119"/>
  <c r="BF220"/>
  <c r="BF259"/>
  <c r="BF181"/>
  <c r="BF248"/>
  <c r="BF254"/>
  <c r="BF283"/>
  <c r="J55"/>
  <c r="BF97"/>
  <c r="BF104"/>
  <c r="BF125"/>
  <c r="BF134"/>
  <c r="BF150"/>
  <c r="BF195"/>
  <c r="BF271"/>
  <c r="BF337"/>
  <c i="4" r="F55"/>
  <c r="J83"/>
  <c r="BF146"/>
  <c r="BF291"/>
  <c r="J80"/>
  <c r="BF89"/>
  <c r="BF207"/>
  <c r="BF235"/>
  <c r="BF332"/>
  <c r="E48"/>
  <c r="BF117"/>
  <c r="BF175"/>
  <c r="BF294"/>
  <c r="BF300"/>
  <c r="BF336"/>
  <c r="BF341"/>
  <c r="BF345"/>
  <c i="3" r="BK84"/>
  <c r="J84"/>
  <c r="J61"/>
  <c i="4" r="BF179"/>
  <c r="BF263"/>
  <c r="BF304"/>
  <c i="3" r="F55"/>
  <c r="BF139"/>
  <c r="E48"/>
  <c r="J76"/>
  <c r="BF153"/>
  <c r="BF179"/>
  <c i="2" r="J229"/>
  <c r="J65"/>
  <c i="3" r="J55"/>
  <c r="BF146"/>
  <c r="BF86"/>
  <c i="2" r="BK86"/>
  <c r="J86"/>
  <c r="J60"/>
  <c i="3" r="BF106"/>
  <c r="BF113"/>
  <c i="2" r="J52"/>
  <c r="BF287"/>
  <c r="F55"/>
  <c r="J82"/>
  <c r="BF107"/>
  <c r="BF207"/>
  <c r="BF242"/>
  <c r="BF359"/>
  <c r="E48"/>
  <c r="BF88"/>
  <c r="BF150"/>
  <c r="BF168"/>
  <c r="BF94"/>
  <c r="BF100"/>
  <c r="BF114"/>
  <c r="BF132"/>
  <c r="BF187"/>
  <c r="BF226"/>
  <c r="BF230"/>
  <c r="BF251"/>
  <c r="BF305"/>
  <c r="BF323"/>
  <c r="BF368"/>
  <c r="BF377"/>
  <c r="F36"/>
  <c i="1" r="BC55"/>
  <c i="3" r="F33"/>
  <c i="1" r="AZ56"/>
  <c i="4" r="F36"/>
  <c i="1" r="BC57"/>
  <c i="5" r="J33"/>
  <c i="1" r="AV58"/>
  <c i="6" r="F33"/>
  <c i="1" r="AZ59"/>
  <c i="7" r="F33"/>
  <c i="1" r="AZ60"/>
  <c i="6" r="J30"/>
  <c i="8" r="F37"/>
  <c i="1" r="BD61"/>
  <c i="9" r="F35"/>
  <c i="1" r="BB62"/>
  <c i="10" r="F37"/>
  <c i="1" r="BD63"/>
  <c i="11" r="F33"/>
  <c i="1" r="AZ64"/>
  <c i="2" r="J33"/>
  <c i="1" r="AV55"/>
  <c i="3" r="F36"/>
  <c i="1" r="BC56"/>
  <c i="4" r="J33"/>
  <c i="1" r="AV57"/>
  <c i="5" r="F37"/>
  <c i="1" r="BD58"/>
  <c i="6" r="F37"/>
  <c i="1" r="BD59"/>
  <c i="7" r="J33"/>
  <c i="1" r="AV60"/>
  <c i="8" r="F33"/>
  <c i="1" r="AZ61"/>
  <c i="9" r="F37"/>
  <c i="1" r="BD62"/>
  <c i="10" r="F36"/>
  <c i="1" r="BC63"/>
  <c i="11" r="F36"/>
  <c i="1" r="BC64"/>
  <c i="2" r="F33"/>
  <c i="1" r="AZ55"/>
  <c i="3" r="F37"/>
  <c i="1" r="BD56"/>
  <c i="4" r="F35"/>
  <c i="1" r="BB57"/>
  <c i="5" r="F35"/>
  <c i="1" r="BB58"/>
  <c i="6" r="F35"/>
  <c i="1" r="BB59"/>
  <c i="7" r="F37"/>
  <c i="1" r="BD60"/>
  <c i="8" r="F35"/>
  <c i="1" r="BB61"/>
  <c i="9" r="J33"/>
  <c i="1" r="AV62"/>
  <c i="10" r="F33"/>
  <c i="1" r="AZ63"/>
  <c i="11" r="J33"/>
  <c i="1" r="AV64"/>
  <c i="2" r="F37"/>
  <c i="1" r="BD55"/>
  <c i="3" r="J33"/>
  <c i="1" r="AV56"/>
  <c i="4" r="F33"/>
  <c i="1" r="AZ57"/>
  <c i="5" r="F33"/>
  <c i="1" r="AZ58"/>
  <c i="6" r="F36"/>
  <c i="1" r="BC59"/>
  <c i="7" r="F35"/>
  <c i="1" r="BB60"/>
  <c i="8" r="J33"/>
  <c i="1" r="AV61"/>
  <c i="9" r="F36"/>
  <c i="1" r="BC62"/>
  <c i="10" r="J33"/>
  <c i="1" r="AV63"/>
  <c i="11" r="F35"/>
  <c i="1" r="BB64"/>
  <c i="2" r="F35"/>
  <c i="1" r="BB55"/>
  <c i="3" r="F35"/>
  <c i="1" r="BB56"/>
  <c i="4" r="F37"/>
  <c i="1" r="BD57"/>
  <c i="5" r="F36"/>
  <c i="1" r="BC58"/>
  <c i="6" r="J33"/>
  <c i="1" r="AV59"/>
  <c i="7" r="F36"/>
  <c i="1" r="BC60"/>
  <c i="8" r="F36"/>
  <c i="1" r="BC61"/>
  <c i="9" r="F33"/>
  <c i="1" r="AZ62"/>
  <c i="10" r="F35"/>
  <c i="1" r="BB63"/>
  <c i="11" r="F37"/>
  <c i="1" r="BD64"/>
  <c i="4" l="1" r="T86"/>
  <c i="2" r="R85"/>
  <c i="8" r="T84"/>
  <c r="T83"/>
  <c i="4" r="R177"/>
  <c r="R86"/>
  <c i="9" r="T99"/>
  <c r="T98"/>
  <c r="T97"/>
  <c i="8" r="R84"/>
  <c r="R83"/>
  <c i="5" r="R106"/>
  <c r="R87"/>
  <c i="11" r="R86"/>
  <c r="R85"/>
  <c i="6" r="T109"/>
  <c r="T85"/>
  <c r="P109"/>
  <c r="P85"/>
  <c i="1" r="AU59"/>
  <c i="9" r="P99"/>
  <c r="P98"/>
  <c r="P97"/>
  <c i="1" r="AU62"/>
  <c i="5" r="T106"/>
  <c r="T87"/>
  <c r="P106"/>
  <c r="P87"/>
  <c i="1" r="AU58"/>
  <c i="5" r="BK88"/>
  <c r="J88"/>
  <c r="J60"/>
  <c i="4" r="P86"/>
  <c i="1" r="AU57"/>
  <c i="9" r="R99"/>
  <c r="R98"/>
  <c r="R97"/>
  <c i="2" r="P85"/>
  <c i="1" r="AU55"/>
  <c i="11" r="BK86"/>
  <c r="BK85"/>
  <c r="J85"/>
  <c r="J59"/>
  <c i="10" r="BK85"/>
  <c r="J85"/>
  <c r="J60"/>
  <c i="9" r="BK98"/>
  <c r="J98"/>
  <c r="J60"/>
  <c i="8" r="J84"/>
  <c r="J60"/>
  <c i="7" r="J82"/>
  <c r="J60"/>
  <c i="1" r="AG59"/>
  <c i="5" r="BK87"/>
  <c r="J87"/>
  <c i="4" r="J87"/>
  <c r="J60"/>
  <c i="3" r="BK82"/>
  <c r="J82"/>
  <c r="J59"/>
  <c i="2" r="BK85"/>
  <c r="J85"/>
  <c r="F34"/>
  <c i="1" r="BA55"/>
  <c i="5" r="J34"/>
  <c i="1" r="AW58"/>
  <c r="AT58"/>
  <c i="3" r="F34"/>
  <c i="1" r="BA56"/>
  <c i="4" r="J30"/>
  <c i="1" r="AG57"/>
  <c i="5" r="F34"/>
  <c i="1" r="BA58"/>
  <c i="10" r="J34"/>
  <c i="1" r="AW63"/>
  <c r="AT63"/>
  <c r="BC54"/>
  <c r="W32"/>
  <c i="3" r="J34"/>
  <c i="1" r="AW56"/>
  <c r="AT56"/>
  <c i="4" r="J34"/>
  <c i="1" r="AW57"/>
  <c r="AT57"/>
  <c i="6" r="J34"/>
  <c i="1" r="AW59"/>
  <c r="AT59"/>
  <c r="AN59"/>
  <c i="8" r="J30"/>
  <c i="1" r="AG61"/>
  <c i="9" r="F34"/>
  <c i="1" r="BA62"/>
  <c r="AZ54"/>
  <c r="W29"/>
  <c i="2" r="J34"/>
  <c i="1" r="AW55"/>
  <c r="AT55"/>
  <c i="5" r="J30"/>
  <c i="1" r="AG58"/>
  <c i="6" r="F34"/>
  <c i="1" r="BA59"/>
  <c i="8" r="J34"/>
  <c i="1" r="AW61"/>
  <c r="AT61"/>
  <c i="10" r="F34"/>
  <c i="1" r="BA63"/>
  <c i="11" r="J34"/>
  <c i="1" r="AW64"/>
  <c r="AT64"/>
  <c r="BB54"/>
  <c r="W31"/>
  <c i="2" r="J30"/>
  <c i="1" r="AG55"/>
  <c i="4" r="F34"/>
  <c i="1" r="BA57"/>
  <c i="7" r="J34"/>
  <c i="1" r="AW60"/>
  <c r="AT60"/>
  <c i="7" r="F34"/>
  <c i="1" r="BA60"/>
  <c i="7" r="J30"/>
  <c i="1" r="AG60"/>
  <c i="8" r="F34"/>
  <c i="1" r="BA61"/>
  <c i="9" r="J34"/>
  <c i="1" r="AW62"/>
  <c r="AT62"/>
  <c i="11" r="F34"/>
  <c i="1" r="BA64"/>
  <c r="BD54"/>
  <c r="W33"/>
  <c i="11" l="1" r="J86"/>
  <c r="J60"/>
  <c i="10" r="BK84"/>
  <c r="J84"/>
  <c i="9" r="BK97"/>
  <c r="J97"/>
  <c r="J59"/>
  <c i="1" r="AN61"/>
  <c r="AN60"/>
  <c i="8" r="J39"/>
  <c i="7" r="J39"/>
  <c i="1" r="AN58"/>
  <c i="5" r="J59"/>
  <c i="6" r="J39"/>
  <c i="1" r="AN57"/>
  <c i="5" r="J39"/>
  <c i="4" r="J39"/>
  <c i="1" r="AN55"/>
  <c i="2" r="J59"/>
  <c r="J39"/>
  <c i="1" r="AU54"/>
  <c i="3" r="J30"/>
  <c i="1" r="AG56"/>
  <c r="AN56"/>
  <c r="AY54"/>
  <c r="AV54"/>
  <c r="AK29"/>
  <c i="11" r="J30"/>
  <c i="1" r="AG64"/>
  <c r="AX54"/>
  <c i="10" r="J30"/>
  <c i="1" r="AG63"/>
  <c r="BA54"/>
  <c r="W30"/>
  <c i="10" l="1" r="J39"/>
  <c i="11" r="J39"/>
  <c i="10" r="J59"/>
  <c i="3" r="J39"/>
  <c i="1" r="AN63"/>
  <c r="AN64"/>
  <c i="9" r="J30"/>
  <c i="1" r="AG62"/>
  <c r="AN62"/>
  <c r="AW54"/>
  <c r="AK30"/>
  <c i="9" l="1" r="J39"/>
  <c i="1"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<sst xmlns="http://schemas.openxmlformats.org/spreadsheetml/2006/main">
  <si>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</si>
  <si>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</si>
  <si>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</si>
  <si>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</si>
  <si>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</si>
  <si>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{9d68781c-6e21-4cd0-a6d4-9023c47fa00b}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</si>
  <si>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</si>
  <si>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</si>
  <si>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</si>
  <si>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</si>
  <si>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</si>
  <si>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</si>
  <si>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</si>
  <si>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</si>
  <si>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2025-109-3A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</si>
  <si>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</si>
  <si>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</si>
  <si>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SK Modřany - byt správce</t>
  </si>
  <si>
    <t>KSO:</t>
  </si>
  <si>
    <t/>
  </si>
  <si>
    <t>CC-CZ:</t>
  </si>
  <si>
    <t>Místo:</t>
  </si>
  <si>
    <t>Komořanská - 47, Praha 4 - Modřany</t>
  </si>
  <si>
    <t>Datum:</t>
  </si>
  <si>
    <t>1. 9. 2025</t>
  </si>
  <si>
    <t>Zadavatel:</t>
  </si>
  <si>
    <t>IČ:</t>
  </si>
  <si>
    <t>1488810</t>
  </si>
  <si>
    <t>Sportovní klub Modřany,Komořanská 47, Praha 4</t>
  </si>
  <si>
    <t>DIČ:</t>
  </si>
  <si>
    <t>Účastník:</t>
  </si>
  <si>
    <t>Vyplň údaj</t>
  </si>
  <si>
    <t>Projektant:</t>
  </si>
  <si>
    <t>24122025</t>
  </si>
  <si>
    <t>ASLB spol.s.r.o.Fikarova 2157/1, Praha 4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</si>
  <si>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</si>
  <si>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</si>
  <si>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</si>
  <si>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</si>
  <si>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</si>
  <si>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</si>
  <si>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</si>
  <si>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</si>
  <si>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</si>
  <si>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</si>
  <si>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</si>
  <si>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</si>
  <si>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</si>
  <si>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</si>
  <si>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</si>
  <si>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</si>
  <si>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</si>
  <si>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</si>
  <si>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</si>
  <si>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</si>
  <si>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</si>
  <si>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</si>
  <si>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</si>
  <si>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</si>
  <si>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</si>
  <si>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</si>
  <si>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</si>
  <si>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</si>
  <si>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</si>
  <si>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</si>
  <si>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</si>
  <si>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</si>
  <si>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</si>
  <si>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</si>
  <si>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</si>
  <si>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</si>
  <si>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</si>
  <si>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</si>
  <si>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</si>
  <si>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</si>
  <si>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</si>
  <si>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</si>
  <si>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</si>
  <si>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</si>
  <si>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2025-109-3-04</t>
  </si>
  <si>
    <t>Svislé kce - stěny a příčky</t>
  </si>
  <si>
    <t>STA</t>
  </si>
  <si>
    <t>1</t>
  </si>
  <si>
    <t>{78b4d5f4-f96a-44b6-9eb4-c06c10d723aa}</t>
  </si>
  <si>
    <t>2025-109-3-05</t>
  </si>
  <si>
    <t xml:space="preserve">Vodorovné kce - stropy, </t>
  </si>
  <si>
    <t>{bb6313e0-3622-488a-8719-3f5465d56d32}</t>
  </si>
  <si>
    <t>2025-109-3-07</t>
  </si>
  <si>
    <t>Podlahy</t>
  </si>
  <si>
    <t>{4b35df37-0a5c-4165-bd9c-5169217c2d12}</t>
  </si>
  <si>
    <t>2025-109-3-08</t>
  </si>
  <si>
    <t>Otvorové výplně - okna, dveře</t>
  </si>
  <si>
    <t>{dde25d8c-002f-499f-9e26-cbd66fc845a1}</t>
  </si>
  <si>
    <t>2025-109-3-09</t>
  </si>
  <si>
    <t>Vnitřní povrchy - omítky, obklady, malby</t>
  </si>
  <si>
    <t>{b7bf712f-1750-42f8-a718-77c71d660900}</t>
  </si>
  <si>
    <t>2025-109-3-11</t>
  </si>
  <si>
    <t>Zámečnické, klempířské a ost.</t>
  </si>
  <si>
    <t>{5814b79b-b538-4d23-b6f2-bbe752df50f2}</t>
  </si>
  <si>
    <t>2025-109-3-12</t>
  </si>
  <si>
    <t>Profese - ZTI</t>
  </si>
  <si>
    <t>{7795f509-dca5-4935-b94a-ccf5a663594b}</t>
  </si>
  <si>
    <t>2025-109-3-13</t>
  </si>
  <si>
    <t>Profese - elektro</t>
  </si>
  <si>
    <t>{c6c803ea-0236-4617-b3d7-f35d62de4578}</t>
  </si>
  <si>
    <t>2025-109-3-15</t>
  </si>
  <si>
    <t>Profese - vytápění</t>
  </si>
  <si>
    <t>{48dde658-1818-4f22-b390-ea8037695f0f}</t>
  </si>
  <si>
    <t>2025-109-3-19</t>
  </si>
  <si>
    <t>VRN - vedlejší rozpočtové náklady</t>
  </si>
  <si>
    <t>{3684f2e8-bee7-4660-9d80-aedfbf521dd5}</t>
  </si>
  <si>
    <t>KRYCÍ LIST SOUPISU PRACÍ</t>
  </si>
  <si>
    <t>Objekt:</t>
  </si>
  <si>
    <t>2025-109-3-04 - Svislé kce - stěny a příčky</t>
  </si>
  <si>
    <t xml:space="preserve">Zpracováno dle metodiky ÚRS s maximálním zatříděním položek (popisu činností) dle Třídníku stavebních konstrukcí a prací. Použita databáze směrných cen 2025/II.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</si>
  <si>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</si>
  <si>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</si>
  <si>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</si>
  <si>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</si>
  <si>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</si>
  <si>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31-1 - Zdi pozemních staveb- překlady</t>
  </si>
  <si>
    <t xml:space="preserve">    94 - Lešení a stavební výtahy</t>
  </si>
  <si>
    <t xml:space="preserve">    998 - Přesun hmot</t>
  </si>
  <si>
    <t>PSV - Práce a dodávky PSV</t>
  </si>
  <si>
    <t xml:space="preserve">    763 - Konstrukce suché výstavby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</si>
  <si>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</si>
  <si>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</si>
  <si>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</si>
  <si>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</si>
  <si>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</si>
  <si>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</si>
  <si>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</si>
  <si>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</si>
  <si>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</si>
  <si>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</si>
  <si>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</si>
  <si>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</si>
  <si>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</si>
  <si>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</si>
  <si>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</si>
  <si>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</si>
  <si>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31-1</t>
  </si>
  <si>
    <t>Zdi pozemních staveb- překlady</t>
  </si>
  <si>
    <t>8</t>
  </si>
  <si>
    <t>K</t>
  </si>
  <si>
    <t>317121212.1</t>
  </si>
  <si>
    <t>Železobetonové prefabrikované překlady osazené jednotlivě na výšku, do lože z cementové malty šíře 115 mm, výšky 190 mm délky 1200 mm</t>
  </si>
  <si>
    <t>kus</t>
  </si>
  <si>
    <t>4</t>
  </si>
  <si>
    <t>2</t>
  </si>
  <si>
    <t>496260726</t>
  </si>
  <si>
    <t>VV</t>
  </si>
  <si>
    <t>1/NP</t>
  </si>
  <si>
    <t>m.č./157/</t>
  </si>
  <si>
    <t>P/30/ překlad PŘ /115/190/dl.- příčka/125/dl./1200/mm</t>
  </si>
  <si>
    <t>Součet</t>
  </si>
  <si>
    <t>9</t>
  </si>
  <si>
    <t>M</t>
  </si>
  <si>
    <t>59321972.R1</t>
  </si>
  <si>
    <t>překlad přefabrikovaný š 115mm dl 1200mm- PŘ -115/190/1200</t>
  </si>
  <si>
    <t>-144417138</t>
  </si>
  <si>
    <t>16</t>
  </si>
  <si>
    <t>317121216.R5</t>
  </si>
  <si>
    <t>Železobetonové prefabrikované překlady osazené jednotlivě na výšku, do lože z cementové malty šíře 115 mm, výšky 190 mm délky 2000 mm</t>
  </si>
  <si>
    <t>1052103316</t>
  </si>
  <si>
    <t>překlad PŘ /115/190/dl.- zdivo/250/</t>
  </si>
  <si>
    <t>m.č./155/</t>
  </si>
  <si>
    <t>P/31/ překlad PŘ /115/190/dl.- příčka/125/dl./2000/mm</t>
  </si>
  <si>
    <t>17</t>
  </si>
  <si>
    <t>59321972.R5</t>
  </si>
  <si>
    <t>překlad přefabrikovaný š 115mm dl 2000mm- PŘ -115/190/2000</t>
  </si>
  <si>
    <t>-649232936</t>
  </si>
  <si>
    <t>24</t>
  </si>
  <si>
    <t>317121218.R9</t>
  </si>
  <si>
    <t>Překlad železobetonový prefabrikovaný překlad PŘ dl.- zdivo/400/..........Překlad - Překladová tvárnice betonová/ liaporbetonová + extrudovaný polystyrén</t>
  </si>
  <si>
    <t>1307385340</t>
  </si>
  <si>
    <t>m.č./154/</t>
  </si>
  <si>
    <t>Překlad - Překladová TOL+S PŘ400/M190 - PT/26</t>
  </si>
  <si>
    <t>6,5</t>
  </si>
  <si>
    <t>Překlad - Překladová TOL+S PŘ400/M190 - PT/27</t>
  </si>
  <si>
    <t>14</t>
  </si>
  <si>
    <t>Překlad - Překladová TOL+S PŘ400/M190 - PT/28</t>
  </si>
  <si>
    <t>Překlad - Překladová TOL+S PŘ400/M190 - PT/29</t>
  </si>
  <si>
    <t>25</t>
  </si>
  <si>
    <t>59321972.R9</t>
  </si>
  <si>
    <t xml:space="preserve">zdivo/400/..........Překlad - Překladová tvárnice  betonová/ liaporbetonová + extrudovaný polystyrén 400/M190</t>
  </si>
  <si>
    <t>-696155683</t>
  </si>
  <si>
    <t>26</t>
  </si>
  <si>
    <t>317351107,R</t>
  </si>
  <si>
    <t>Zřízení bednění překladů v do 4 m.........podepření</t>
  </si>
  <si>
    <t>m2</t>
  </si>
  <si>
    <t>-8657580</t>
  </si>
  <si>
    <t>0,36</t>
  </si>
  <si>
    <t>0,96</t>
  </si>
  <si>
    <t>0,8</t>
  </si>
  <si>
    <t>27</t>
  </si>
  <si>
    <t>317351108.R</t>
  </si>
  <si>
    <t>Odstranění bednění překladů v do 4 m.........podepření</t>
  </si>
  <si>
    <t>CS ÚRS 2024 02</t>
  </si>
  <si>
    <t>-931263795</t>
  </si>
  <si>
    <t>Online PSC</t>
  </si>
  <si>
    <t>https://podminky.urs.cz/item/CS_URS_2024_02/317351108.R</t>
  </si>
  <si>
    <t>28</t>
  </si>
  <si>
    <t>317361821</t>
  </si>
  <si>
    <t>Výztuž překladů, říms, žlabů, žlabových říms, klenbových pásů z betonářské oceli 10 505 (R) nebo BSt 500</t>
  </si>
  <si>
    <t>t</t>
  </si>
  <si>
    <t>CS ÚRS 2025 02</t>
  </si>
  <si>
    <t>-1510642893</t>
  </si>
  <si>
    <t>https://podminky.urs.cz/item/CS_URS_2025_02/317361821</t>
  </si>
  <si>
    <t>0,00525876</t>
  </si>
  <si>
    <t>0,01132656</t>
  </si>
  <si>
    <t>0,00970848</t>
  </si>
  <si>
    <t>94</t>
  </si>
  <si>
    <t>Lešení a stavební výtahy</t>
  </si>
  <si>
    <t>35</t>
  </si>
  <si>
    <t>949101111</t>
  </si>
  <si>
    <t>Lešení pomocné pracovní pro objekty pozemních staveb pro zatížení do 150 kg/m2, o výšce lešeňové podlahy do 1,9 m</t>
  </si>
  <si>
    <t>-421201607</t>
  </si>
  <si>
    <t>https://podminky.urs.cz/item/CS_URS_2025_02/949101111</t>
  </si>
  <si>
    <t>154/předsíň</t>
  </si>
  <si>
    <t>4,91</t>
  </si>
  <si>
    <t>155/obývací pokoj</t>
  </si>
  <si>
    <t>24,3</t>
  </si>
  <si>
    <t>156/kuchyně</t>
  </si>
  <si>
    <t>6,88</t>
  </si>
  <si>
    <t>157/ložnice</t>
  </si>
  <si>
    <t>11,75</t>
  </si>
  <si>
    <t>158/koupelna</t>
  </si>
  <si>
    <t>3,81</t>
  </si>
  <si>
    <t>998</t>
  </si>
  <si>
    <t>Přesun hmot</t>
  </si>
  <si>
    <t>62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</si>
  <si>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</si>
  <si>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</si>
  <si>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-292380924</t>
  </si>
  <si>
    <t>https://podminky.urs.cz/item/CS_URS_2025_02/998011001</t>
  </si>
  <si>
    <t>PSV</t>
  </si>
  <si>
    <t>Práce a dodávky PSV</t>
  </si>
  <si>
    <t>763</t>
  </si>
  <si>
    <t>Konstrukce suché výstavby</t>
  </si>
  <si>
    <t>41</t>
  </si>
  <si>
    <t>763111417.R</t>
  </si>
  <si>
    <t>Příčka ze sádrokartonových desek s nosnou konstrukcí z jednoduchých ocelových profilů UW, CW opláštěná deskami standardními A tl. 12,5 mm s izolací, EI 60, příčka tl. 150 mm, profil 100, Rw do 56 dB</t>
  </si>
  <si>
    <t>-80082569</t>
  </si>
  <si>
    <t>SDK/P/19</t>
  </si>
  <si>
    <t>SDK příčka /150/</t>
  </si>
  <si>
    <t>3,95*2,8</t>
  </si>
  <si>
    <t>1,675*2,8-(0,8*2,1)</t>
  </si>
  <si>
    <t>v/2,8/</t>
  </si>
  <si>
    <t>kuchyně/156/</t>
  </si>
  <si>
    <t>43</t>
  </si>
  <si>
    <t>763111437.R</t>
  </si>
  <si>
    <t>Příčka ze sádrokartonových desek s nosnou konstrukcí z jednoduchých ocelových profilů UW, CW opláštěná deskami impregnovanými H2 tl. 12,5 mm EI 60, příčka tl. 150 mm, profil 100, s izolací, Rw do 56 dB</t>
  </si>
  <si>
    <t>-912815150</t>
  </si>
  <si>
    <t>1,675*2,8-(0,7*2,1)</t>
  </si>
  <si>
    <t>impreg</t>
  </si>
  <si>
    <t>koupelna /158/</t>
  </si>
  <si>
    <t>44</t>
  </si>
  <si>
    <t>763111717</t>
  </si>
  <si>
    <t>Příčka ze sádrokartonových desek ostatní konstrukce a práce na příčkách ze sádrokartonových desek základní penetrační nátěr (oboustranný)</t>
  </si>
  <si>
    <t>-2130423504</t>
  </si>
  <si>
    <t>https://podminky.urs.cz/item/CS_URS_2025_02/763111717</t>
  </si>
  <si>
    <t>Mezisoučet</t>
  </si>
  <si>
    <t>3</t>
  </si>
  <si>
    <t>SDK/P/35</t>
  </si>
  <si>
    <t>SDK příčka/245/</t>
  </si>
  <si>
    <t>(1,675+2,45+0,15)*2,8</t>
  </si>
  <si>
    <t>byt správce- impreg</t>
  </si>
  <si>
    <t>SDK/P/36</t>
  </si>
  <si>
    <t>(4,105+0,15+3,001)*2,8</t>
  </si>
  <si>
    <t>byt správce</t>
  </si>
  <si>
    <t>45</t>
  </si>
  <si>
    <t>763111741</t>
  </si>
  <si>
    <t>Příčka ze sádrokartonových desek ostatní konstrukce a práce na příčkách ze sádrokartonových desek montáž parotěsné zábrany</t>
  </si>
  <si>
    <t>-952348062</t>
  </si>
  <si>
    <t>https://podminky.urs.cz/item/CS_URS_2025_02/763111741</t>
  </si>
  <si>
    <t>46</t>
  </si>
  <si>
    <t>28329276</t>
  </si>
  <si>
    <t>fólie PE vyztužená pro parotěsnou vrstvu (reakce na oheň - třída E) 140g/m2</t>
  </si>
  <si>
    <t>32</t>
  </si>
  <si>
    <t>420853131</t>
  </si>
  <si>
    <t>15,19*1,1235 'Přepočtené koeficientem množství</t>
  </si>
  <si>
    <t>47</t>
  </si>
  <si>
    <t>763111771</t>
  </si>
  <si>
    <t>Příčka ze sádrokartonových desek Příplatek k cenám za rovinnost speciální tmelení kvality Q3</t>
  </si>
  <si>
    <t>682596993</t>
  </si>
  <si>
    <t>https://podminky.urs.cz/item/CS_URS_2025_02/763111771</t>
  </si>
  <si>
    <t>63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</si>
  <si>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</si>
  <si>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dB- bude upřesněno na stavbě</t>
  </si>
  <si>
    <t>1706745071</t>
  </si>
  <si>
    <t>https://podminky.urs.cz/item/CS_URS_2025_02/763112318</t>
  </si>
  <si>
    <t>61</t>
  </si>
  <si>
    <t>763112348</t>
  </si>
  <si>
    <t>Příčka mezibytová ze sádrokartonových desek s nosnou konstrukcí ze zdvojených ocelových profilů UW, CW dvojitě opláštěná deskami vysokopevnostními protipožárními impregnovanými s vysokou mechanickou odolností DFRIH2 tl. 2 x 12,5 mm s dvojitou izolací, EI 90, příčka tl. 255 mm, profil 100, Rw do 71 dB - bude upřesněno na stavbě</t>
  </si>
  <si>
    <t>92387988</t>
  </si>
  <si>
    <t>https://podminky.urs.cz/item/CS_URS_2025_02/763112348</t>
  </si>
  <si>
    <t>56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</si>
  <si>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</si>
  <si>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</si>
  <si>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-140560513</t>
  </si>
  <si>
    <t>https://podminky.urs.cz/item/CS_URS_2025_02/998763331</t>
  </si>
  <si>
    <t xml:space="preserve">2025-109-3-05 - Vodorovné kce - stropy, </t>
  </si>
  <si>
    <t>763131411</t>
  </si>
  <si>
    <t>Podhled ze sádrokartonových desek dvouvrstvá zavěšená spodní konstrukce z ocelových profilů CD, UD jednoduše opláštěná deskou standardní A, tl. 12,5 mm, bez izolace</t>
  </si>
  <si>
    <t>554931482</t>
  </si>
  <si>
    <t>https://podminky.urs.cz/item/CS_URS_2025_02/763131411</t>
  </si>
  <si>
    <t xml:space="preserve">SDK  </t>
  </si>
  <si>
    <t>SDK</t>
  </si>
  <si>
    <t>763131451</t>
  </si>
  <si>
    <t>Podhled ze sádrokartonových desek dvouvrstvá zavěšená spodní konstrukce z ocelových profilů CD, UD jednoduše opláštěná deskou impregnovanou H2, tl. 12,5 mm, bez izolace</t>
  </si>
  <si>
    <t>140370476</t>
  </si>
  <si>
    <t>https://podminky.urs.cz/item/CS_URS_2025_02/763131451</t>
  </si>
  <si>
    <t>SDK impreg</t>
  </si>
  <si>
    <t>763131714</t>
  </si>
  <si>
    <t>Podhled ze sádrokartonových desek ostatní práce a konstrukce na podhledech ze sádrokartonových desek základní penetrační nátěr</t>
  </si>
  <si>
    <t>1132075985</t>
  </si>
  <si>
    <t>https://podminky.urs.cz/item/CS_URS_2025_02/763131714</t>
  </si>
  <si>
    <t>763131751</t>
  </si>
  <si>
    <t>Podhled ze sádrokartonových desek ostatní práce a konstrukce na podhledech ze sádrokartonových desek montáž parotěsné zábrany</t>
  </si>
  <si>
    <t>-1128442765</t>
  </si>
  <si>
    <t>https://podminky.urs.cz/item/CS_URS_2025_02/763131751</t>
  </si>
  <si>
    <t>5</t>
  </si>
  <si>
    <t>1263361411</t>
  </si>
  <si>
    <t>3,81*1,1235 'Přepočtené koeficientem množství</t>
  </si>
  <si>
    <t>6</t>
  </si>
  <si>
    <t>763131771</t>
  </si>
  <si>
    <t>Podhled ze sádrokartonových desek Příplatek k cenám za rovinnost kvality speciální tmelení kvality Q3</t>
  </si>
  <si>
    <t>-908123984</t>
  </si>
  <si>
    <t>https://podminky.urs.cz/item/CS_URS_2025_02/763131771</t>
  </si>
  <si>
    <t>7</t>
  </si>
  <si>
    <t>1940738172</t>
  </si>
  <si>
    <t>2025-109-3-07 - Podlahy</t>
  </si>
  <si>
    <t xml:space="preserve">HSV -   Práce a dodávky HSV</t>
  </si>
  <si>
    <t xml:space="preserve">    63 - Podlahy a podlahové konstrukce</t>
  </si>
  <si>
    <t xml:space="preserve">    95 - Různé dokončovací konstrukce a práce pozemních staveb</t>
  </si>
  <si>
    <t xml:space="preserve">    713 - Izolace tepelné</t>
  </si>
  <si>
    <t xml:space="preserve">    771 - Podlahy z dlaždic- 51,65 m2</t>
  </si>
  <si>
    <t xml:space="preserve">  Práce a dodávky HSV</t>
  </si>
  <si>
    <t>Podlahy a podlahové konstrukce</t>
  </si>
  <si>
    <t>632441215</t>
  </si>
  <si>
    <t>Potěr anhydritový samonivelační litý tř. C 20, tl. přes 45 do 50 mm</t>
  </si>
  <si>
    <t>2127430059</t>
  </si>
  <si>
    <t>https://podminky.urs.cz/item/CS_URS_2025_02/632441215</t>
  </si>
  <si>
    <t>dlažba</t>
  </si>
  <si>
    <t>P/1/</t>
  </si>
  <si>
    <t>632441291</t>
  </si>
  <si>
    <t>Potěr anhydritový samonivelační litý Příplatek k cenám za každých dalších i započatých 5 mm tloušťky přes 50 mm tř. C 20</t>
  </si>
  <si>
    <t>-425640102</t>
  </si>
  <si>
    <t>https://podminky.urs.cz/item/CS_URS_2025_02/632441291</t>
  </si>
  <si>
    <t>95</t>
  </si>
  <si>
    <t>Různé dokončovací konstrukce a práce pozemních staveb</t>
  </si>
  <si>
    <t>952902121</t>
  </si>
  <si>
    <t>Čištění budov při provádění oprav a udržovacích prací podlah drsných nebo chodníků zametením</t>
  </si>
  <si>
    <t>855701301</t>
  </si>
  <si>
    <t>https://podminky.urs.cz/item/CS_URS_2025_02/952902121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</si>
  <si>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</si>
  <si>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</si>
  <si>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286162436</t>
  </si>
  <si>
    <t>https://podminky.urs.cz/item/CS_URS_2025_02/998018001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</si>
  <si>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</si>
  <si>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</si>
  <si>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</si>
  <si>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</si>
  <si>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957266449</t>
  </si>
  <si>
    <t>https://podminky.urs.cz/item/CS_URS_2025_02/713121111</t>
  </si>
  <si>
    <t>1421012435</t>
  </si>
  <si>
    <t>Tepelná izolace tuhé fenolické pěny, oboustranně potažená textilií na bázi skla 70 mm (4,32 m2/bal.)</t>
  </si>
  <si>
    <t>808860523</t>
  </si>
  <si>
    <t>51,65*1,03 'Přepočtené koeficientem množství</t>
  </si>
  <si>
    <t>713191132</t>
  </si>
  <si>
    <t>Montáž tepelné izolace stavebních konstrukcí - doplňky a konstrukční součásti podlah, stropů vrchem nebo střech překrytí fólií separační z PE</t>
  </si>
  <si>
    <t>-1716813004</t>
  </si>
  <si>
    <t>https://podminky.urs.cz/item/CS_URS_2025_02/713191132</t>
  </si>
  <si>
    <t>69334120.R</t>
  </si>
  <si>
    <t xml:space="preserve">fólie dělící   PE tl 0,2mm</t>
  </si>
  <si>
    <t>1320787140</t>
  </si>
  <si>
    <t>51,65*1,15 'Přepočtené koeficientem množství</t>
  </si>
  <si>
    <t>998713111</t>
  </si>
  <si>
    <t>Přesun hmot pro izolace tepelné stanovený z hmotnosti přesunovaného materiálu vodorovná dopravní vzdálenost do 50 m s omezením mechanizace v objektech výšky do 6 m</t>
  </si>
  <si>
    <t>-1509533971</t>
  </si>
  <si>
    <t>https://podminky.urs.cz/item/CS_URS_2025_02/998713111</t>
  </si>
  <si>
    <t>771</t>
  </si>
  <si>
    <t>Podlahy z dlaždic- 51,65 m2</t>
  </si>
  <si>
    <t>13</t>
  </si>
  <si>
    <t>771111011</t>
  </si>
  <si>
    <t>Příprava podkladu před provedením dlažby vysátí podlah</t>
  </si>
  <si>
    <t>-1031020079</t>
  </si>
  <si>
    <t>https://podminky.urs.cz/item/CS_URS_2025_02/771111011</t>
  </si>
  <si>
    <t>51,65</t>
  </si>
  <si>
    <t>771121011</t>
  </si>
  <si>
    <t>Příprava podkladu před provedením dlažby nátěr penetrační na podlahu</t>
  </si>
  <si>
    <t>-996469872</t>
  </si>
  <si>
    <t>https://podminky.urs.cz/item/CS_URS_2025_02/771121011</t>
  </si>
  <si>
    <t>15</t>
  </si>
  <si>
    <t>771121021</t>
  </si>
  <si>
    <t>Příprava podkladu před provedením dlažby broušení podlah nového podkladu anhydritového</t>
  </si>
  <si>
    <t>1761594862</t>
  </si>
  <si>
    <t>https://podminky.urs.cz/item/CS_URS_2025_02/771121021</t>
  </si>
  <si>
    <t>771574415</t>
  </si>
  <si>
    <t>Montáž podlah z dlaždic keramických lepených cementovým flexibilním lepidlem hladkých, tloušťky do 10 mm přes 6 do 9 ks/m2</t>
  </si>
  <si>
    <t>-1200028625</t>
  </si>
  <si>
    <t>https://podminky.urs.cz/item/CS_URS_2025_02/771574415</t>
  </si>
  <si>
    <t>22</t>
  </si>
  <si>
    <t>59761176</t>
  </si>
  <si>
    <t>dlažba keramická nemrazuvzdorná R9 povrch hladký/matný tl do 10mm přes 6 do 9ks/m2</t>
  </si>
  <si>
    <t>-530092487</t>
  </si>
  <si>
    <t>51,65*1,05 'Přepočtené koeficientem množství</t>
  </si>
  <si>
    <t>23</t>
  </si>
  <si>
    <t>771591112</t>
  </si>
  <si>
    <t>Izolace podlahy pod dlažbu nátěrem nebo stěrkou ve dvou vrstvách</t>
  </si>
  <si>
    <t>27070481</t>
  </si>
  <si>
    <t>https://podminky.urs.cz/item/CS_URS_2025_02/771591112</t>
  </si>
  <si>
    <t>998771111</t>
  </si>
  <si>
    <t>Přesun hmot pro podlahy z dlaždic stanovený z hmotnosti přesunovaného materiálu vodorovná dopravní vzdálenost do 50 m s omezením mechanizace v objektech výšky do 6 m</t>
  </si>
  <si>
    <t>195520116</t>
  </si>
  <si>
    <t>https://podminky.urs.cz/item/CS_URS_2025_02/998771111</t>
  </si>
  <si>
    <t>2025-109-3-08 - Otvorové výplně - okna, dveře</t>
  </si>
  <si>
    <t xml:space="preserve">    64 - Osazování výplní otvorů</t>
  </si>
  <si>
    <t xml:space="preserve">    766-1 - Konstrukce truhlářské- dveře vnitřní </t>
  </si>
  <si>
    <t xml:space="preserve">    766-2 - Konstrukce truhlářské- dveře vchodové</t>
  </si>
  <si>
    <t xml:space="preserve">    766-4 - Konstrukce truhlářské- okna</t>
  </si>
  <si>
    <t>64</t>
  </si>
  <si>
    <t>Osazování výplní otvorů</t>
  </si>
  <si>
    <t>642942611</t>
  </si>
  <si>
    <t>Osazování zárubní nebo rámů kovových dveřních lisovaných nebo z úhelníků bez dveřních křídel na montážní pěnu, plochy otvoru do 2,5 m2</t>
  </si>
  <si>
    <t>-1836334251</t>
  </si>
  <si>
    <t>https://podminky.urs.cz/item/CS_URS_2025_02/642942611</t>
  </si>
  <si>
    <t>1/NP/-vnitřní</t>
  </si>
  <si>
    <t xml:space="preserve">DV/25/   dveře vnitřní rozměr/800*2100/ - m.č./157/</t>
  </si>
  <si>
    <t>ks</t>
  </si>
  <si>
    <t>55331497</t>
  </si>
  <si>
    <t>zárubeň jednokřídlá ocelová pro zdění tl stěny 210-250mm rozměru 800/1970, 2100mm</t>
  </si>
  <si>
    <t>-1743426835</t>
  </si>
  <si>
    <t>627092300</t>
  </si>
  <si>
    <t>763181311</t>
  </si>
  <si>
    <t>Výplně otvorů konstrukcí ze sádrokartonových desek montáž zárubně kovové s konstrukcí jednokřídlové</t>
  </si>
  <si>
    <t>1459499047</t>
  </si>
  <si>
    <t>https://podminky.urs.cz/item/CS_URS_2025_02/763181311</t>
  </si>
  <si>
    <t xml:space="preserve">DV/23/   dveře vnitřní rozměr/800*2100/ - m.č./154/</t>
  </si>
  <si>
    <t xml:space="preserve">DV/24/   dveře vnitřní rozměr/700*2100/ - m.č./158/</t>
  </si>
  <si>
    <t>55331594</t>
  </si>
  <si>
    <t>zárubeň jednokřídlá ocelová pro sádrokartonové příčky tl stěny 110-150mm rozměru 700/1970, 2100mm</t>
  </si>
  <si>
    <t>1002836777</t>
  </si>
  <si>
    <t>55331595</t>
  </si>
  <si>
    <t>zárubeň jednokřídlá ocelová pro sádrokartonové příčky tl stěny 110-150mm rozměru 800/1970, 2100mm</t>
  </si>
  <si>
    <t>1926973009</t>
  </si>
  <si>
    <t>1603266566</t>
  </si>
  <si>
    <t>766-1</t>
  </si>
  <si>
    <t xml:space="preserve">Konstrukce truhlářské- dveře vnitřní </t>
  </si>
  <si>
    <t>766660001</t>
  </si>
  <si>
    <t>Montáž dveřních křídel dřevěných nebo plastových otevíravých do ocelové zárubně povrchově upravených jednokřídlových, šířky do 800 mm</t>
  </si>
  <si>
    <t>2110357478</t>
  </si>
  <si>
    <t>https://podminky.urs.cz/item/CS_URS_2025_02/766660001</t>
  </si>
  <si>
    <t>dveře vnitřní</t>
  </si>
  <si>
    <t>61162085</t>
  </si>
  <si>
    <t>dveře jednokřídlé dřevotřískové povrch laminátový plné 700x1970-2100mm</t>
  </si>
  <si>
    <t>237117037</t>
  </si>
  <si>
    <t>10</t>
  </si>
  <si>
    <t>61162086</t>
  </si>
  <si>
    <t>dveře jednokřídlé dřevotřískové povrch laminátový plné 800x1970-2100mm</t>
  </si>
  <si>
    <t>867201218</t>
  </si>
  <si>
    <t>11</t>
  </si>
  <si>
    <t>766660729</t>
  </si>
  <si>
    <t>Montáž dveřních doplňků dveřního kování interiérového štítku s klikou</t>
  </si>
  <si>
    <t>-102897307</t>
  </si>
  <si>
    <t>https://podminky.urs.cz/item/CS_URS_2025_02/766660729</t>
  </si>
  <si>
    <t>54914123</t>
  </si>
  <si>
    <t>dveřní kování interiérové rozetové klika/klika</t>
  </si>
  <si>
    <t>756663744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</si>
  <si>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</si>
  <si>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</si>
  <si>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901960193</t>
  </si>
  <si>
    <t>https://podminky.urs.cz/item/CS_URS_2025_02/998766121</t>
  </si>
  <si>
    <t>0,063</t>
  </si>
  <si>
    <t>766-2</t>
  </si>
  <si>
    <t>Konstrukce truhlářské- dveře vchodové</t>
  </si>
  <si>
    <t>766660411</t>
  </si>
  <si>
    <t>Montáž vchodových dveří včetně rámu do zdiva jednokřídlových bez nadsvětlíku</t>
  </si>
  <si>
    <t>826140773</t>
  </si>
  <si>
    <t>https://podminky.urs.cz/item/CS_URS_2025_02/766660411</t>
  </si>
  <si>
    <t>1/NP/-vnější</t>
  </si>
  <si>
    <t xml:space="preserve">D0/4-  dveře vstupní AL jednokř. rozměr/900*2100/ - m.č./154/</t>
  </si>
  <si>
    <t>55341330</t>
  </si>
  <si>
    <t>dveře jednokřídlé Al plné max rozměru otvoru 2,42m2 bezpečnostní třídy RC2</t>
  </si>
  <si>
    <t>-1225683688</t>
  </si>
  <si>
    <t>ks-1</t>
  </si>
  <si>
    <t>1,89</t>
  </si>
  <si>
    <t>766660733</t>
  </si>
  <si>
    <t>Montáž dveřních doplňků dveřního kování bezpečnostního štítku s klikou</t>
  </si>
  <si>
    <t>-1125583865</t>
  </si>
  <si>
    <t>https://podminky.urs.cz/item/CS_URS_2025_02/766660733</t>
  </si>
  <si>
    <t>54914129</t>
  </si>
  <si>
    <t>dveřní kování bezpečnostní RC2 klika/klika lakovaný nerez</t>
  </si>
  <si>
    <t>-1226986408</t>
  </si>
  <si>
    <t>18</t>
  </si>
  <si>
    <t>-946083751</t>
  </si>
  <si>
    <t>0,049</t>
  </si>
  <si>
    <t>766-4</t>
  </si>
  <si>
    <t>Konstrukce truhlářské- okna</t>
  </si>
  <si>
    <t>19</t>
  </si>
  <si>
    <t>766622131</t>
  </si>
  <si>
    <t>Montáž oken plastových včetně montáže rámu plochy přes 1 m2 otevíravých do zdiva, výšky do 1,5 m</t>
  </si>
  <si>
    <t>27056524</t>
  </si>
  <si>
    <t>https://podminky.urs.cz/item/CS_URS_2025_02/766622131</t>
  </si>
  <si>
    <t>O/26- okno plastové otvíravé rozměr/2000*1500/ m.č./155/</t>
  </si>
  <si>
    <t>O/27- okno plastové otvíravé rozměr/2000*1500/ m.č./157/</t>
  </si>
  <si>
    <t>20</t>
  </si>
  <si>
    <t>61140052</t>
  </si>
  <si>
    <t>okno plastové otevíravé/sklopné trojsklo přes plochu 1m2 do v 1,5m</t>
  </si>
  <si>
    <t>8900541</t>
  </si>
  <si>
    <t>766622132</t>
  </si>
  <si>
    <t>Montáž oken plastových včetně montáže rámu plochy přes 1 m2 otevíravých do zdiva, výšky přes 1,5 do 2,5 m</t>
  </si>
  <si>
    <t>679565663</t>
  </si>
  <si>
    <t>https://podminky.urs.cz/item/CS_URS_2025_02/766622132</t>
  </si>
  <si>
    <t>O/25- okno plastové otvíravé rozměr/2400*2400/ m.č./155/</t>
  </si>
  <si>
    <t>5,76</t>
  </si>
  <si>
    <t>61140054</t>
  </si>
  <si>
    <t>okno plastové otevíravé/sklopné trojsklo přes plochu 1m2 v 1,5-2,5m</t>
  </si>
  <si>
    <t>-1916699603</t>
  </si>
  <si>
    <t>766694116</t>
  </si>
  <si>
    <t>Montáž ostatních truhlářských konstrukcí parapetních desek dřevěných nebo plastových šířky do 300 mm</t>
  </si>
  <si>
    <t>m</t>
  </si>
  <si>
    <t>962131464</t>
  </si>
  <si>
    <t>https://podminky.urs.cz/item/CS_URS_2025_02/766694116</t>
  </si>
  <si>
    <t>2,400</t>
  </si>
  <si>
    <t>2,000</t>
  </si>
  <si>
    <t>61144401</t>
  </si>
  <si>
    <t>parapet plastový vnitřní š 250mm</t>
  </si>
  <si>
    <t>159324914</t>
  </si>
  <si>
    <t>6,4*1,03 'Přepočtené koeficientem množství</t>
  </si>
  <si>
    <t>61144019</t>
  </si>
  <si>
    <t>koncovka k parapetu plastovému vnitřnímu 1 pár</t>
  </si>
  <si>
    <t>sada</t>
  </si>
  <si>
    <t>626010002</t>
  </si>
  <si>
    <t>766691510</t>
  </si>
  <si>
    <t>Montáž ostatních truhlářských konstrukcí těsnění oken nebo balkónových dveří ve styku křídel s okenním rámem polyuretanovou páskou</t>
  </si>
  <si>
    <t>777893265</t>
  </si>
  <si>
    <t>https://podminky.urs.cz/item/CS_URS_2025_02/766691510</t>
  </si>
  <si>
    <t>okna</t>
  </si>
  <si>
    <t>ostění</t>
  </si>
  <si>
    <t>7,2</t>
  </si>
  <si>
    <t>dveře vstupní</t>
  </si>
  <si>
    <t>5,1</t>
  </si>
  <si>
    <t>59071110</t>
  </si>
  <si>
    <t>páska okenní těsnící PUR jednostranně lepící impregnovaná 1,5-3x10mm</t>
  </si>
  <si>
    <t>-1919369893</t>
  </si>
  <si>
    <t>22,3*1,1 'Přepočtené koeficientem množství</t>
  </si>
  <si>
    <t>-1781274382</t>
  </si>
  <si>
    <t>0,444</t>
  </si>
  <si>
    <t>2025-109-3-09 - Vnitřní povrchy - omítky, obklady, malby</t>
  </si>
  <si>
    <t xml:space="preserve">    781 - Dokončovací práce - obklady</t>
  </si>
  <si>
    <t xml:space="preserve">    784 - Dokončovací práce - malby</t>
  </si>
  <si>
    <t>952901111</t>
  </si>
  <si>
    <t>Vyčištění budov nebo objektů před předáním do užívání budov bytové nebo občanské výstavby, světlé výšky podlaží do 4 m</t>
  </si>
  <si>
    <t>-580035150</t>
  </si>
  <si>
    <t>https://podminky.urs.cz/item/CS_URS_2025_02/952901111</t>
  </si>
  <si>
    <t>505263013</t>
  </si>
  <si>
    <t>781</t>
  </si>
  <si>
    <t>Dokončovací práce - obklady</t>
  </si>
  <si>
    <t>781111011</t>
  </si>
  <si>
    <t>Příprava podkladu před provedením obkladu oprášení (ometení) stěny</t>
  </si>
  <si>
    <t>285535125</t>
  </si>
  <si>
    <t>https://podminky.urs.cz/item/CS_URS_2025_02/781111011</t>
  </si>
  <si>
    <t>158/koupelna- zdivo-obklad</t>
  </si>
  <si>
    <t>5,145</t>
  </si>
  <si>
    <t>781121011</t>
  </si>
  <si>
    <t>Příprava podkladu před provedením obkladu nátěr penetrační na stěnu</t>
  </si>
  <si>
    <t>-811642270</t>
  </si>
  <si>
    <t>https://podminky.urs.cz/item/CS_URS_2025_02/781121011</t>
  </si>
  <si>
    <t>781131112</t>
  </si>
  <si>
    <t>Izolace stěny pod obklad izolace nátěrem nebo stěrkou ve dvou vrstvách</t>
  </si>
  <si>
    <t>-538874220</t>
  </si>
  <si>
    <t>https://podminky.urs.cz/item/CS_URS_2025_02/781131112</t>
  </si>
  <si>
    <t>158/koupelna- SDK-obklad</t>
  </si>
  <si>
    <t>10,206</t>
  </si>
  <si>
    <t>781151031</t>
  </si>
  <si>
    <t>Příprava podkladu před provedením obkladu celoplošné vyrovnání podkladu stěrkou, tloušťky 3 mm</t>
  </si>
  <si>
    <t>-974079401</t>
  </si>
  <si>
    <t>https://podminky.urs.cz/item/CS_URS_2025_02/781151031</t>
  </si>
  <si>
    <t>781472215</t>
  </si>
  <si>
    <t>Montáž keramických obkladů stěn lepených cementovým flexibilním lepidlem hladkých přes 6 do 9 ks/m2</t>
  </si>
  <si>
    <t>-28345408</t>
  </si>
  <si>
    <t>https://podminky.urs.cz/item/CS_URS_2025_02/781472215</t>
  </si>
  <si>
    <t>59761718</t>
  </si>
  <si>
    <t>obklad keramický nemrazuvzdorný povrch hladký/matný tl do 10mm přes 6 do 9ks/m2</t>
  </si>
  <si>
    <t>-2043874158</t>
  </si>
  <si>
    <t>15,351*1,05 'Přepočtené koeficientem množství</t>
  </si>
  <si>
    <t>781472291</t>
  </si>
  <si>
    <t>Montáž keramických obkladů stěn lepených cementovým flexibilním lepidlem Příplatek k cenám za plochu do 10 m2 jednotlivě</t>
  </si>
  <si>
    <t>4710516</t>
  </si>
  <si>
    <t>https://podminky.urs.cz/item/CS_URS_2025_02/781472291</t>
  </si>
  <si>
    <t>781495211</t>
  </si>
  <si>
    <t>Čištění vnitřních ploch po provedení obkladu stěn chemickými prostředky</t>
  </si>
  <si>
    <t>1309338048</t>
  </si>
  <si>
    <t>https://podminky.urs.cz/item/CS_URS_2025_02/781495211</t>
  </si>
  <si>
    <t>998781121</t>
  </si>
  <si>
    <t>Přesun hmot pro obklady keramické stanovený z hmotnosti přesunovaného materiálu vodorovná dopravní vzdálenost do 50 m ruční (bez užití mechanizace) v objektech výšky do 6 m</t>
  </si>
  <si>
    <t>2039390220</t>
  </si>
  <si>
    <t>https://podminky.urs.cz/item/CS_URS_2025_02/998781121</t>
  </si>
  <si>
    <t>784</t>
  </si>
  <si>
    <t>Dokončovací práce - malby</t>
  </si>
  <si>
    <t>784111001</t>
  </si>
  <si>
    <t>Oprášení (ometení) podkladu v místnostech výšky do 3,80 m</t>
  </si>
  <si>
    <t>425270272</t>
  </si>
  <si>
    <t>https://podminky.urs.cz/item/CS_URS_2025_02/784111001</t>
  </si>
  <si>
    <t>784171101</t>
  </si>
  <si>
    <t>Zakrytí nemalovaných ploch (materiál ve specifikaci) včetně pozdějšího odkrytí podlah</t>
  </si>
  <si>
    <t>-326382297</t>
  </si>
  <si>
    <t>https://podminky.urs.cz/item/CS_URS_2025_02/784171101</t>
  </si>
  <si>
    <t>581248440</t>
  </si>
  <si>
    <t>fólie pro malířské potřeby zakrývací tl 25µ 4x5m</t>
  </si>
  <si>
    <t>-832868662</t>
  </si>
  <si>
    <t>51,65*1,1 'Přepočtené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</si>
  <si>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</si>
  <si>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</si>
  <si>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-709620739</t>
  </si>
  <si>
    <t>https://podminky.urs.cz/item/CS_URS_2025_02/784171111</t>
  </si>
  <si>
    <t>1,68</t>
  </si>
  <si>
    <t>1,47</t>
  </si>
  <si>
    <t>-2087828033</t>
  </si>
  <si>
    <t>18,48*1,1 'Přepočtené koeficientem množství</t>
  </si>
  <si>
    <t>784181111</t>
  </si>
  <si>
    <t>Penetrace podkladu jednonásobná základní silikátová bezbarvá v místnostech výšky do 3,80 m</t>
  </si>
  <si>
    <t>-877940109</t>
  </si>
  <si>
    <t>https://podminky.urs.cz/item/CS_URS_2025_02/784181111</t>
  </si>
  <si>
    <t>154/předsíň- SDK</t>
  </si>
  <si>
    <t>12,650</t>
  </si>
  <si>
    <t>155/obývací pokoj- SDK</t>
  </si>
  <si>
    <t>10,665</t>
  </si>
  <si>
    <t>156/kuchyně- SDK</t>
  </si>
  <si>
    <t>20,129</t>
  </si>
  <si>
    <t>157/ložnice- SDK</t>
  </si>
  <si>
    <t>21,330</t>
  </si>
  <si>
    <t>158/koupelna- SDK</t>
  </si>
  <si>
    <t>3,336</t>
  </si>
  <si>
    <t>malba- strop</t>
  </si>
  <si>
    <t>784191001</t>
  </si>
  <si>
    <t>Čištění vnitřních ploch hrubý úklid po provedení malířských prací omytím oken nebo balkonových dveří jednoduchých</t>
  </si>
  <si>
    <t>-1297990960</t>
  </si>
  <si>
    <t>https://podminky.urs.cz/item/CS_URS_2025_02/784191001</t>
  </si>
  <si>
    <t>784191005</t>
  </si>
  <si>
    <t>Čištění vnitřních ploch hrubý úklid po provedení malířských prací omytím dveří nebo vrat</t>
  </si>
  <si>
    <t>2118909461</t>
  </si>
  <si>
    <t>https://podminky.urs.cz/item/CS_URS_2025_02/784191005</t>
  </si>
  <si>
    <t>Dveře a vrata</t>
  </si>
  <si>
    <t>plocha</t>
  </si>
  <si>
    <t>784191007</t>
  </si>
  <si>
    <t>Čištění vnitřních ploch hrubý úklid po provedení malířských prací omytím podlah</t>
  </si>
  <si>
    <t>1674874271</t>
  </si>
  <si>
    <t>https://podminky.urs.cz/item/CS_URS_2025_02/784191007</t>
  </si>
  <si>
    <t>784211101</t>
  </si>
  <si>
    <t>Malby z malířských směsí oděruvzdorných za mokra dvojnásobné, bílé za mokra oděruvzdorné výborně v místnostech výšky do 3,80 m</t>
  </si>
  <si>
    <t>221945354</t>
  </si>
  <si>
    <t>https://podminky.urs.cz/item/CS_URS_2025_02/784211101</t>
  </si>
  <si>
    <t>malba</t>
  </si>
  <si>
    <t>2025-109-3-11 - Zámečnické, klempířské a ost.</t>
  </si>
  <si>
    <t xml:space="preserve">    764 - Konstrukce klempířské</t>
  </si>
  <si>
    <t>764</t>
  </si>
  <si>
    <t>Konstrukce klempířské</t>
  </si>
  <si>
    <t>764216602</t>
  </si>
  <si>
    <t>Oplechování parapetů z pozinkovaného plechu s povrchovou úpravou rovných mechanicky kotvené, bez rohů rš 200 mm</t>
  </si>
  <si>
    <t>-2020290883</t>
  </si>
  <si>
    <t>https://podminky.urs.cz/item/CS_URS_2025_02/764216602</t>
  </si>
  <si>
    <t>2,4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</si>
  <si>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</si>
  <si>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</si>
  <si>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593324875</t>
  </si>
  <si>
    <t>https://podminky.urs.cz/item/CS_URS_2025_02/998764122</t>
  </si>
  <si>
    <t>2025-109-3-12 - Profese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</si>
  <si>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</si>
  <si>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</si>
  <si>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</si>
  <si>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</si>
  <si>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</si>
  <si>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72117710.R2</t>
  </si>
  <si>
    <t>Potrubí POLO-KAL NG připojovací D 40 x 1,8 mm</t>
  </si>
  <si>
    <t>-1415761460</t>
  </si>
  <si>
    <t>72117710.R3</t>
  </si>
  <si>
    <t>Potrubí POLO-KAL NG připojovací D 50 x 2,0 mm</t>
  </si>
  <si>
    <t>-836728844</t>
  </si>
  <si>
    <t>72117710.R5</t>
  </si>
  <si>
    <t>Potrubí POLO-KAL NG připojovací D 110 x 3,4 mm</t>
  </si>
  <si>
    <t>175882771</t>
  </si>
  <si>
    <t>721176222.1</t>
  </si>
  <si>
    <t>Potrubí PP-KG svodné (ležaté) v zemi D 110 x 3,4 mm, SN10</t>
  </si>
  <si>
    <t>-2064528310</t>
  </si>
  <si>
    <t>72586018.1</t>
  </si>
  <si>
    <t>Sifon pračkový HL400, D 40/50 mm nerezový</t>
  </si>
  <si>
    <t>-1115694108</t>
  </si>
  <si>
    <t>451572111</t>
  </si>
  <si>
    <t>Lože pod potrubí, stoky a drobné objekty v otevřeném výkopu z kameniva drobného těženého 0 až 4 mm</t>
  </si>
  <si>
    <t>m3</t>
  </si>
  <si>
    <t>-1135703660</t>
  </si>
  <si>
    <t>https://podminky.urs.cz/item/CS_URS_2025_02/451572111</t>
  </si>
  <si>
    <t>132151255</t>
  </si>
  <si>
    <t>Hloubení nezapažených rýh šířky přes 800 do 2 000 mm strojně s urovnáním dna do předepsaného profilu a spádu v hornině třídy těžitelnosti I skupiny 1 a 2 přes 500 do 1 000 m3</t>
  </si>
  <si>
    <t>94958910</t>
  </si>
  <si>
    <t>https://podminky.urs.cz/item/CS_URS_2025_02/132151255</t>
  </si>
  <si>
    <t>175100020.1</t>
  </si>
  <si>
    <t>Obsyp potrubí štěrkopískem</t>
  </si>
  <si>
    <t>-640486155</t>
  </si>
  <si>
    <t>892561111.R</t>
  </si>
  <si>
    <t>Zkouška těsnosti kanalizace DN do 200, vzduchem</t>
  </si>
  <si>
    <t>-1228297453</t>
  </si>
  <si>
    <t>892575111.2</t>
  </si>
  <si>
    <t>Zabezpečení konců a zkouška vzduch. kan. DN do 200</t>
  </si>
  <si>
    <t>úsek</t>
  </si>
  <si>
    <t>1262131152</t>
  </si>
  <si>
    <t>722</t>
  </si>
  <si>
    <t>Zdravotechnika - vnitřní vodovod</t>
  </si>
  <si>
    <t>7221724.R2</t>
  </si>
  <si>
    <t>Potrubí z PP-RCT, D 20 x 2,3 mm, S4</t>
  </si>
  <si>
    <t>965351348</t>
  </si>
  <si>
    <t>7221724.R3</t>
  </si>
  <si>
    <t>Potrubí z PP-RCT, D 25 x 2,8 mm, S 4</t>
  </si>
  <si>
    <t>-1877439387</t>
  </si>
  <si>
    <t>283771.R</t>
  </si>
  <si>
    <t>Izolace potrubí, synt. kaučuk 9/22</t>
  </si>
  <si>
    <t>-2039286937</t>
  </si>
  <si>
    <t>283771.R2</t>
  </si>
  <si>
    <t>Izolace potrubí, synt. kaučuk 9/28</t>
  </si>
  <si>
    <t>-1180672701</t>
  </si>
  <si>
    <t>28377111.1</t>
  </si>
  <si>
    <t>Izolace potrubí, synt. kaučuku 19/22</t>
  </si>
  <si>
    <t>908362228</t>
  </si>
  <si>
    <t>28377112</t>
  </si>
  <si>
    <t>pouzdro izolační potrubní z pěnového polyetylenu 28/13mm</t>
  </si>
  <si>
    <t>-1509180629</t>
  </si>
  <si>
    <t>2303300.R2</t>
  </si>
  <si>
    <t>Montáž izolace potrubí D do 76 mm</t>
  </si>
  <si>
    <t>1740724824</t>
  </si>
  <si>
    <t>7222373.R24</t>
  </si>
  <si>
    <t>Kohout kulový,2xvnitřní záv. DN 20</t>
  </si>
  <si>
    <t>1606433196</t>
  </si>
  <si>
    <t>7222221.R9</t>
  </si>
  <si>
    <t>Ventil pračkový 3/4</t>
  </si>
  <si>
    <t>-654398858</t>
  </si>
  <si>
    <t>595910.R36</t>
  </si>
  <si>
    <t>Dvířka do SDK 300/300 s tlačným zámkem, podhled</t>
  </si>
  <si>
    <t>-135868800</t>
  </si>
  <si>
    <t>7222643.R38</t>
  </si>
  <si>
    <t>Vodoměr bytový SV DN 20x130 mm, Qn 2,5</t>
  </si>
  <si>
    <t>945796710</t>
  </si>
  <si>
    <t>7222643.R39</t>
  </si>
  <si>
    <t>Vodoměr bytový TV DN 20x130 mm, Qn 2,5</t>
  </si>
  <si>
    <t>1260282734</t>
  </si>
  <si>
    <t>388211400.1</t>
  </si>
  <si>
    <t xml:space="preserve">Rádiový modul  pro vodoměr bytový</t>
  </si>
  <si>
    <t>1841625014</t>
  </si>
  <si>
    <t>8922731.R45</t>
  </si>
  <si>
    <t>Desinfekce vodovodního potrubí do DN 50</t>
  </si>
  <si>
    <t>-1254626492</t>
  </si>
  <si>
    <t>892241111</t>
  </si>
  <si>
    <t>Tlakové zkoušky vodou na potrubí DN do 80</t>
  </si>
  <si>
    <t>327250202</t>
  </si>
  <si>
    <t>https://podminky.urs.cz/item/CS_URS_2025_02/892241111</t>
  </si>
  <si>
    <t>725</t>
  </si>
  <si>
    <t>Zdravotechnika - zařizovací předměty</t>
  </si>
  <si>
    <t>7252000.R1</t>
  </si>
  <si>
    <t>Montáž zařizovacích předmětů - umyvadlo</t>
  </si>
  <si>
    <t>-1935661931</t>
  </si>
  <si>
    <t>7252000.R3</t>
  </si>
  <si>
    <t>Montáž zařizovacích předmětů - sprcha</t>
  </si>
  <si>
    <t>-1813038490</t>
  </si>
  <si>
    <t>725200010.1</t>
  </si>
  <si>
    <t>Montáž zařizovacích předmětů - klozet závěsný</t>
  </si>
  <si>
    <t>-565064413</t>
  </si>
  <si>
    <t>29</t>
  </si>
  <si>
    <t>72501412.R4</t>
  </si>
  <si>
    <t>Klozet závěsný, hlub. splach., bílý, vč. sedátka</t>
  </si>
  <si>
    <t>soubor</t>
  </si>
  <si>
    <t>-1826824158</t>
  </si>
  <si>
    <t>30</t>
  </si>
  <si>
    <t>7258231.R7</t>
  </si>
  <si>
    <t>Baterie umyvadlová stoján. ruční, bez otvír.odpadu</t>
  </si>
  <si>
    <t>1553207296</t>
  </si>
  <si>
    <t>31</t>
  </si>
  <si>
    <t>7258602.R8</t>
  </si>
  <si>
    <t>Sifon ke sprchové vaničce PP, D 50 mm</t>
  </si>
  <si>
    <t>357040269</t>
  </si>
  <si>
    <t>725869101</t>
  </si>
  <si>
    <t>Zápachové uzávěrky zařizovacích předmětů montáž zápachových uzávěrek umyvadlových do DN 40</t>
  </si>
  <si>
    <t>1569325854</t>
  </si>
  <si>
    <t>https://podminky.urs.cz/item/CS_URS_2025_02/725869101</t>
  </si>
  <si>
    <t>33</t>
  </si>
  <si>
    <t>5522011.R10</t>
  </si>
  <si>
    <t>Vanička sprchová 800x800 litý mramor</t>
  </si>
  <si>
    <t>-1839006513</t>
  </si>
  <si>
    <t>34</t>
  </si>
  <si>
    <t>554844.R11</t>
  </si>
  <si>
    <t>Zástěna sprchová rohová 800 mm s dveřmi, sklo matné</t>
  </si>
  <si>
    <t>2080619831</t>
  </si>
  <si>
    <t>7262113.R13</t>
  </si>
  <si>
    <t>Modul-WC Duofix, , h 112 cm</t>
  </si>
  <si>
    <t>-1938162636</t>
  </si>
  <si>
    <t>36</t>
  </si>
  <si>
    <t>286967.R17</t>
  </si>
  <si>
    <t>Deska ovládací WC pro ovlád. zepředu, 3/6l</t>
  </si>
  <si>
    <t>-1443702931</t>
  </si>
  <si>
    <t>37</t>
  </si>
  <si>
    <t>551674.R18</t>
  </si>
  <si>
    <t>Sedátko klozetové tvrdé, klouby kovové</t>
  </si>
  <si>
    <t>-1409448347</t>
  </si>
  <si>
    <t>38</t>
  </si>
  <si>
    <t>642136.R19</t>
  </si>
  <si>
    <t>Umyvadlo bílé 60x48cm 1 otv. pro baterii</t>
  </si>
  <si>
    <t>-1812170079</t>
  </si>
  <si>
    <t>39</t>
  </si>
  <si>
    <t>7252491.R20</t>
  </si>
  <si>
    <t>Montáž sprchových koutů ostatních typů</t>
  </si>
  <si>
    <t>1791622269</t>
  </si>
  <si>
    <t>40</t>
  </si>
  <si>
    <t>7253191.R24</t>
  </si>
  <si>
    <t>Montáž dřezů jednoduchých</t>
  </si>
  <si>
    <t>-994275960</t>
  </si>
  <si>
    <t>552310.R25</t>
  </si>
  <si>
    <t>dřez nerez s odkládací ploškou vestavný matný 560x480mm</t>
  </si>
  <si>
    <t>979067887</t>
  </si>
  <si>
    <t>42</t>
  </si>
  <si>
    <t>7253142.R27</t>
  </si>
  <si>
    <t>Příslušenství k dřezu v kuchyňské sestavě</t>
  </si>
  <si>
    <t>-1765042083</t>
  </si>
  <si>
    <t>7258231.R28</t>
  </si>
  <si>
    <t>Baterie dřezová stojánková ruční, bez otvír.odpadu</t>
  </si>
  <si>
    <t>2041896122</t>
  </si>
  <si>
    <t>7258510.R29</t>
  </si>
  <si>
    <t>Odtoková souprava pro dřezy PP D 40 mm</t>
  </si>
  <si>
    <t>-1705294596</t>
  </si>
  <si>
    <t>2025-109-3-13 - Profese - elektro</t>
  </si>
  <si>
    <t xml:space="preserve">    741 - Elektroinstalace - silnoproud</t>
  </si>
  <si>
    <t xml:space="preserve">      741-RB - Rozvaděč RB</t>
  </si>
  <si>
    <t xml:space="preserve">      741-Vo - Kabely- vodiče</t>
  </si>
  <si>
    <t xml:space="preserve">      741-Sp - Spínače: ABB </t>
  </si>
  <si>
    <t xml:space="preserve">      741-Ram - Ramečky- bílé hranaté</t>
  </si>
  <si>
    <t xml:space="preserve">      741-Zá - Zásuvky: - bílé hranaté</t>
  </si>
  <si>
    <t xml:space="preserve">      741-KT - Krabice, trubky</t>
  </si>
  <si>
    <t xml:space="preserve">      741-Sv - Svítidla</t>
  </si>
  <si>
    <t xml:space="preserve">      741-Vo-mont - Kabely- vodiče</t>
  </si>
  <si>
    <t xml:space="preserve">      741-Sp-mont - Spínače:</t>
  </si>
  <si>
    <t xml:space="preserve">      741-Ram-mont - Rámečky</t>
  </si>
  <si>
    <t xml:space="preserve">      741-Zá-mont - Zásuvky: </t>
  </si>
  <si>
    <t xml:space="preserve">      741-KT-mont - Krabice, trubky</t>
  </si>
  <si>
    <t xml:space="preserve">      741-Sv-mont - Svítidla</t>
  </si>
  <si>
    <t xml:space="preserve">      741-UV - Ukončení vodičů</t>
  </si>
  <si>
    <t xml:space="preserve">      741-Ost - Elektro - ostatní</t>
  </si>
  <si>
    <t>HZS - Hodinové zúčtovací sazby</t>
  </si>
  <si>
    <t>741</t>
  </si>
  <si>
    <t>Elektroinstalace - silnoproud</t>
  </si>
  <si>
    <t>741-RB</t>
  </si>
  <si>
    <t>Rozvaděč RB</t>
  </si>
  <si>
    <t>741-RB-01</t>
  </si>
  <si>
    <t>Rozvodnice oceloplechová, nástěnná- Plastový zapuštěný,</t>
  </si>
  <si>
    <t>1113683841</t>
  </si>
  <si>
    <t>741-RB-02</t>
  </si>
  <si>
    <t>N24C, 24 modulů</t>
  </si>
  <si>
    <t>-1641218488</t>
  </si>
  <si>
    <t>741-RB-03</t>
  </si>
  <si>
    <t>ASN 40/3</t>
  </si>
  <si>
    <t>-2061738188</t>
  </si>
  <si>
    <t>741-RB-04</t>
  </si>
  <si>
    <t>Jističochránič 10/2/0.03</t>
  </si>
  <si>
    <t>1163654446</t>
  </si>
  <si>
    <t>741-RB-05</t>
  </si>
  <si>
    <t>Jistič 16B/1</t>
  </si>
  <si>
    <t>-341691613</t>
  </si>
  <si>
    <t>741-RB-06</t>
  </si>
  <si>
    <t>Jistič 16B/3</t>
  </si>
  <si>
    <t>55254007</t>
  </si>
  <si>
    <t>741-RB-07</t>
  </si>
  <si>
    <t>LS-FI40/4/0,003</t>
  </si>
  <si>
    <t>-38706176</t>
  </si>
  <si>
    <t>741-RB-08</t>
  </si>
  <si>
    <t>Ostatní montážní materiál</t>
  </si>
  <si>
    <t>kč</t>
  </si>
  <si>
    <t>467164874</t>
  </si>
  <si>
    <t>741-Vo</t>
  </si>
  <si>
    <t>Kabely- vodiče</t>
  </si>
  <si>
    <t>741-Vo-mat-01</t>
  </si>
  <si>
    <t>CYKY 2Ax1,5mm2</t>
  </si>
  <si>
    <t>-1375255993</t>
  </si>
  <si>
    <t>741-Vo-mat-02</t>
  </si>
  <si>
    <t>CYKY 3Ax1,5mm2</t>
  </si>
  <si>
    <t>992708899</t>
  </si>
  <si>
    <t>741-Vo-mat-03</t>
  </si>
  <si>
    <t>CYKY 3Cx1,5mm2</t>
  </si>
  <si>
    <t>805550104</t>
  </si>
  <si>
    <t>741-Vo-mat-04</t>
  </si>
  <si>
    <t>CYKY 4Dx1,5mm2</t>
  </si>
  <si>
    <t>-1643728048</t>
  </si>
  <si>
    <t>741-Vo-mat-05</t>
  </si>
  <si>
    <t>CYKY 3Cx2,5mm2</t>
  </si>
  <si>
    <t>1321514204</t>
  </si>
  <si>
    <t>741-Vo-mat-06</t>
  </si>
  <si>
    <t>CYKY 5Cx2.5mm2</t>
  </si>
  <si>
    <t>-438116778</t>
  </si>
  <si>
    <t>54</t>
  </si>
  <si>
    <t>741-Vo-mat-14</t>
  </si>
  <si>
    <t>CY 6</t>
  </si>
  <si>
    <t>891871140</t>
  </si>
  <si>
    <t>55</t>
  </si>
  <si>
    <t>741-Vo-mat-15</t>
  </si>
  <si>
    <t>CY10</t>
  </si>
  <si>
    <t>458073413</t>
  </si>
  <si>
    <t>741-Sp</t>
  </si>
  <si>
    <t xml:space="preserve">Spínače: ABB </t>
  </si>
  <si>
    <t>57</t>
  </si>
  <si>
    <t>741-Sp-mat-01</t>
  </si>
  <si>
    <t xml:space="preserve">Spínače:   -Řaz 1</t>
  </si>
  <si>
    <t>1779952294</t>
  </si>
  <si>
    <t>58</t>
  </si>
  <si>
    <t>741-Sp-mat-02</t>
  </si>
  <si>
    <t xml:space="preserve">Spínače:  Řaz 5</t>
  </si>
  <si>
    <t>-1585115937</t>
  </si>
  <si>
    <t>59</t>
  </si>
  <si>
    <t>741-Sp-mat-03</t>
  </si>
  <si>
    <t xml:space="preserve">Spínače:  Řaz 6</t>
  </si>
  <si>
    <t>967670115</t>
  </si>
  <si>
    <t>60</t>
  </si>
  <si>
    <t>741-Sp-mat-04</t>
  </si>
  <si>
    <t xml:space="preserve">Spínače:  Řaz 7</t>
  </si>
  <si>
    <t>-953780429</t>
  </si>
  <si>
    <t>741-Ram</t>
  </si>
  <si>
    <t>Ramečky- bílé hranaté</t>
  </si>
  <si>
    <t>741-Ram-mat-01</t>
  </si>
  <si>
    <t>Přístrojový rámeček jednoduchý</t>
  </si>
  <si>
    <t>1242081992</t>
  </si>
  <si>
    <t>741-Ram-mat-02</t>
  </si>
  <si>
    <t>Přístrojový rámeček dvojitý</t>
  </si>
  <si>
    <t>-1738328972</t>
  </si>
  <si>
    <t>65</t>
  </si>
  <si>
    <t>741-Ram-mat-03</t>
  </si>
  <si>
    <t>Přístrojový rámeček čtyřnásobný</t>
  </si>
  <si>
    <t>-943983895</t>
  </si>
  <si>
    <t>66</t>
  </si>
  <si>
    <t>741-Ram-mat-04</t>
  </si>
  <si>
    <t>Přístrojový rámeček pětinásobný</t>
  </si>
  <si>
    <t>1884319046</t>
  </si>
  <si>
    <t>741-Zá</t>
  </si>
  <si>
    <t>Zásuvky: - bílé hranaté</t>
  </si>
  <si>
    <t>67</t>
  </si>
  <si>
    <t>741-Zá-mat-01</t>
  </si>
  <si>
    <t>Zásuvka jednofázová</t>
  </si>
  <si>
    <t>366916287</t>
  </si>
  <si>
    <t>741-KT</t>
  </si>
  <si>
    <t>Krabice, trubky</t>
  </si>
  <si>
    <t>71</t>
  </si>
  <si>
    <t>741-KT-mat-01</t>
  </si>
  <si>
    <t>krabice -1901 - odbočná</t>
  </si>
  <si>
    <t>-2118510386</t>
  </si>
  <si>
    <t>72</t>
  </si>
  <si>
    <t>741-KT-mat-02</t>
  </si>
  <si>
    <t>krabice -1902- přístrojová</t>
  </si>
  <si>
    <t>1491712445</t>
  </si>
  <si>
    <t>73</t>
  </si>
  <si>
    <t>741-KT-mat-03</t>
  </si>
  <si>
    <t>Nosný materiál jako celek</t>
  </si>
  <si>
    <t>294798714</t>
  </si>
  <si>
    <t>74</t>
  </si>
  <si>
    <t>741-KT-mat-04</t>
  </si>
  <si>
    <t>Upevňovací materiál</t>
  </si>
  <si>
    <t>-372061998</t>
  </si>
  <si>
    <t>75</t>
  </si>
  <si>
    <t>741-KT-mat-05</t>
  </si>
  <si>
    <t>Trubka KOPOFLEX 75mm</t>
  </si>
  <si>
    <t>-1883356378</t>
  </si>
  <si>
    <t>741-Sv</t>
  </si>
  <si>
    <t>Svítidla</t>
  </si>
  <si>
    <t>145</t>
  </si>
  <si>
    <t>741-Sv-mat-09-1</t>
  </si>
  <si>
    <t>objímka pro svítidla</t>
  </si>
  <si>
    <t>-488026175</t>
  </si>
  <si>
    <t>741-Vo-mont</t>
  </si>
  <si>
    <t>87</t>
  </si>
  <si>
    <t>741-Vo-mont-01</t>
  </si>
  <si>
    <t>648249696</t>
  </si>
  <si>
    <t>88</t>
  </si>
  <si>
    <t>741-Vo-mont-02</t>
  </si>
  <si>
    <t>-1125893303</t>
  </si>
  <si>
    <t>89</t>
  </si>
  <si>
    <t>741-Vo-mont-03</t>
  </si>
  <si>
    <t>1244448989</t>
  </si>
  <si>
    <t>90</t>
  </si>
  <si>
    <t>741-Vo-mont-04</t>
  </si>
  <si>
    <t>-1966637491</t>
  </si>
  <si>
    <t>91</t>
  </si>
  <si>
    <t>741-Vo-mont-05</t>
  </si>
  <si>
    <t>-451911111</t>
  </si>
  <si>
    <t>92</t>
  </si>
  <si>
    <t>741-Vo-mont-06</t>
  </si>
  <si>
    <t>-373491043</t>
  </si>
  <si>
    <t>100</t>
  </si>
  <si>
    <t>741-Vo-mont-14</t>
  </si>
  <si>
    <t>-908703293</t>
  </si>
  <si>
    <t>101</t>
  </si>
  <si>
    <t>741-Vo-mont-15</t>
  </si>
  <si>
    <t>CY 16</t>
  </si>
  <si>
    <t>-1175951560</t>
  </si>
  <si>
    <t>741-Sp-mont</t>
  </si>
  <si>
    <t>Spínače:</t>
  </si>
  <si>
    <t>103</t>
  </si>
  <si>
    <t>741-Sp-mont-01</t>
  </si>
  <si>
    <t>spínač- Řaz 1</t>
  </si>
  <si>
    <t>909013010</t>
  </si>
  <si>
    <t>104</t>
  </si>
  <si>
    <t>741-Sp-mont-02</t>
  </si>
  <si>
    <t>spínač-Řaz 5</t>
  </si>
  <si>
    <t>-1536988744</t>
  </si>
  <si>
    <t>105</t>
  </si>
  <si>
    <t>741-Sp-mont-03</t>
  </si>
  <si>
    <t>spínač-Řaz 6</t>
  </si>
  <si>
    <t>-1039778954</t>
  </si>
  <si>
    <t>106</t>
  </si>
  <si>
    <t>741-Sp-mont-04</t>
  </si>
  <si>
    <t>spínač-Řaz 7</t>
  </si>
  <si>
    <t>-454321705</t>
  </si>
  <si>
    <t>741-Ram-mont</t>
  </si>
  <si>
    <t>Rámečky</t>
  </si>
  <si>
    <t>109</t>
  </si>
  <si>
    <t>741-Ram-mont-01</t>
  </si>
  <si>
    <t>-1341019191</t>
  </si>
  <si>
    <t>110</t>
  </si>
  <si>
    <t>741-Ram-mont-02</t>
  </si>
  <si>
    <t>353904237</t>
  </si>
  <si>
    <t>111</t>
  </si>
  <si>
    <t>741-Ram-mont-03</t>
  </si>
  <si>
    <t>-2089832650</t>
  </si>
  <si>
    <t>112</t>
  </si>
  <si>
    <t>741-Ram-mont-04</t>
  </si>
  <si>
    <t>-1139603904</t>
  </si>
  <si>
    <t>741-Zá-mont</t>
  </si>
  <si>
    <t xml:space="preserve">Zásuvky: </t>
  </si>
  <si>
    <t>113</t>
  </si>
  <si>
    <t>741-Zá-mont-01</t>
  </si>
  <si>
    <t>Zásuvka jednoduchá</t>
  </si>
  <si>
    <t>1802244090</t>
  </si>
  <si>
    <t>741-KT-mont</t>
  </si>
  <si>
    <t>117</t>
  </si>
  <si>
    <t>741-KT-mont-01</t>
  </si>
  <si>
    <t>-596850762</t>
  </si>
  <si>
    <t>118</t>
  </si>
  <si>
    <t>741-KT-mont-02</t>
  </si>
  <si>
    <t>-919756258</t>
  </si>
  <si>
    <t>119</t>
  </si>
  <si>
    <t>741-KT-mont-03</t>
  </si>
  <si>
    <t>Nosný materiál jako celek ( lana, svorky a pod)</t>
  </si>
  <si>
    <t>465770106</t>
  </si>
  <si>
    <t>120</t>
  </si>
  <si>
    <t>741-KT-mont-04</t>
  </si>
  <si>
    <t>418041433</t>
  </si>
  <si>
    <t>121</t>
  </si>
  <si>
    <t>741-KT-mont-05</t>
  </si>
  <si>
    <t>107835228</t>
  </si>
  <si>
    <t>741-Sv-mont</t>
  </si>
  <si>
    <t>146</t>
  </si>
  <si>
    <t>741-SV-mont-09-1</t>
  </si>
  <si>
    <t>Objímka pro svítidla</t>
  </si>
  <si>
    <t>-1303245009</t>
  </si>
  <si>
    <t>741-UV</t>
  </si>
  <si>
    <t>Ukončení vodičů</t>
  </si>
  <si>
    <t>133</t>
  </si>
  <si>
    <t>741-UV-mont-01</t>
  </si>
  <si>
    <t>Ukončení vodičů do 2,5 mm2</t>
  </si>
  <si>
    <t>477739869</t>
  </si>
  <si>
    <t>137</t>
  </si>
  <si>
    <t>741-UV-mont-05</t>
  </si>
  <si>
    <t>Montáž rozvaděčů RH, RK, RS. RB</t>
  </si>
  <si>
    <t>-1553402279</t>
  </si>
  <si>
    <t>138</t>
  </si>
  <si>
    <t>741-UV-mont-06</t>
  </si>
  <si>
    <t>Ostatní práce - přípomoce</t>
  </si>
  <si>
    <t>hod</t>
  </si>
  <si>
    <t>122442173</t>
  </si>
  <si>
    <t>741-Ost</t>
  </si>
  <si>
    <t>Elektro - ostatní</t>
  </si>
  <si>
    <t>139</t>
  </si>
  <si>
    <t>741- Ost-01</t>
  </si>
  <si>
    <t>Provedení výchozí revize a vypracování revizní zprávy dle ČSN</t>
  </si>
  <si>
    <t>-206678784</t>
  </si>
  <si>
    <t>140</t>
  </si>
  <si>
    <t>998741312</t>
  </si>
  <si>
    <t>Přesun hmot pro silnoproud stanovený procentní sazbou (%) z ceny vodorovná dopravní vzdálenost do 50 m ruční (bez užití mechanizace) v objektech výšky přes 6 do 12 m</t>
  </si>
  <si>
    <t>%</t>
  </si>
  <si>
    <t>680358128</t>
  </si>
  <si>
    <t>https://podminky.urs.cz/item/CS_URS_2025_02/998741312</t>
  </si>
  <si>
    <t>HZS</t>
  </si>
  <si>
    <t>Hodinové zúčtovací sazby</t>
  </si>
  <si>
    <t>144</t>
  </si>
  <si>
    <t>HZS2232</t>
  </si>
  <si>
    <t>Hodinové zúčtovací sazby profesí PSV provádění stavebních instalací elektrikář odborný</t>
  </si>
  <si>
    <t>512</t>
  </si>
  <si>
    <t>-827415541</t>
  </si>
  <si>
    <t>https://podminky.urs.cz/item/CS_URS_2025_02/HZS2232</t>
  </si>
  <si>
    <t>2025-109-3-15 - Profese - vytápění</t>
  </si>
  <si>
    <t xml:space="preserve">    733 - Potrubí</t>
  </si>
  <si>
    <t xml:space="preserve">    735 - Otopná tělesa</t>
  </si>
  <si>
    <t xml:space="preserve">    736 - Podlahové topení </t>
  </si>
  <si>
    <t xml:space="preserve">    731-Ost - Ostatní</t>
  </si>
  <si>
    <t>733</t>
  </si>
  <si>
    <t>Potrubí</t>
  </si>
  <si>
    <t>733-HZS2222</t>
  </si>
  <si>
    <t>Hodinové zúčtovací sazby profesí PSV provádění stavebních instalací topenář odborný - Montáž potrubí a OT</t>
  </si>
  <si>
    <t>-243554472</t>
  </si>
  <si>
    <t>735</t>
  </si>
  <si>
    <t>Otopná tělesa</t>
  </si>
  <si>
    <t>735-01</t>
  </si>
  <si>
    <t>Trubková otopná tělesa 1500/495 (White RAL 9016)</t>
  </si>
  <si>
    <t>-2022000212</t>
  </si>
  <si>
    <t>735-11</t>
  </si>
  <si>
    <t>Trubka FW 17x2,0 ( 500 m )</t>
  </si>
  <si>
    <t>1521548336</t>
  </si>
  <si>
    <t>735-19</t>
  </si>
  <si>
    <t>Kolenová připojovací garnitura 17/250</t>
  </si>
  <si>
    <t>pár</t>
  </si>
  <si>
    <t>-486081520</t>
  </si>
  <si>
    <t>735-27</t>
  </si>
  <si>
    <t>Svěrné šroubení G 3/4-15</t>
  </si>
  <si>
    <t>1156075069</t>
  </si>
  <si>
    <t>735-41</t>
  </si>
  <si>
    <t>Uzavírací šroubení VK rohové G 1/2 / G 3/4</t>
  </si>
  <si>
    <t>613813659</t>
  </si>
  <si>
    <t>735-43</t>
  </si>
  <si>
    <t>Termostatické hlavice</t>
  </si>
  <si>
    <t>-1586426684</t>
  </si>
  <si>
    <t>735-44</t>
  </si>
  <si>
    <t>Armatura rohová pro dvoutrubkové soustavy Rp1/2 pro středové napojení</t>
  </si>
  <si>
    <t>-1318311887</t>
  </si>
  <si>
    <t>735-45</t>
  </si>
  <si>
    <t>Topná tyč min 300 W s regulatorem teploty</t>
  </si>
  <si>
    <t>-2116067005</t>
  </si>
  <si>
    <t>736</t>
  </si>
  <si>
    <t xml:space="preserve">Podlahové topení </t>
  </si>
  <si>
    <t>736-mat-01</t>
  </si>
  <si>
    <t>Podlahové topení- 16x1,5 ( 240 m )</t>
  </si>
  <si>
    <t>-1483227338</t>
  </si>
  <si>
    <t>736-mat-02</t>
  </si>
  <si>
    <t xml:space="preserve">Podlahové topení- Systémová deska  11 mm ( 22,4 m^2 )</t>
  </si>
  <si>
    <t>-1659687318</t>
  </si>
  <si>
    <t>736-mat-04</t>
  </si>
  <si>
    <t xml:space="preserve">Podlahové topení-  NEREZ 10</t>
  </si>
  <si>
    <t>-727412440</t>
  </si>
  <si>
    <t>736-mat-06</t>
  </si>
  <si>
    <t>Ochranná trubka pro trubku 16x2,0/17x2,0 (50 m) ( 50 m )</t>
  </si>
  <si>
    <t>505475177</t>
  </si>
  <si>
    <t>736-mat-07</t>
  </si>
  <si>
    <t xml:space="preserve">Podlahové topení- Svěrné šroubení 16 x 1,5 </t>
  </si>
  <si>
    <t>1455249636</t>
  </si>
  <si>
    <t>736-mat-08</t>
  </si>
  <si>
    <t>Skříňka rozdělovače UP 750</t>
  </si>
  <si>
    <t>588862035</t>
  </si>
  <si>
    <t>736-mat-10</t>
  </si>
  <si>
    <t>Dilatační profil 1,2 m ( 102 m )</t>
  </si>
  <si>
    <t>-840660473</t>
  </si>
  <si>
    <t>736-mat-11</t>
  </si>
  <si>
    <t>Podlahové topení prostorový termostat - vlhkost, teplota, bus-kabel, bílý</t>
  </si>
  <si>
    <t>-278390459</t>
  </si>
  <si>
    <t>736-mat-12</t>
  </si>
  <si>
    <t>Podlahové topení rozvadeč pro regulaci 24 V hybrid=bus+bezdrátový</t>
  </si>
  <si>
    <t>-189774971</t>
  </si>
  <si>
    <t>736-mat-13</t>
  </si>
  <si>
    <t>Podlahové topení transformátor 24 V</t>
  </si>
  <si>
    <t>680783633</t>
  </si>
  <si>
    <t>736-mat-14</t>
  </si>
  <si>
    <t>Okrajová dilatační páska PE s fólií 8/150mm ( 100 m )</t>
  </si>
  <si>
    <t>618940376</t>
  </si>
  <si>
    <t>736-mat-15</t>
  </si>
  <si>
    <t>Plastifikátor P ( 10 kg )</t>
  </si>
  <si>
    <t>kg</t>
  </si>
  <si>
    <t>391615512</t>
  </si>
  <si>
    <t>736-mat-16</t>
  </si>
  <si>
    <t>Podlahové topení Spojovací pás 0,04 ks na m2 desky</t>
  </si>
  <si>
    <t>1207077665</t>
  </si>
  <si>
    <t>736-mat-17</t>
  </si>
  <si>
    <t>Podlahové topení Ukončovací pás 0,18 ks na m2 desky</t>
  </si>
  <si>
    <t>1329991365</t>
  </si>
  <si>
    <t>736-mat-18</t>
  </si>
  <si>
    <t>Podlahové topení upevňovací skoba</t>
  </si>
  <si>
    <t>-2000045606</t>
  </si>
  <si>
    <t>736-mat-19</t>
  </si>
  <si>
    <t>Termopohon UNI 24 V</t>
  </si>
  <si>
    <t>-1591263996</t>
  </si>
  <si>
    <t>736-HZS2222</t>
  </si>
  <si>
    <t>Hodinové zúčtovací sazby profesí PSV provádění stavebních instalací topenář odborný - Montáž podlahového topení</t>
  </si>
  <si>
    <t>-1330671511</t>
  </si>
  <si>
    <t>731-Ost</t>
  </si>
  <si>
    <t>Ostatní</t>
  </si>
  <si>
    <t>731-Ost-01</t>
  </si>
  <si>
    <t>Orientační štítky, označení zařízení a potrubí dle ČSN 13 0072</t>
  </si>
  <si>
    <t>1969754438</t>
  </si>
  <si>
    <t>731-Ost-02</t>
  </si>
  <si>
    <t>Prostupové chráničky</t>
  </si>
  <si>
    <t>-750366868</t>
  </si>
  <si>
    <t>731-Ost-03</t>
  </si>
  <si>
    <t>Speciální prostupové chráničky</t>
  </si>
  <si>
    <t>-2029807572</t>
  </si>
  <si>
    <t>731-Ost-04</t>
  </si>
  <si>
    <t>Závěsy potrubí, konzole, objímky, pomocný montážní materiál apod.</t>
  </si>
  <si>
    <t>1016805622</t>
  </si>
  <si>
    <t>731-Ost-05</t>
  </si>
  <si>
    <t>Propláchnutí systému, tlakové zkoušky vč. protokolů</t>
  </si>
  <si>
    <t>742320576</t>
  </si>
  <si>
    <t>731-Ost-06</t>
  </si>
  <si>
    <t>Provozní zkoušky systému (topná zkouška)</t>
  </si>
  <si>
    <t>-1074703200</t>
  </si>
  <si>
    <t>731-Ost-07</t>
  </si>
  <si>
    <t>Provozní a havarijní řád</t>
  </si>
  <si>
    <t>618519030</t>
  </si>
  <si>
    <t>731-Ost-HZS2222</t>
  </si>
  <si>
    <t>Hodinové zúčtovací sazby profesí PSV provádění stavebních instalací topenář odborný - Kompletace zařízení</t>
  </si>
  <si>
    <t>1777908198</t>
  </si>
  <si>
    <t>2025-109-3-19 - VRN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</si>
  <si>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</si>
  <si>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</si>
  <si>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</si>
  <si>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</si>
  <si>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</si>
  <si>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</si>
  <si>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</si>
  <si>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</si>
  <si>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</si>
  <si>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</si>
  <si>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012344000</t>
  </si>
  <si>
    <t>Vytyčovací práce</t>
  </si>
  <si>
    <t>1024</t>
  </si>
  <si>
    <t>-2069804298</t>
  </si>
  <si>
    <t>https://podminky.urs.cz/item/CS_URS_2025_02/012344000</t>
  </si>
  <si>
    <t>012444000</t>
  </si>
  <si>
    <t>Geodetické měření skutečného provedení stavby</t>
  </si>
  <si>
    <t>-1835201326</t>
  </si>
  <si>
    <t>https://podminky.urs.cz/item/CS_URS_2025_02/012444000</t>
  </si>
  <si>
    <t>013254000.S</t>
  </si>
  <si>
    <t>Dokumentace skutečného provedení stavby</t>
  </si>
  <si>
    <t>322529407</t>
  </si>
  <si>
    <t>https://podminky.urs.cz/item/CS_URS_2025_02/013254000.S</t>
  </si>
  <si>
    <t>013294000</t>
  </si>
  <si>
    <t>Ostatní dokumentace stavby</t>
  </si>
  <si>
    <t>-47272330</t>
  </si>
  <si>
    <t>https://podminky.urs.cz/item/CS_URS_2025_02/013294000</t>
  </si>
  <si>
    <t>VRN3</t>
  </si>
  <si>
    <t>Zařízení staveniště</t>
  </si>
  <si>
    <t>030001000</t>
  </si>
  <si>
    <t>-1140873093</t>
  </si>
  <si>
    <t>https://podminky.urs.cz/item/CS_URS_2025_02/030001000</t>
  </si>
  <si>
    <t>034503000</t>
  </si>
  <si>
    <t>Informační tabule na staveništi</t>
  </si>
  <si>
    <t>1814286155</t>
  </si>
  <si>
    <t>https://podminky.urs.cz/item/CS_URS_2025_02/034503000</t>
  </si>
  <si>
    <t>VRN4</t>
  </si>
  <si>
    <t>Inženýrská činnost</t>
  </si>
  <si>
    <t>045002000.KV</t>
  </si>
  <si>
    <t>Kompletační a koordinační činnost</t>
  </si>
  <si>
    <t>1913499395</t>
  </si>
  <si>
    <t>https://podminky.urs.cz/item/CS_URS_2025_02/045002000.KV</t>
  </si>
  <si>
    <t>VRN6</t>
  </si>
  <si>
    <t>Územní vlivy</t>
  </si>
  <si>
    <t>065002000</t>
  </si>
  <si>
    <t>Hlavní tituly průvodních činností a nákladů územní vlivy mimostaveništní doprava materiálů a výrobků</t>
  </si>
  <si>
    <t>-1261344846</t>
  </si>
  <si>
    <t>https://podminky.urs.cz/item/CS_URS_2025_02/065002000</t>
  </si>
  <si>
    <t>VRN9</t>
  </si>
  <si>
    <t>Ostatní náklady</t>
  </si>
  <si>
    <t>091002000</t>
  </si>
  <si>
    <t>Hlavní tituly průvodních činností a nákladů ostatní náklady související s objektem - geometrický plán stavby, dílenské dokumentace, revize a certifikace, měření osvětlení</t>
  </si>
  <si>
    <t>1115818931</t>
  </si>
  <si>
    <t>https://podminky.urs.cz/item/CS_URS_2025_02/091002000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</si>
</sst>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351108.R" TargetMode="External" /><Relationship Id="rId2" Type="http://schemas.openxmlformats.org/officeDocument/2006/relationships/hyperlink" Target="https://podminky.urs.cz/item/CS_URS_2025_02/317361821" TargetMode="External" /><Relationship Id="rId3" Type="http://schemas.openxmlformats.org/officeDocument/2006/relationships/hyperlink" Target="https://podminky.urs.cz/item/CS_URS_2025_02/949101111" TargetMode="External" /><Relationship Id="rId4" Type="http://schemas.openxmlformats.org/officeDocument/2006/relationships/hyperlink" Target="https://podminky.urs.cz/item/CS_URS_2025_02/998011001" TargetMode="External" /><Relationship Id="rId5" Type="http://schemas.openxmlformats.org/officeDocument/2006/relationships/hyperlink" Target="https://podminky.urs.cz/item/CS_URS_2025_02/763111717" TargetMode="External" /><Relationship Id="rId6" Type="http://schemas.openxmlformats.org/officeDocument/2006/relationships/hyperlink" Target="https://podminky.urs.cz/item/CS_URS_2025_02/763111741" TargetMode="External" /><Relationship Id="rId7" Type="http://schemas.openxmlformats.org/officeDocument/2006/relationships/hyperlink" Target="https://podminky.urs.cz/item/CS_URS_2025_02/763111771" TargetMode="External" /><Relationship Id="rId8" Type="http://schemas.openxmlformats.org/officeDocument/2006/relationships/hyperlink" Target="https://podminky.urs.cz/item/CS_URS_2025_02/763112318" TargetMode="External" /><Relationship Id="rId9" Type="http://schemas.openxmlformats.org/officeDocument/2006/relationships/hyperlink" Target="https://podminky.urs.cz/item/CS_URS_2025_02/763112348" TargetMode="External" /><Relationship Id="rId10" Type="http://schemas.openxmlformats.org/officeDocument/2006/relationships/hyperlink" Target="https://podminky.urs.cz/item/CS_URS_2025_02/998763331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763131411" TargetMode="External" /><Relationship Id="rId2" Type="http://schemas.openxmlformats.org/officeDocument/2006/relationships/hyperlink" Target="https://podminky.urs.cz/item/CS_URS_2025_02/763131451" TargetMode="External" /><Relationship Id="rId3" Type="http://schemas.openxmlformats.org/officeDocument/2006/relationships/hyperlink" Target="https://podminky.urs.cz/item/CS_URS_2025_02/763131714" TargetMode="External" /><Relationship Id="rId4" Type="http://schemas.openxmlformats.org/officeDocument/2006/relationships/hyperlink" Target="https://podminky.urs.cz/item/CS_URS_2025_02/763131751" TargetMode="External" /><Relationship Id="rId5" Type="http://schemas.openxmlformats.org/officeDocument/2006/relationships/hyperlink" Target="https://podminky.urs.cz/item/CS_URS_2025_02/763131771" TargetMode="External" /><Relationship Id="rId6" Type="http://schemas.openxmlformats.org/officeDocument/2006/relationships/hyperlink" Target="https://podminky.urs.cz/item/CS_URS_2025_02/998763331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32441215" TargetMode="External" /><Relationship Id="rId2" Type="http://schemas.openxmlformats.org/officeDocument/2006/relationships/hyperlink" Target="https://podminky.urs.cz/item/CS_URS_2025_02/632441291" TargetMode="External" /><Relationship Id="rId3" Type="http://schemas.openxmlformats.org/officeDocument/2006/relationships/hyperlink" Target="https://podminky.urs.cz/item/CS_URS_2025_02/952902121" TargetMode="External" /><Relationship Id="rId4" Type="http://schemas.openxmlformats.org/officeDocument/2006/relationships/hyperlink" Target="https://podminky.urs.cz/item/CS_URS_2025_02/998018001" TargetMode="External" /><Relationship Id="rId5" Type="http://schemas.openxmlformats.org/officeDocument/2006/relationships/hyperlink" Target="https://podminky.urs.cz/item/CS_URS_2025_02/713121111" TargetMode="External" /><Relationship Id="rId6" Type="http://schemas.openxmlformats.org/officeDocument/2006/relationships/hyperlink" Target="https://podminky.urs.cz/item/CS_URS_2025_02/713191132" TargetMode="External" /><Relationship Id="rId7" Type="http://schemas.openxmlformats.org/officeDocument/2006/relationships/hyperlink" Target="https://podminky.urs.cz/item/CS_URS_2025_02/998713111" TargetMode="External" /><Relationship Id="rId8" Type="http://schemas.openxmlformats.org/officeDocument/2006/relationships/hyperlink" Target="https://podminky.urs.cz/item/CS_URS_2025_02/771111011" TargetMode="External" /><Relationship Id="rId9" Type="http://schemas.openxmlformats.org/officeDocument/2006/relationships/hyperlink" Target="https://podminky.urs.cz/item/CS_URS_2025_02/771121011" TargetMode="External" /><Relationship Id="rId10" Type="http://schemas.openxmlformats.org/officeDocument/2006/relationships/hyperlink" Target="https://podminky.urs.cz/item/CS_URS_2025_02/771121021" TargetMode="External" /><Relationship Id="rId11" Type="http://schemas.openxmlformats.org/officeDocument/2006/relationships/hyperlink" Target="https://podminky.urs.cz/item/CS_URS_2025_02/771574415" TargetMode="External" /><Relationship Id="rId12" Type="http://schemas.openxmlformats.org/officeDocument/2006/relationships/hyperlink" Target="https://podminky.urs.cz/item/CS_URS_2025_02/771591112" TargetMode="External" /><Relationship Id="rId13" Type="http://schemas.openxmlformats.org/officeDocument/2006/relationships/hyperlink" Target="https://podminky.urs.cz/item/CS_URS_2025_02/998771111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42942611" TargetMode="External" /><Relationship Id="rId2" Type="http://schemas.openxmlformats.org/officeDocument/2006/relationships/hyperlink" Target="https://podminky.urs.cz/item/CS_URS_2025_02/998018001" TargetMode="External" /><Relationship Id="rId3" Type="http://schemas.openxmlformats.org/officeDocument/2006/relationships/hyperlink" Target="https://podminky.urs.cz/item/CS_URS_2025_02/763181311" TargetMode="External" /><Relationship Id="rId4" Type="http://schemas.openxmlformats.org/officeDocument/2006/relationships/hyperlink" Target="https://podminky.urs.cz/item/CS_URS_2025_02/998763331" TargetMode="External" /><Relationship Id="rId5" Type="http://schemas.openxmlformats.org/officeDocument/2006/relationships/hyperlink" Target="https://podminky.urs.cz/item/CS_URS_2025_02/766660001" TargetMode="External" /><Relationship Id="rId6" Type="http://schemas.openxmlformats.org/officeDocument/2006/relationships/hyperlink" Target="https://podminky.urs.cz/item/CS_URS_2025_02/766660729" TargetMode="External" /><Relationship Id="rId7" Type="http://schemas.openxmlformats.org/officeDocument/2006/relationships/hyperlink" Target="https://podminky.urs.cz/item/CS_URS_2025_02/998766121" TargetMode="External" /><Relationship Id="rId8" Type="http://schemas.openxmlformats.org/officeDocument/2006/relationships/hyperlink" Target="https://podminky.urs.cz/item/CS_URS_2025_02/766660411" TargetMode="External" /><Relationship Id="rId9" Type="http://schemas.openxmlformats.org/officeDocument/2006/relationships/hyperlink" Target="https://podminky.urs.cz/item/CS_URS_2025_02/766660733" TargetMode="External" /><Relationship Id="rId10" Type="http://schemas.openxmlformats.org/officeDocument/2006/relationships/hyperlink" Target="https://podminky.urs.cz/item/CS_URS_2025_02/998766121" TargetMode="External" /><Relationship Id="rId11" Type="http://schemas.openxmlformats.org/officeDocument/2006/relationships/hyperlink" Target="https://podminky.urs.cz/item/CS_URS_2025_02/766622131" TargetMode="External" /><Relationship Id="rId12" Type="http://schemas.openxmlformats.org/officeDocument/2006/relationships/hyperlink" Target="https://podminky.urs.cz/item/CS_URS_2025_02/766622132" TargetMode="External" /><Relationship Id="rId13" Type="http://schemas.openxmlformats.org/officeDocument/2006/relationships/hyperlink" Target="https://podminky.urs.cz/item/CS_URS_2025_02/766694116" TargetMode="External" /><Relationship Id="rId14" Type="http://schemas.openxmlformats.org/officeDocument/2006/relationships/hyperlink" Target="https://podminky.urs.cz/item/CS_URS_2025_02/766691510" TargetMode="External" /><Relationship Id="rId15" Type="http://schemas.openxmlformats.org/officeDocument/2006/relationships/hyperlink" Target="https://podminky.urs.cz/item/CS_URS_2025_02/998766121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52901111" TargetMode="External" /><Relationship Id="rId2" Type="http://schemas.openxmlformats.org/officeDocument/2006/relationships/hyperlink" Target="https://podminky.urs.cz/item/CS_URS_2025_02/998018001" TargetMode="External" /><Relationship Id="rId3" Type="http://schemas.openxmlformats.org/officeDocument/2006/relationships/hyperlink" Target="https://podminky.urs.cz/item/CS_URS_2025_02/781111011" TargetMode="External" /><Relationship Id="rId4" Type="http://schemas.openxmlformats.org/officeDocument/2006/relationships/hyperlink" Target="https://podminky.urs.cz/item/CS_URS_2025_02/781121011" TargetMode="External" /><Relationship Id="rId5" Type="http://schemas.openxmlformats.org/officeDocument/2006/relationships/hyperlink" Target="https://podminky.urs.cz/item/CS_URS_2025_02/781131112" TargetMode="External" /><Relationship Id="rId6" Type="http://schemas.openxmlformats.org/officeDocument/2006/relationships/hyperlink" Target="https://podminky.urs.cz/item/CS_URS_2025_02/781151031" TargetMode="External" /><Relationship Id="rId7" Type="http://schemas.openxmlformats.org/officeDocument/2006/relationships/hyperlink" Target="https://podminky.urs.cz/item/CS_URS_2025_02/781472215" TargetMode="External" /><Relationship Id="rId8" Type="http://schemas.openxmlformats.org/officeDocument/2006/relationships/hyperlink" Target="https://podminky.urs.cz/item/CS_URS_2025_02/781472291" TargetMode="External" /><Relationship Id="rId9" Type="http://schemas.openxmlformats.org/officeDocument/2006/relationships/hyperlink" Target="https://podminky.urs.cz/item/CS_URS_2025_02/781495211" TargetMode="External" /><Relationship Id="rId10" Type="http://schemas.openxmlformats.org/officeDocument/2006/relationships/hyperlink" Target="https://podminky.urs.cz/item/CS_URS_2025_02/998781121" TargetMode="External" /><Relationship Id="rId11" Type="http://schemas.openxmlformats.org/officeDocument/2006/relationships/hyperlink" Target="https://podminky.urs.cz/item/CS_URS_2025_02/784111001" TargetMode="External" /><Relationship Id="rId12" Type="http://schemas.openxmlformats.org/officeDocument/2006/relationships/hyperlink" Target="https://podminky.urs.cz/item/CS_URS_2025_02/784171101" TargetMode="External" /><Relationship Id="rId13" Type="http://schemas.openxmlformats.org/officeDocument/2006/relationships/hyperlink" Target="https://podminky.urs.cz/item/CS_URS_2025_02/784171111" TargetMode="External" /><Relationship Id="rId14" Type="http://schemas.openxmlformats.org/officeDocument/2006/relationships/hyperlink" Target="https://podminky.urs.cz/item/CS_URS_2025_02/784181111" TargetMode="External" /><Relationship Id="rId15" Type="http://schemas.openxmlformats.org/officeDocument/2006/relationships/hyperlink" Target="https://podminky.urs.cz/item/CS_URS_2025_02/784191001" TargetMode="External" /><Relationship Id="rId16" Type="http://schemas.openxmlformats.org/officeDocument/2006/relationships/hyperlink" Target="https://podminky.urs.cz/item/CS_URS_2025_02/784191005" TargetMode="External" /><Relationship Id="rId17" Type="http://schemas.openxmlformats.org/officeDocument/2006/relationships/hyperlink" Target="https://podminky.urs.cz/item/CS_URS_2025_02/784191007" TargetMode="External" /><Relationship Id="rId18" Type="http://schemas.openxmlformats.org/officeDocument/2006/relationships/hyperlink" Target="https://podminky.urs.cz/item/CS_URS_2025_02/784211101" TargetMode="External" /><Relationship Id="rId1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764216602" TargetMode="External" /><Relationship Id="rId2" Type="http://schemas.openxmlformats.org/officeDocument/2006/relationships/hyperlink" Target="https://podminky.urs.cz/item/CS_URS_2025_02/998764122" TargetMode="External" /><Relationship Id="rId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451572111" TargetMode="External" /><Relationship Id="rId2" Type="http://schemas.openxmlformats.org/officeDocument/2006/relationships/hyperlink" Target="https://podminky.urs.cz/item/CS_URS_2025_02/132151255" TargetMode="External" /><Relationship Id="rId3" Type="http://schemas.openxmlformats.org/officeDocument/2006/relationships/hyperlink" Target="https://podminky.urs.cz/item/CS_URS_2025_02/892241111" TargetMode="External" /><Relationship Id="rId4" Type="http://schemas.openxmlformats.org/officeDocument/2006/relationships/hyperlink" Target="https://podminky.urs.cz/item/CS_URS_2025_02/725869101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998741312" TargetMode="External" /><Relationship Id="rId2" Type="http://schemas.openxmlformats.org/officeDocument/2006/relationships/hyperlink" Target="https://podminky.urs.cz/item/CS_URS_2025_02/HZS2232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12344000" TargetMode="External" /><Relationship Id="rId2" Type="http://schemas.openxmlformats.org/officeDocument/2006/relationships/hyperlink" Target="https://podminky.urs.cz/item/CS_URS_2025_02/012444000" TargetMode="External" /><Relationship Id="rId3" Type="http://schemas.openxmlformats.org/officeDocument/2006/relationships/hyperlink" Target="https://podminky.urs.cz/item/CS_URS_2025_02/013254000.S" TargetMode="External" /><Relationship Id="rId4" Type="http://schemas.openxmlformats.org/officeDocument/2006/relationships/hyperlink" Target="https://podminky.urs.cz/item/CS_URS_2025_02/013294000" TargetMode="External" /><Relationship Id="rId5" Type="http://schemas.openxmlformats.org/officeDocument/2006/relationships/hyperlink" Target="https://podminky.urs.cz/item/CS_URS_2025_02/030001000" TargetMode="External" /><Relationship Id="rId6" Type="http://schemas.openxmlformats.org/officeDocument/2006/relationships/hyperlink" Target="https://podminky.urs.cz/item/CS_URS_2025_02/034503000" TargetMode="External" /><Relationship Id="rId7" Type="http://schemas.openxmlformats.org/officeDocument/2006/relationships/hyperlink" Target="https://podminky.urs.cz/item/CS_URS_2025_02/045002000.KV" TargetMode="External" /><Relationship Id="rId8" Type="http://schemas.openxmlformats.org/officeDocument/2006/relationships/hyperlink" Target="https://podminky.urs.cz/item/CS_URS_2025_02/065002000" TargetMode="External" /><Relationship Id="rId9" Type="http://schemas.openxmlformats.org/officeDocument/2006/relationships/hyperlink" Target="https://podminky.urs.cz/item/CS_URS_2025_02/091002000" TargetMode="External" /><Relationship Id="rId10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2025-109-3A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SK Modřany - byt správce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Komořanská - 47, Praha 4 - Modřany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1. 9. 2025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Sportovní klub Modřany,Komořanská 47, Praha 4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ASLB spol.s.r.o.Fikarova 2157/1, Praha 4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ROUND(SUM(AG55:AG64),2)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ROUND(SUM(AS55:AS64),2)</f>
        <v>0</v>
      </c>
      <c r="AT54" s="107">
        <f>ROUND(SUM(AV54:AW54),2)</f>
        <v>0</v>
      </c>
      <c r="AU54" s="108">
        <f>ROUND(SUM(AU55:AU64),5)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ROUND(SUM(AZ55:AZ64),2)</f>
        <v>0</v>
      </c>
      <c r="BA54" s="107">
        <f>ROUND(SUM(BA55:BA64),2)</f>
        <v>0</v>
      </c>
      <c r="BB54" s="107">
        <f>ROUND(SUM(BB55:BB64),2)</f>
        <v>0</v>
      </c>
      <c r="BC54" s="107">
        <f>ROUND(SUM(BC55:BC64),2)</f>
        <v>0</v>
      </c>
      <c r="BD54" s="109">
        <f>ROUND(SUM(BD55:BD64),2)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'2025-109-3-04 - Svislé kc...'!J30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'2025-109-3-04 - Svislé kc...'!P85</f>
        <v>0</v>
      </c>
      <c r="AV55" s="121">
        <f>'2025-109-3-04 - Svislé kc...'!J33</f>
        <v>0</v>
      </c>
      <c r="AW55" s="121">
        <f>'2025-109-3-04 - Svislé kc...'!J34</f>
        <v>0</v>
      </c>
      <c r="AX55" s="121">
        <f>'2025-109-3-04 - Svislé kc...'!J35</f>
        <v>0</v>
      </c>
      <c r="AY55" s="121">
        <f>'2025-109-3-04 - Svislé kc...'!J36</f>
        <v>0</v>
      </c>
      <c r="AZ55" s="121">
        <f>'2025-109-3-04 - Svislé kc...'!F33</f>
        <v>0</v>
      </c>
      <c r="BA55" s="121">
        <f>'2025-109-3-04 - Svislé kc...'!F34</f>
        <v>0</v>
      </c>
      <c r="BB55" s="121">
        <f>'2025-109-3-04 - Svislé kc...'!F35</f>
        <v>0</v>
      </c>
      <c r="BC55" s="121">
        <f>'2025-109-3-04 - Svislé kc...'!F36</f>
        <v>0</v>
      </c>
      <c r="BD55" s="123">
        <f>'2025-109-3-04 - Svislé kc...'!F37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82</v>
      </c>
    </row>
    <row r="56" s="7" customFormat="1" ht="24.75" customHeight="1">
      <c r="A56" s="112" t="s">
        <v>78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'2025-109-3-05 - Vodorovné...'!J30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'2025-109-3-05 - Vodorovné...'!P82</f>
        <v>0</v>
      </c>
      <c r="AV56" s="121">
        <f>'2025-109-3-05 - Vodorovné...'!J33</f>
        <v>0</v>
      </c>
      <c r="AW56" s="121">
        <f>'2025-109-3-05 - Vodorovné...'!J34</f>
        <v>0</v>
      </c>
      <c r="AX56" s="121">
        <f>'2025-109-3-05 - Vodorovné...'!J35</f>
        <v>0</v>
      </c>
      <c r="AY56" s="121">
        <f>'2025-109-3-05 - Vodorovné...'!J36</f>
        <v>0</v>
      </c>
      <c r="AZ56" s="121">
        <f>'2025-109-3-05 - Vodorovné...'!F33</f>
        <v>0</v>
      </c>
      <c r="BA56" s="121">
        <f>'2025-109-3-05 - Vodorovné...'!F34</f>
        <v>0</v>
      </c>
      <c r="BB56" s="121">
        <f>'2025-109-3-05 - Vodorovné...'!F35</f>
        <v>0</v>
      </c>
      <c r="BC56" s="121">
        <f>'2025-109-3-05 - Vodorovné...'!F36</f>
        <v>0</v>
      </c>
      <c r="BD56" s="123">
        <f>'2025-109-3-05 - Vodorovné...'!F37</f>
        <v>0</v>
      </c>
      <c r="BE56" s="7"/>
      <c r="BT56" s="124" t="s">
        <v>82</v>
      </c>
      <c r="BV56" s="124" t="s">
        <v>76</v>
      </c>
      <c r="BW56" s="124" t="s">
        <v>86</v>
      </c>
      <c r="BX56" s="124" t="s">
        <v>5</v>
      </c>
      <c r="CL56" s="124" t="s">
        <v>19</v>
      </c>
      <c r="CM56" s="124" t="s">
        <v>82</v>
      </c>
    </row>
    <row r="57" s="7" customFormat="1" ht="24.75" customHeight="1">
      <c r="A57" s="112" t="s">
        <v>78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'2025-109-3-07 - Podlahy'!J30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'2025-109-3-07 - Podlahy'!P86</f>
        <v>0</v>
      </c>
      <c r="AV57" s="121">
        <f>'2025-109-3-07 - Podlahy'!J33</f>
        <v>0</v>
      </c>
      <c r="AW57" s="121">
        <f>'2025-109-3-07 - Podlahy'!J34</f>
        <v>0</v>
      </c>
      <c r="AX57" s="121">
        <f>'2025-109-3-07 - Podlahy'!J35</f>
        <v>0</v>
      </c>
      <c r="AY57" s="121">
        <f>'2025-109-3-07 - Podlahy'!J36</f>
        <v>0</v>
      </c>
      <c r="AZ57" s="121">
        <f>'2025-109-3-07 - Podlahy'!F33</f>
        <v>0</v>
      </c>
      <c r="BA57" s="121">
        <f>'2025-109-3-07 - Podlahy'!F34</f>
        <v>0</v>
      </c>
      <c r="BB57" s="121">
        <f>'2025-109-3-07 - Podlahy'!F35</f>
        <v>0</v>
      </c>
      <c r="BC57" s="121">
        <f>'2025-109-3-07 - Podlahy'!F36</f>
        <v>0</v>
      </c>
      <c r="BD57" s="123">
        <f>'2025-109-3-07 - Podlahy'!F37</f>
        <v>0</v>
      </c>
      <c r="BE57" s="7"/>
      <c r="BT57" s="124" t="s">
        <v>82</v>
      </c>
      <c r="BV57" s="124" t="s">
        <v>76</v>
      </c>
      <c r="BW57" s="124" t="s">
        <v>89</v>
      </c>
      <c r="BX57" s="124" t="s">
        <v>5</v>
      </c>
      <c r="CL57" s="124" t="s">
        <v>19</v>
      </c>
      <c r="CM57" s="124" t="s">
        <v>82</v>
      </c>
    </row>
    <row r="58" s="7" customFormat="1" ht="24.75" customHeight="1">
      <c r="A58" s="112" t="s">
        <v>78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'2025-109-3-08 - Otvorové 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'2025-109-3-08 - Otvorové ...'!P87</f>
        <v>0</v>
      </c>
      <c r="AV58" s="121">
        <f>'2025-109-3-08 - Otvorové ...'!J33</f>
        <v>0</v>
      </c>
      <c r="AW58" s="121">
        <f>'2025-109-3-08 - Otvorové ...'!J34</f>
        <v>0</v>
      </c>
      <c r="AX58" s="121">
        <f>'2025-109-3-08 - Otvorové ...'!J35</f>
        <v>0</v>
      </c>
      <c r="AY58" s="121">
        <f>'2025-109-3-08 - Otvorové ...'!J36</f>
        <v>0</v>
      </c>
      <c r="AZ58" s="121">
        <f>'2025-109-3-08 - Otvorové ...'!F33</f>
        <v>0</v>
      </c>
      <c r="BA58" s="121">
        <f>'2025-109-3-08 - Otvorové ...'!F34</f>
        <v>0</v>
      </c>
      <c r="BB58" s="121">
        <f>'2025-109-3-08 - Otvorové ...'!F35</f>
        <v>0</v>
      </c>
      <c r="BC58" s="121">
        <f>'2025-109-3-08 - Otvorové ...'!F36</f>
        <v>0</v>
      </c>
      <c r="BD58" s="123">
        <f>'2025-109-3-08 - Otvorové ...'!F37</f>
        <v>0</v>
      </c>
      <c r="BE58" s="7"/>
      <c r="BT58" s="124" t="s">
        <v>82</v>
      </c>
      <c r="BV58" s="124" t="s">
        <v>76</v>
      </c>
      <c r="BW58" s="124" t="s">
        <v>92</v>
      </c>
      <c r="BX58" s="124" t="s">
        <v>5</v>
      </c>
      <c r="CL58" s="124" t="s">
        <v>19</v>
      </c>
      <c r="CM58" s="124" t="s">
        <v>82</v>
      </c>
    </row>
    <row r="59" s="7" customFormat="1" ht="24.75" customHeight="1">
      <c r="A59" s="112" t="s">
        <v>78</v>
      </c>
      <c r="B59" s="113"/>
      <c r="C59" s="114"/>
      <c r="D59" s="115" t="s">
        <v>93</v>
      </c>
      <c r="E59" s="115"/>
      <c r="F59" s="115"/>
      <c r="G59" s="115"/>
      <c r="H59" s="115"/>
      <c r="I59" s="116"/>
      <c r="J59" s="115" t="s">
        <v>94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'2025-109-3-09 - Vnitřní p...'!J30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0">
        <v>0</v>
      </c>
      <c r="AT59" s="121">
        <f>ROUND(SUM(AV59:AW59),2)</f>
        <v>0</v>
      </c>
      <c r="AU59" s="122">
        <f>'2025-109-3-09 - Vnitřní p...'!P85</f>
        <v>0</v>
      </c>
      <c r="AV59" s="121">
        <f>'2025-109-3-09 - Vnitřní p...'!J33</f>
        <v>0</v>
      </c>
      <c r="AW59" s="121">
        <f>'2025-109-3-09 - Vnitřní p...'!J34</f>
        <v>0</v>
      </c>
      <c r="AX59" s="121">
        <f>'2025-109-3-09 - Vnitřní p...'!J35</f>
        <v>0</v>
      </c>
      <c r="AY59" s="121">
        <f>'2025-109-3-09 - Vnitřní p...'!J36</f>
        <v>0</v>
      </c>
      <c r="AZ59" s="121">
        <f>'2025-109-3-09 - Vnitřní p...'!F33</f>
        <v>0</v>
      </c>
      <c r="BA59" s="121">
        <f>'2025-109-3-09 - Vnitřní p...'!F34</f>
        <v>0</v>
      </c>
      <c r="BB59" s="121">
        <f>'2025-109-3-09 - Vnitřní p...'!F35</f>
        <v>0</v>
      </c>
      <c r="BC59" s="121">
        <f>'2025-109-3-09 - Vnitřní p...'!F36</f>
        <v>0</v>
      </c>
      <c r="BD59" s="123">
        <f>'2025-109-3-09 - Vnitřní p...'!F37</f>
        <v>0</v>
      </c>
      <c r="BE59" s="7"/>
      <c r="BT59" s="124" t="s">
        <v>82</v>
      </c>
      <c r="BV59" s="124" t="s">
        <v>76</v>
      </c>
      <c r="BW59" s="124" t="s">
        <v>95</v>
      </c>
      <c r="BX59" s="124" t="s">
        <v>5</v>
      </c>
      <c r="CL59" s="124" t="s">
        <v>19</v>
      </c>
      <c r="CM59" s="124" t="s">
        <v>82</v>
      </c>
    </row>
    <row r="60" s="7" customFormat="1" ht="24.75" customHeight="1">
      <c r="A60" s="112" t="s">
        <v>78</v>
      </c>
      <c r="B60" s="113"/>
      <c r="C60" s="114"/>
      <c r="D60" s="115" t="s">
        <v>96</v>
      </c>
      <c r="E60" s="115"/>
      <c r="F60" s="115"/>
      <c r="G60" s="115"/>
      <c r="H60" s="115"/>
      <c r="I60" s="116"/>
      <c r="J60" s="115" t="s">
        <v>97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'2025-109-3-11 - Zámečnick...'!J30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81</v>
      </c>
      <c r="AR60" s="119"/>
      <c r="AS60" s="120">
        <v>0</v>
      </c>
      <c r="AT60" s="121">
        <f>ROUND(SUM(AV60:AW60),2)</f>
        <v>0</v>
      </c>
      <c r="AU60" s="122">
        <f>'2025-109-3-11 - Zámečnick...'!P81</f>
        <v>0</v>
      </c>
      <c r="AV60" s="121">
        <f>'2025-109-3-11 - Zámečnick...'!J33</f>
        <v>0</v>
      </c>
      <c r="AW60" s="121">
        <f>'2025-109-3-11 - Zámečnick...'!J34</f>
        <v>0</v>
      </c>
      <c r="AX60" s="121">
        <f>'2025-109-3-11 - Zámečnick...'!J35</f>
        <v>0</v>
      </c>
      <c r="AY60" s="121">
        <f>'2025-109-3-11 - Zámečnick...'!J36</f>
        <v>0</v>
      </c>
      <c r="AZ60" s="121">
        <f>'2025-109-3-11 - Zámečnick...'!F33</f>
        <v>0</v>
      </c>
      <c r="BA60" s="121">
        <f>'2025-109-3-11 - Zámečnick...'!F34</f>
        <v>0</v>
      </c>
      <c r="BB60" s="121">
        <f>'2025-109-3-11 - Zámečnick...'!F35</f>
        <v>0</v>
      </c>
      <c r="BC60" s="121">
        <f>'2025-109-3-11 - Zámečnick...'!F36</f>
        <v>0</v>
      </c>
      <c r="BD60" s="123">
        <f>'2025-109-3-11 - Zámečnick...'!F37</f>
        <v>0</v>
      </c>
      <c r="BE60" s="7"/>
      <c r="BT60" s="124" t="s">
        <v>82</v>
      </c>
      <c r="BV60" s="124" t="s">
        <v>76</v>
      </c>
      <c r="BW60" s="124" t="s">
        <v>98</v>
      </c>
      <c r="BX60" s="124" t="s">
        <v>5</v>
      </c>
      <c r="CL60" s="124" t="s">
        <v>19</v>
      </c>
      <c r="CM60" s="124" t="s">
        <v>82</v>
      </c>
    </row>
    <row r="61" s="7" customFormat="1" ht="24.75" customHeight="1">
      <c r="A61" s="112" t="s">
        <v>78</v>
      </c>
      <c r="B61" s="113"/>
      <c r="C61" s="114"/>
      <c r="D61" s="115" t="s">
        <v>99</v>
      </c>
      <c r="E61" s="115"/>
      <c r="F61" s="115"/>
      <c r="G61" s="115"/>
      <c r="H61" s="115"/>
      <c r="I61" s="116"/>
      <c r="J61" s="115" t="s">
        <v>100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'2025-109-3-12 - Profese -...'!J30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81</v>
      </c>
      <c r="AR61" s="119"/>
      <c r="AS61" s="120">
        <v>0</v>
      </c>
      <c r="AT61" s="121">
        <f>ROUND(SUM(AV61:AW61),2)</f>
        <v>0</v>
      </c>
      <c r="AU61" s="122">
        <f>'2025-109-3-12 - Profese -...'!P83</f>
        <v>0</v>
      </c>
      <c r="AV61" s="121">
        <f>'2025-109-3-12 - Profese -...'!J33</f>
        <v>0</v>
      </c>
      <c r="AW61" s="121">
        <f>'2025-109-3-12 - Profese -...'!J34</f>
        <v>0</v>
      </c>
      <c r="AX61" s="121">
        <f>'2025-109-3-12 - Profese -...'!J35</f>
        <v>0</v>
      </c>
      <c r="AY61" s="121">
        <f>'2025-109-3-12 - Profese -...'!J36</f>
        <v>0</v>
      </c>
      <c r="AZ61" s="121">
        <f>'2025-109-3-12 - Profese -...'!F33</f>
        <v>0</v>
      </c>
      <c r="BA61" s="121">
        <f>'2025-109-3-12 - Profese -...'!F34</f>
        <v>0</v>
      </c>
      <c r="BB61" s="121">
        <f>'2025-109-3-12 - Profese -...'!F35</f>
        <v>0</v>
      </c>
      <c r="BC61" s="121">
        <f>'2025-109-3-12 - Profese -...'!F36</f>
        <v>0</v>
      </c>
      <c r="BD61" s="123">
        <f>'2025-109-3-12 - Profese -...'!F37</f>
        <v>0</v>
      </c>
      <c r="BE61" s="7"/>
      <c r="BT61" s="124" t="s">
        <v>82</v>
      </c>
      <c r="BV61" s="124" t="s">
        <v>76</v>
      </c>
      <c r="BW61" s="124" t="s">
        <v>101</v>
      </c>
      <c r="BX61" s="124" t="s">
        <v>5</v>
      </c>
      <c r="CL61" s="124" t="s">
        <v>19</v>
      </c>
      <c r="CM61" s="124" t="s">
        <v>82</v>
      </c>
    </row>
    <row r="62" s="7" customFormat="1" ht="24.75" customHeight="1">
      <c r="A62" s="112" t="s">
        <v>78</v>
      </c>
      <c r="B62" s="113"/>
      <c r="C62" s="114"/>
      <c r="D62" s="115" t="s">
        <v>102</v>
      </c>
      <c r="E62" s="115"/>
      <c r="F62" s="115"/>
      <c r="G62" s="115"/>
      <c r="H62" s="115"/>
      <c r="I62" s="116"/>
      <c r="J62" s="115" t="s">
        <v>103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'2025-109-3-13 - Profese -...'!J30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81</v>
      </c>
      <c r="AR62" s="119"/>
      <c r="AS62" s="120">
        <v>0</v>
      </c>
      <c r="AT62" s="121">
        <f>ROUND(SUM(AV62:AW62),2)</f>
        <v>0</v>
      </c>
      <c r="AU62" s="122">
        <f>'2025-109-3-13 - Profese -...'!P97</f>
        <v>0</v>
      </c>
      <c r="AV62" s="121">
        <f>'2025-109-3-13 - Profese -...'!J33</f>
        <v>0</v>
      </c>
      <c r="AW62" s="121">
        <f>'2025-109-3-13 - Profese -...'!J34</f>
        <v>0</v>
      </c>
      <c r="AX62" s="121">
        <f>'2025-109-3-13 - Profese -...'!J35</f>
        <v>0</v>
      </c>
      <c r="AY62" s="121">
        <f>'2025-109-3-13 - Profese -...'!J36</f>
        <v>0</v>
      </c>
      <c r="AZ62" s="121">
        <f>'2025-109-3-13 - Profese -...'!F33</f>
        <v>0</v>
      </c>
      <c r="BA62" s="121">
        <f>'2025-109-3-13 - Profese -...'!F34</f>
        <v>0</v>
      </c>
      <c r="BB62" s="121">
        <f>'2025-109-3-13 - Profese -...'!F35</f>
        <v>0</v>
      </c>
      <c r="BC62" s="121">
        <f>'2025-109-3-13 - Profese -...'!F36</f>
        <v>0</v>
      </c>
      <c r="BD62" s="123">
        <f>'2025-109-3-13 - Profese -...'!F37</f>
        <v>0</v>
      </c>
      <c r="BE62" s="7"/>
      <c r="BT62" s="124" t="s">
        <v>82</v>
      </c>
      <c r="BV62" s="124" t="s">
        <v>76</v>
      </c>
      <c r="BW62" s="124" t="s">
        <v>104</v>
      </c>
      <c r="BX62" s="124" t="s">
        <v>5</v>
      </c>
      <c r="CL62" s="124" t="s">
        <v>19</v>
      </c>
      <c r="CM62" s="124" t="s">
        <v>82</v>
      </c>
    </row>
    <row r="63" s="7" customFormat="1" ht="24.75" customHeight="1">
      <c r="A63" s="112" t="s">
        <v>78</v>
      </c>
      <c r="B63" s="113"/>
      <c r="C63" s="114"/>
      <c r="D63" s="115" t="s">
        <v>105</v>
      </c>
      <c r="E63" s="115"/>
      <c r="F63" s="115"/>
      <c r="G63" s="115"/>
      <c r="H63" s="115"/>
      <c r="I63" s="116"/>
      <c r="J63" s="115" t="s">
        <v>106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'2025-109-3-15 - Profese -...'!J30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81</v>
      </c>
      <c r="AR63" s="119"/>
      <c r="AS63" s="120">
        <v>0</v>
      </c>
      <c r="AT63" s="121">
        <f>ROUND(SUM(AV63:AW63),2)</f>
        <v>0</v>
      </c>
      <c r="AU63" s="122">
        <f>'2025-109-3-15 - Profese -...'!P84</f>
        <v>0</v>
      </c>
      <c r="AV63" s="121">
        <f>'2025-109-3-15 - Profese -...'!J33</f>
        <v>0</v>
      </c>
      <c r="AW63" s="121">
        <f>'2025-109-3-15 - Profese -...'!J34</f>
        <v>0</v>
      </c>
      <c r="AX63" s="121">
        <f>'2025-109-3-15 - Profese -...'!J35</f>
        <v>0</v>
      </c>
      <c r="AY63" s="121">
        <f>'2025-109-3-15 - Profese -...'!J36</f>
        <v>0</v>
      </c>
      <c r="AZ63" s="121">
        <f>'2025-109-3-15 - Profese -...'!F33</f>
        <v>0</v>
      </c>
      <c r="BA63" s="121">
        <f>'2025-109-3-15 - Profese -...'!F34</f>
        <v>0</v>
      </c>
      <c r="BB63" s="121">
        <f>'2025-109-3-15 - Profese -...'!F35</f>
        <v>0</v>
      </c>
      <c r="BC63" s="121">
        <f>'2025-109-3-15 - Profese -...'!F36</f>
        <v>0</v>
      </c>
      <c r="BD63" s="123">
        <f>'2025-109-3-15 - Profese -...'!F37</f>
        <v>0</v>
      </c>
      <c r="BE63" s="7"/>
      <c r="BT63" s="124" t="s">
        <v>82</v>
      </c>
      <c r="BV63" s="124" t="s">
        <v>76</v>
      </c>
      <c r="BW63" s="124" t="s">
        <v>107</v>
      </c>
      <c r="BX63" s="124" t="s">
        <v>5</v>
      </c>
      <c r="CL63" s="124" t="s">
        <v>19</v>
      </c>
      <c r="CM63" s="124" t="s">
        <v>82</v>
      </c>
    </row>
    <row r="64" s="7" customFormat="1" ht="24.75" customHeight="1">
      <c r="A64" s="112" t="s">
        <v>78</v>
      </c>
      <c r="B64" s="113"/>
      <c r="C64" s="114"/>
      <c r="D64" s="115" t="s">
        <v>108</v>
      </c>
      <c r="E64" s="115"/>
      <c r="F64" s="115"/>
      <c r="G64" s="115"/>
      <c r="H64" s="115"/>
      <c r="I64" s="116"/>
      <c r="J64" s="115" t="s">
        <v>109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'2025-109-3-19 - VRN - ved...'!J30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81</v>
      </c>
      <c r="AR64" s="119"/>
      <c r="AS64" s="125">
        <v>0</v>
      </c>
      <c r="AT64" s="126">
        <f>ROUND(SUM(AV64:AW64),2)</f>
        <v>0</v>
      </c>
      <c r="AU64" s="127">
        <f>'2025-109-3-19 - VRN - ved...'!P85</f>
        <v>0</v>
      </c>
      <c r="AV64" s="126">
        <f>'2025-109-3-19 - VRN - ved...'!J33</f>
        <v>0</v>
      </c>
      <c r="AW64" s="126">
        <f>'2025-109-3-19 - VRN - ved...'!J34</f>
        <v>0</v>
      </c>
      <c r="AX64" s="126">
        <f>'2025-109-3-19 - VRN - ved...'!J35</f>
        <v>0</v>
      </c>
      <c r="AY64" s="126">
        <f>'2025-109-3-19 - VRN - ved...'!J36</f>
        <v>0</v>
      </c>
      <c r="AZ64" s="126">
        <f>'2025-109-3-19 - VRN - ved...'!F33</f>
        <v>0</v>
      </c>
      <c r="BA64" s="126">
        <f>'2025-109-3-19 - VRN - ved...'!F34</f>
        <v>0</v>
      </c>
      <c r="BB64" s="126">
        <f>'2025-109-3-19 - VRN - ved...'!F35</f>
        <v>0</v>
      </c>
      <c r="BC64" s="126">
        <f>'2025-109-3-19 - VRN - ved...'!F36</f>
        <v>0</v>
      </c>
      <c r="BD64" s="128">
        <f>'2025-109-3-19 - VRN - ved...'!F37</f>
        <v>0</v>
      </c>
      <c r="BE64" s="7"/>
      <c r="BT64" s="124" t="s">
        <v>82</v>
      </c>
      <c r="BV64" s="124" t="s">
        <v>76</v>
      </c>
      <c r="BW64" s="124" t="s">
        <v>110</v>
      </c>
      <c r="BX64" s="124" t="s">
        <v>5</v>
      </c>
      <c r="CL64" s="124" t="s">
        <v>19</v>
      </c>
      <c r="CM64" s="124" t="s">
        <v>82</v>
      </c>
    </row>
    <row r="65" s="2" customFormat="1" ht="30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5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45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</row>
  </sheetData>
  <sheetProtection sheet="1" formatColumns="0" formatRows="0" objects="1" scenarios="1" spinCount="100000" saltValue="lfxenqH2SQ1y5VyrqLukcNEhpnjThJxeK0VB5ARi+9dKlzyDs/yBc0fUGVNLDEwGGnG/cfPOeauAhUF8IIlcfQ==" hashValue="fgO8OskD81Wxy4NvCRoVzhOXdoSWKUz2fN+TEs6GlOs4uGXy5a22P3Ky92FNBfqn3Ec312J4ezUT+ZZQXd6b3g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2025-109-3-04 - Svislé kc...'!C2" display="/"/>
    <hyperlink ref="A56" location="'2025-109-3-05 - Vodorovné...'!C2" display="/"/>
    <hyperlink ref="A57" location="'2025-109-3-07 - Podlahy'!C2" display="/"/>
    <hyperlink ref="A58" location="'2025-109-3-08 - Otvorové ...'!C2" display="/"/>
    <hyperlink ref="A59" location="'2025-109-3-09 - Vnitřní p...'!C2" display="/"/>
    <hyperlink ref="A60" location="'2025-109-3-11 - Zámečnick...'!C2" display="/"/>
    <hyperlink ref="A61" location="'2025-109-3-12 - Profese -...'!C2" display="/"/>
    <hyperlink ref="A62" location="'2025-109-3-13 - Profese -...'!C2" display="/"/>
    <hyperlink ref="A63" location="'2025-109-3-15 - Profese -...'!C2" display="/"/>
    <hyperlink ref="A64" location="'2025-109-3-19 - VRN - ve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SK Modřany - byt správce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1. 9. 2025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114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ROUND((SUM(BE85:BE378)),  2)</f>
        <v>0</v>
      </c>
      <c r="G33" s="39"/>
      <c r="H33" s="39"/>
      <c r="I33" s="149">
        <v>0.20999999999999999</v>
      </c>
      <c r="J33" s="148">
        <f>ROUND(((SUM(BE85:BE378))*I33),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ROUND((SUM(BF85:BF378)),  2)</f>
        <v>0</v>
      </c>
      <c r="G34" s="39"/>
      <c r="H34" s="39"/>
      <c r="I34" s="149">
        <v>0.12</v>
      </c>
      <c r="J34" s="148">
        <f>ROUND(((SUM(BF85:BF378))*I34),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ROUND((SUM(BG85:BG378)),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ROUND((SUM(BH85:BH378)),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ROUND((SUM(BI85:BI378)),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SK Modřany - byt správce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2025-109-3-04 - Svislé kce - stěny a příčky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116</v>
      </c>
      <c r="D57" s="163"/>
      <c r="E57" s="163"/>
      <c r="F57" s="163"/>
      <c r="G57" s="163"/>
      <c r="H57" s="163"/>
      <c r="I57" s="163"/>
      <c r="J57" s="164" t="s">
        <v>117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hidden="1" s="9" customFormat="1" ht="24.96" customHeight="1">
      <c r="A60" s="9"/>
      <c r="B60" s="166"/>
      <c r="C60" s="167"/>
      <c r="D60" s="168" t="s">
        <v>119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120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121</v>
      </c>
      <c r="E62" s="175"/>
      <c r="F62" s="175"/>
      <c r="G62" s="175"/>
      <c r="H62" s="175"/>
      <c r="I62" s="175"/>
      <c r="J62" s="176">
        <f>J206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5"/>
      <c r="J63" s="176">
        <f>J225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66"/>
      <c r="C64" s="167"/>
      <c r="D64" s="168" t="s">
        <v>123</v>
      </c>
      <c r="E64" s="169"/>
      <c r="F64" s="169"/>
      <c r="G64" s="169"/>
      <c r="H64" s="169"/>
      <c r="I64" s="169"/>
      <c r="J64" s="170">
        <f>J228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2"/>
      <c r="C65" s="173"/>
      <c r="D65" s="174" t="s">
        <v>124</v>
      </c>
      <c r="E65" s="175"/>
      <c r="F65" s="175"/>
      <c r="G65" s="175"/>
      <c r="H65" s="175"/>
      <c r="I65" s="175"/>
      <c r="J65" s="176">
        <f>J229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SK Modřany - byt správce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112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2025-109-3-04 - Svislé kce - stěny a příčky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Komořanská - 47, Praha 4 - Modřany</v>
      </c>
      <c r="G79" s="41"/>
      <c r="H79" s="41"/>
      <c r="I79" s="33" t="s">
        <v>23</v>
      </c>
      <c r="J79" s="73" t="str">
        <f>IF(J12="","",J12)</f>
        <v>1. 9. 2025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25</v>
      </c>
      <c r="D81" s="41"/>
      <c r="E81" s="41"/>
      <c r="F81" s="28" t="str">
        <f>E15</f>
        <v>Sportovní klub Modřany,Komořanská 47, Praha 4</v>
      </c>
      <c r="G81" s="41"/>
      <c r="H81" s="41"/>
      <c r="I81" s="33" t="s">
        <v>32</v>
      </c>
      <c r="J81" s="37" t="str">
        <f>E21</f>
        <v>ASLB spol.s.r.o.Fikarova 2157/1, Praha 4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126</v>
      </c>
      <c r="D84" s="181" t="s">
        <v>59</v>
      </c>
      <c r="E84" s="181" t="s">
        <v>55</v>
      </c>
      <c r="F84" s="181" t="s">
        <v>56</v>
      </c>
      <c r="G84" s="181" t="s">
        <v>127</v>
      </c>
      <c r="H84" s="181" t="s">
        <v>128</v>
      </c>
      <c r="I84" s="181" t="s">
        <v>129</v>
      </c>
      <c r="J84" s="181" t="s">
        <v>117</v>
      </c>
      <c r="K84" s="182" t="s">
        <v>130</v>
      </c>
      <c r="L84" s="183"/>
      <c r="M84" s="93" t="s">
        <v>19</v>
      </c>
      <c r="N84" s="94" t="s">
        <v>44</v>
      </c>
      <c r="O84" s="94" t="s">
        <v>131</v>
      </c>
      <c r="P84" s="94" t="s">
        <v>132</v>
      </c>
      <c r="Q84" s="94" t="s">
        <v>133</v>
      </c>
      <c r="R84" s="94" t="s">
        <v>134</v>
      </c>
      <c r="S84" s="94" t="s">
        <v>135</v>
      </c>
      <c r="T84" s="95" t="s">
        <v>136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P86+P228</f>
        <v>0</v>
      </c>
      <c r="Q85" s="97"/>
      <c r="R85" s="186">
        <f>R86+R228</f>
        <v>3.1054458136600003</v>
      </c>
      <c r="S85" s="97"/>
      <c r="T85" s="187">
        <f>T86+T228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118</v>
      </c>
      <c r="BK85" s="188">
        <f>BK86+BK228</f>
        <v>0</v>
      </c>
    </row>
    <row r="86" s="12" customFormat="1" ht="25.92" customHeight="1">
      <c r="A86" s="12"/>
      <c r="B86" s="189"/>
      <c r="C86" s="190"/>
      <c r="D86" s="191" t="s">
        <v>73</v>
      </c>
      <c r="E86" s="192" t="s">
        <v>138</v>
      </c>
      <c r="F86" s="192" t="s">
        <v>139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P87+P206+P225</f>
        <v>0</v>
      </c>
      <c r="Q86" s="197"/>
      <c r="R86" s="198">
        <f>R87+R206+R225</f>
        <v>0.77672501585999998</v>
      </c>
      <c r="S86" s="197"/>
      <c r="T86" s="199">
        <f>T87+T206+T225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82</v>
      </c>
      <c r="AT86" s="201" t="s">
        <v>73</v>
      </c>
      <c r="AU86" s="201" t="s">
        <v>74</v>
      </c>
      <c r="AY86" s="200" t="s">
        <v>140</v>
      </c>
      <c r="BK86" s="202">
        <f>BK87+BK206+BK225</f>
        <v>0</v>
      </c>
    </row>
    <row r="87" s="12" customFormat="1" ht="22.8" customHeight="1">
      <c r="A87" s="12"/>
      <c r="B87" s="189"/>
      <c r="C87" s="190"/>
      <c r="D87" s="191" t="s">
        <v>73</v>
      </c>
      <c r="E87" s="203" t="s">
        <v>141</v>
      </c>
      <c r="F87" s="203" t="s">
        <v>142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SUM(P88:P205)</f>
        <v>0</v>
      </c>
      <c r="Q87" s="197"/>
      <c r="R87" s="198">
        <f>SUM(R88:R205)</f>
        <v>0.77672501585999998</v>
      </c>
      <c r="S87" s="197"/>
      <c r="T87" s="199">
        <f>SUM(T88:T205)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82</v>
      </c>
      <c r="AT87" s="201" t="s">
        <v>73</v>
      </c>
      <c r="AU87" s="201" t="s">
        <v>82</v>
      </c>
      <c r="AY87" s="200" t="s">
        <v>140</v>
      </c>
      <c r="BK87" s="202">
        <f>SUM(BK88:BK205)</f>
        <v>0</v>
      </c>
    </row>
    <row r="88" s="2" customFormat="1" ht="24.15" customHeight="1">
      <c r="A88" s="39"/>
      <c r="B88" s="40"/>
      <c r="C88" s="205" t="s">
        <v>143</v>
      </c>
      <c r="D88" s="205" t="s">
        <v>144</v>
      </c>
      <c r="E88" s="206" t="s">
        <v>145</v>
      </c>
      <c r="F88" s="207" t="s">
        <v>146</v>
      </c>
      <c r="G88" s="208" t="s">
        <v>147</v>
      </c>
      <c r="H88" s="209">
        <v>2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0.00072000000000000005</v>
      </c>
      <c r="R88" s="214">
        <f>Q88*H88</f>
        <v>0.0014400000000000001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144</v>
      </c>
      <c r="AU88" s="216" t="s">
        <v>149</v>
      </c>
      <c r="AY88" s="18" t="s">
        <v>140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149</v>
      </c>
      <c r="BK88" s="217">
        <f>ROUND(I88*H88,2)</f>
        <v>0</v>
      </c>
      <c r="BL88" s="18" t="s">
        <v>148</v>
      </c>
      <c r="BM88" s="216" t="s">
        <v>150</v>
      </c>
    </row>
    <row r="89" s="13" customFormat="1">
      <c r="A89" s="13"/>
      <c r="B89" s="218"/>
      <c r="C89" s="219"/>
      <c r="D89" s="220" t="s">
        <v>151</v>
      </c>
      <c r="E89" s="221" t="s">
        <v>19</v>
      </c>
      <c r="F89" s="222" t="s">
        <v>152</v>
      </c>
      <c r="G89" s="219"/>
      <c r="H89" s="221" t="s">
        <v>19</v>
      </c>
      <c r="I89" s="223"/>
      <c r="J89" s="219"/>
      <c r="K89" s="219"/>
      <c r="L89" s="224"/>
      <c r="M89" s="225"/>
      <c r="N89" s="226"/>
      <c r="O89" s="226"/>
      <c r="P89" s="226"/>
      <c r="Q89" s="226"/>
      <c r="R89" s="226"/>
      <c r="S89" s="226"/>
      <c r="T89" s="22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8" t="s">
        <v>151</v>
      </c>
      <c r="AU89" s="228" t="s">
        <v>149</v>
      </c>
      <c r="AV89" s="13" t="s">
        <v>82</v>
      </c>
      <c r="AW89" s="13" t="s">
        <v>35</v>
      </c>
      <c r="AX89" s="13" t="s">
        <v>74</v>
      </c>
      <c r="AY89" s="228" t="s">
        <v>140</v>
      </c>
    </row>
    <row r="90" s="13" customFormat="1">
      <c r="A90" s="13"/>
      <c r="B90" s="218"/>
      <c r="C90" s="219"/>
      <c r="D90" s="220" t="s">
        <v>151</v>
      </c>
      <c r="E90" s="221" t="s">
        <v>19</v>
      </c>
      <c r="F90" s="222" t="s">
        <v>153</v>
      </c>
      <c r="G90" s="219"/>
      <c r="H90" s="221" t="s">
        <v>19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151</v>
      </c>
      <c r="AU90" s="228" t="s">
        <v>149</v>
      </c>
      <c r="AV90" s="13" t="s">
        <v>82</v>
      </c>
      <c r="AW90" s="13" t="s">
        <v>35</v>
      </c>
      <c r="AX90" s="13" t="s">
        <v>74</v>
      </c>
      <c r="AY90" s="228" t="s">
        <v>140</v>
      </c>
    </row>
    <row r="91" s="13" customFormat="1">
      <c r="A91" s="13"/>
      <c r="B91" s="218"/>
      <c r="C91" s="219"/>
      <c r="D91" s="220" t="s">
        <v>151</v>
      </c>
      <c r="E91" s="221" t="s">
        <v>19</v>
      </c>
      <c r="F91" s="222" t="s">
        <v>154</v>
      </c>
      <c r="G91" s="219"/>
      <c r="H91" s="221" t="s">
        <v>19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151</v>
      </c>
      <c r="AU91" s="228" t="s">
        <v>149</v>
      </c>
      <c r="AV91" s="13" t="s">
        <v>82</v>
      </c>
      <c r="AW91" s="13" t="s">
        <v>35</v>
      </c>
      <c r="AX91" s="13" t="s">
        <v>74</v>
      </c>
      <c r="AY91" s="228" t="s">
        <v>140</v>
      </c>
    </row>
    <row r="92" s="14" customFormat="1">
      <c r="A92" s="14"/>
      <c r="B92" s="229"/>
      <c r="C92" s="230"/>
      <c r="D92" s="220" t="s">
        <v>151</v>
      </c>
      <c r="E92" s="231" t="s">
        <v>19</v>
      </c>
      <c r="F92" s="232" t="s">
        <v>149</v>
      </c>
      <c r="G92" s="230"/>
      <c r="H92" s="233">
        <v>2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151</v>
      </c>
      <c r="AU92" s="239" t="s">
        <v>149</v>
      </c>
      <c r="AV92" s="14" t="s">
        <v>149</v>
      </c>
      <c r="AW92" s="14" t="s">
        <v>35</v>
      </c>
      <c r="AX92" s="14" t="s">
        <v>74</v>
      </c>
      <c r="AY92" s="239" t="s">
        <v>140</v>
      </c>
    </row>
    <row r="93" s="15" customFormat="1">
      <c r="A93" s="15"/>
      <c r="B93" s="240"/>
      <c r="C93" s="241"/>
      <c r="D93" s="220" t="s">
        <v>151</v>
      </c>
      <c r="E93" s="242" t="s">
        <v>19</v>
      </c>
      <c r="F93" s="243" t="s">
        <v>155</v>
      </c>
      <c r="G93" s="241"/>
      <c r="H93" s="244">
        <v>2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0" t="s">
        <v>151</v>
      </c>
      <c r="AU93" s="250" t="s">
        <v>149</v>
      </c>
      <c r="AV93" s="15" t="s">
        <v>148</v>
      </c>
      <c r="AW93" s="15" t="s">
        <v>35</v>
      </c>
      <c r="AX93" s="15" t="s">
        <v>82</v>
      </c>
      <c r="AY93" s="250" t="s">
        <v>140</v>
      </c>
    </row>
    <row r="94" s="2" customFormat="1" ht="16.5" customHeight="1">
      <c r="A94" s="39"/>
      <c r="B94" s="40"/>
      <c r="C94" s="251" t="s">
        <v>156</v>
      </c>
      <c r="D94" s="251" t="s">
        <v>157</v>
      </c>
      <c r="E94" s="252" t="s">
        <v>158</v>
      </c>
      <c r="F94" s="253" t="s">
        <v>159</v>
      </c>
      <c r="G94" s="254" t="s">
        <v>147</v>
      </c>
      <c r="H94" s="255">
        <v>2</v>
      </c>
      <c r="I94" s="256"/>
      <c r="J94" s="257">
        <f>ROUND(I94*H94,2)</f>
        <v>0</v>
      </c>
      <c r="K94" s="253" t="s">
        <v>19</v>
      </c>
      <c r="L94" s="258"/>
      <c r="M94" s="259" t="s">
        <v>19</v>
      </c>
      <c r="N94" s="260" t="s">
        <v>46</v>
      </c>
      <c r="O94" s="85"/>
      <c r="P94" s="214">
        <f>O94*H94</f>
        <v>0</v>
      </c>
      <c r="Q94" s="214">
        <v>0.016</v>
      </c>
      <c r="R94" s="214">
        <f>Q94*H94</f>
        <v>0.032000000000000001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143</v>
      </c>
      <c r="AT94" s="216" t="s">
        <v>157</v>
      </c>
      <c r="AU94" s="216" t="s">
        <v>149</v>
      </c>
      <c r="AY94" s="18" t="s">
        <v>140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149</v>
      </c>
      <c r="BK94" s="217">
        <f>ROUND(I94*H94,2)</f>
        <v>0</v>
      </c>
      <c r="BL94" s="18" t="s">
        <v>148</v>
      </c>
      <c r="BM94" s="216" t="s">
        <v>160</v>
      </c>
    </row>
    <row r="95" s="13" customFormat="1">
      <c r="A95" s="13"/>
      <c r="B95" s="218"/>
      <c r="C95" s="219"/>
      <c r="D95" s="220" t="s">
        <v>151</v>
      </c>
      <c r="E95" s="221" t="s">
        <v>19</v>
      </c>
      <c r="F95" s="222" t="s">
        <v>152</v>
      </c>
      <c r="G95" s="219"/>
      <c r="H95" s="221" t="s">
        <v>19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8" t="s">
        <v>151</v>
      </c>
      <c r="AU95" s="228" t="s">
        <v>149</v>
      </c>
      <c r="AV95" s="13" t="s">
        <v>82</v>
      </c>
      <c r="AW95" s="13" t="s">
        <v>35</v>
      </c>
      <c r="AX95" s="13" t="s">
        <v>74</v>
      </c>
      <c r="AY95" s="228" t="s">
        <v>140</v>
      </c>
    </row>
    <row r="96" s="13" customFormat="1">
      <c r="A96" s="13"/>
      <c r="B96" s="218"/>
      <c r="C96" s="219"/>
      <c r="D96" s="220" t="s">
        <v>151</v>
      </c>
      <c r="E96" s="221" t="s">
        <v>19</v>
      </c>
      <c r="F96" s="222" t="s">
        <v>153</v>
      </c>
      <c r="G96" s="219"/>
      <c r="H96" s="221" t="s">
        <v>19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151</v>
      </c>
      <c r="AU96" s="228" t="s">
        <v>149</v>
      </c>
      <c r="AV96" s="13" t="s">
        <v>82</v>
      </c>
      <c r="AW96" s="13" t="s">
        <v>35</v>
      </c>
      <c r="AX96" s="13" t="s">
        <v>74</v>
      </c>
      <c r="AY96" s="228" t="s">
        <v>140</v>
      </c>
    </row>
    <row r="97" s="13" customFormat="1">
      <c r="A97" s="13"/>
      <c r="B97" s="218"/>
      <c r="C97" s="219"/>
      <c r="D97" s="220" t="s">
        <v>151</v>
      </c>
      <c r="E97" s="221" t="s">
        <v>19</v>
      </c>
      <c r="F97" s="222" t="s">
        <v>154</v>
      </c>
      <c r="G97" s="219"/>
      <c r="H97" s="221" t="s">
        <v>19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151</v>
      </c>
      <c r="AU97" s="228" t="s">
        <v>149</v>
      </c>
      <c r="AV97" s="13" t="s">
        <v>82</v>
      </c>
      <c r="AW97" s="13" t="s">
        <v>35</v>
      </c>
      <c r="AX97" s="13" t="s">
        <v>74</v>
      </c>
      <c r="AY97" s="228" t="s">
        <v>140</v>
      </c>
    </row>
    <row r="98" s="14" customFormat="1">
      <c r="A98" s="14"/>
      <c r="B98" s="229"/>
      <c r="C98" s="230"/>
      <c r="D98" s="220" t="s">
        <v>151</v>
      </c>
      <c r="E98" s="231" t="s">
        <v>19</v>
      </c>
      <c r="F98" s="232" t="s">
        <v>149</v>
      </c>
      <c r="G98" s="230"/>
      <c r="H98" s="233">
        <v>2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151</v>
      </c>
      <c r="AU98" s="239" t="s">
        <v>149</v>
      </c>
      <c r="AV98" s="14" t="s">
        <v>149</v>
      </c>
      <c r="AW98" s="14" t="s">
        <v>35</v>
      </c>
      <c r="AX98" s="14" t="s">
        <v>74</v>
      </c>
      <c r="AY98" s="239" t="s">
        <v>140</v>
      </c>
    </row>
    <row r="99" s="15" customFormat="1">
      <c r="A99" s="15"/>
      <c r="B99" s="240"/>
      <c r="C99" s="241"/>
      <c r="D99" s="220" t="s">
        <v>151</v>
      </c>
      <c r="E99" s="242" t="s">
        <v>19</v>
      </c>
      <c r="F99" s="243" t="s">
        <v>155</v>
      </c>
      <c r="G99" s="241"/>
      <c r="H99" s="244">
        <v>2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0" t="s">
        <v>151</v>
      </c>
      <c r="AU99" s="250" t="s">
        <v>149</v>
      </c>
      <c r="AV99" s="15" t="s">
        <v>148</v>
      </c>
      <c r="AW99" s="15" t="s">
        <v>35</v>
      </c>
      <c r="AX99" s="15" t="s">
        <v>82</v>
      </c>
      <c r="AY99" s="250" t="s">
        <v>140</v>
      </c>
    </row>
    <row r="100" s="2" customFormat="1" ht="24.15" customHeight="1">
      <c r="A100" s="39"/>
      <c r="B100" s="40"/>
      <c r="C100" s="205" t="s">
        <v>161</v>
      </c>
      <c r="D100" s="205" t="s">
        <v>144</v>
      </c>
      <c r="E100" s="206" t="s">
        <v>162</v>
      </c>
      <c r="F100" s="207" t="s">
        <v>163</v>
      </c>
      <c r="G100" s="208" t="s">
        <v>147</v>
      </c>
      <c r="H100" s="209">
        <v>2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0.00072000000000000005</v>
      </c>
      <c r="R100" s="214">
        <f>Q100*H100</f>
        <v>0.0014400000000000001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148</v>
      </c>
      <c r="AT100" s="216" t="s">
        <v>144</v>
      </c>
      <c r="AU100" s="216" t="s">
        <v>149</v>
      </c>
      <c r="AY100" s="18" t="s">
        <v>140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149</v>
      </c>
      <c r="BK100" s="217">
        <f>ROUND(I100*H100,2)</f>
        <v>0</v>
      </c>
      <c r="BL100" s="18" t="s">
        <v>148</v>
      </c>
      <c r="BM100" s="216" t="s">
        <v>164</v>
      </c>
    </row>
    <row r="101" s="13" customFormat="1">
      <c r="A101" s="13"/>
      <c r="B101" s="218"/>
      <c r="C101" s="219"/>
      <c r="D101" s="220" t="s">
        <v>151</v>
      </c>
      <c r="E101" s="221" t="s">
        <v>19</v>
      </c>
      <c r="F101" s="222" t="s">
        <v>165</v>
      </c>
      <c r="G101" s="219"/>
      <c r="H101" s="221" t="s">
        <v>19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151</v>
      </c>
      <c r="AU101" s="228" t="s">
        <v>149</v>
      </c>
      <c r="AV101" s="13" t="s">
        <v>82</v>
      </c>
      <c r="AW101" s="13" t="s">
        <v>35</v>
      </c>
      <c r="AX101" s="13" t="s">
        <v>74</v>
      </c>
      <c r="AY101" s="228" t="s">
        <v>140</v>
      </c>
    </row>
    <row r="102" s="13" customFormat="1">
      <c r="A102" s="13"/>
      <c r="B102" s="218"/>
      <c r="C102" s="219"/>
      <c r="D102" s="220" t="s">
        <v>151</v>
      </c>
      <c r="E102" s="221" t="s">
        <v>19</v>
      </c>
      <c r="F102" s="222" t="s">
        <v>152</v>
      </c>
      <c r="G102" s="219"/>
      <c r="H102" s="221" t="s">
        <v>19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151</v>
      </c>
      <c r="AU102" s="228" t="s">
        <v>149</v>
      </c>
      <c r="AV102" s="13" t="s">
        <v>82</v>
      </c>
      <c r="AW102" s="13" t="s">
        <v>35</v>
      </c>
      <c r="AX102" s="13" t="s">
        <v>74</v>
      </c>
      <c r="AY102" s="228" t="s">
        <v>140</v>
      </c>
    </row>
    <row r="103" s="13" customFormat="1">
      <c r="A103" s="13"/>
      <c r="B103" s="218"/>
      <c r="C103" s="219"/>
      <c r="D103" s="220" t="s">
        <v>151</v>
      </c>
      <c r="E103" s="221" t="s">
        <v>19</v>
      </c>
      <c r="F103" s="222" t="s">
        <v>166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151</v>
      </c>
      <c r="AU103" s="228" t="s">
        <v>149</v>
      </c>
      <c r="AV103" s="13" t="s">
        <v>82</v>
      </c>
      <c r="AW103" s="13" t="s">
        <v>35</v>
      </c>
      <c r="AX103" s="13" t="s">
        <v>74</v>
      </c>
      <c r="AY103" s="228" t="s">
        <v>140</v>
      </c>
    </row>
    <row r="104" s="13" customFormat="1">
      <c r="A104" s="13"/>
      <c r="B104" s="218"/>
      <c r="C104" s="219"/>
      <c r="D104" s="220" t="s">
        <v>151</v>
      </c>
      <c r="E104" s="221" t="s">
        <v>19</v>
      </c>
      <c r="F104" s="222" t="s">
        <v>167</v>
      </c>
      <c r="G104" s="219"/>
      <c r="H104" s="221" t="s">
        <v>19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151</v>
      </c>
      <c r="AU104" s="228" t="s">
        <v>149</v>
      </c>
      <c r="AV104" s="13" t="s">
        <v>82</v>
      </c>
      <c r="AW104" s="13" t="s">
        <v>35</v>
      </c>
      <c r="AX104" s="13" t="s">
        <v>74</v>
      </c>
      <c r="AY104" s="228" t="s">
        <v>140</v>
      </c>
    </row>
    <row r="105" s="14" customFormat="1">
      <c r="A105" s="14"/>
      <c r="B105" s="229"/>
      <c r="C105" s="230"/>
      <c r="D105" s="220" t="s">
        <v>151</v>
      </c>
      <c r="E105" s="231" t="s">
        <v>19</v>
      </c>
      <c r="F105" s="232" t="s">
        <v>149</v>
      </c>
      <c r="G105" s="230"/>
      <c r="H105" s="233">
        <v>2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151</v>
      </c>
      <c r="AU105" s="239" t="s">
        <v>149</v>
      </c>
      <c r="AV105" s="14" t="s">
        <v>149</v>
      </c>
      <c r="AW105" s="14" t="s">
        <v>35</v>
      </c>
      <c r="AX105" s="14" t="s">
        <v>74</v>
      </c>
      <c r="AY105" s="239" t="s">
        <v>140</v>
      </c>
    </row>
    <row r="106" s="15" customFormat="1">
      <c r="A106" s="15"/>
      <c r="B106" s="240"/>
      <c r="C106" s="241"/>
      <c r="D106" s="220" t="s">
        <v>151</v>
      </c>
      <c r="E106" s="242" t="s">
        <v>19</v>
      </c>
      <c r="F106" s="243" t="s">
        <v>155</v>
      </c>
      <c r="G106" s="241"/>
      <c r="H106" s="244">
        <v>2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0" t="s">
        <v>151</v>
      </c>
      <c r="AU106" s="250" t="s">
        <v>149</v>
      </c>
      <c r="AV106" s="15" t="s">
        <v>148</v>
      </c>
      <c r="AW106" s="15" t="s">
        <v>35</v>
      </c>
      <c r="AX106" s="15" t="s">
        <v>82</v>
      </c>
      <c r="AY106" s="250" t="s">
        <v>140</v>
      </c>
    </row>
    <row r="107" s="2" customFormat="1" ht="16.5" customHeight="1">
      <c r="A107" s="39"/>
      <c r="B107" s="40"/>
      <c r="C107" s="251" t="s">
        <v>168</v>
      </c>
      <c r="D107" s="251" t="s">
        <v>157</v>
      </c>
      <c r="E107" s="252" t="s">
        <v>169</v>
      </c>
      <c r="F107" s="253" t="s">
        <v>170</v>
      </c>
      <c r="G107" s="254" t="s">
        <v>147</v>
      </c>
      <c r="H107" s="255">
        <v>2</v>
      </c>
      <c r="I107" s="256"/>
      <c r="J107" s="257">
        <f>ROUND(I107*H107,2)</f>
        <v>0</v>
      </c>
      <c r="K107" s="253" t="s">
        <v>19</v>
      </c>
      <c r="L107" s="258"/>
      <c r="M107" s="259" t="s">
        <v>19</v>
      </c>
      <c r="N107" s="260" t="s">
        <v>46</v>
      </c>
      <c r="O107" s="85"/>
      <c r="P107" s="214">
        <f>O107*H107</f>
        <v>0</v>
      </c>
      <c r="Q107" s="214">
        <v>0.025999999999999999</v>
      </c>
      <c r="R107" s="214">
        <f>Q107*H107</f>
        <v>0.051999999999999998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143</v>
      </c>
      <c r="AT107" s="216" t="s">
        <v>157</v>
      </c>
      <c r="AU107" s="216" t="s">
        <v>149</v>
      </c>
      <c r="AY107" s="18" t="s">
        <v>140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149</v>
      </c>
      <c r="BK107" s="217">
        <f>ROUND(I107*H107,2)</f>
        <v>0</v>
      </c>
      <c r="BL107" s="18" t="s">
        <v>148</v>
      </c>
      <c r="BM107" s="216" t="s">
        <v>171</v>
      </c>
    </row>
    <row r="108" s="13" customFormat="1">
      <c r="A108" s="13"/>
      <c r="B108" s="218"/>
      <c r="C108" s="219"/>
      <c r="D108" s="220" t="s">
        <v>151</v>
      </c>
      <c r="E108" s="221" t="s">
        <v>19</v>
      </c>
      <c r="F108" s="222" t="s">
        <v>165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151</v>
      </c>
      <c r="AU108" s="228" t="s">
        <v>149</v>
      </c>
      <c r="AV108" s="13" t="s">
        <v>82</v>
      </c>
      <c r="AW108" s="13" t="s">
        <v>35</v>
      </c>
      <c r="AX108" s="13" t="s">
        <v>74</v>
      </c>
      <c r="AY108" s="228" t="s">
        <v>140</v>
      </c>
    </row>
    <row r="109" s="13" customFormat="1">
      <c r="A109" s="13"/>
      <c r="B109" s="218"/>
      <c r="C109" s="219"/>
      <c r="D109" s="220" t="s">
        <v>151</v>
      </c>
      <c r="E109" s="221" t="s">
        <v>19</v>
      </c>
      <c r="F109" s="222" t="s">
        <v>152</v>
      </c>
      <c r="G109" s="219"/>
      <c r="H109" s="221" t="s">
        <v>19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151</v>
      </c>
      <c r="AU109" s="228" t="s">
        <v>149</v>
      </c>
      <c r="AV109" s="13" t="s">
        <v>82</v>
      </c>
      <c r="AW109" s="13" t="s">
        <v>35</v>
      </c>
      <c r="AX109" s="13" t="s">
        <v>74</v>
      </c>
      <c r="AY109" s="228" t="s">
        <v>140</v>
      </c>
    </row>
    <row r="110" s="13" customFormat="1">
      <c r="A110" s="13"/>
      <c r="B110" s="218"/>
      <c r="C110" s="219"/>
      <c r="D110" s="220" t="s">
        <v>151</v>
      </c>
      <c r="E110" s="221" t="s">
        <v>19</v>
      </c>
      <c r="F110" s="222" t="s">
        <v>166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151</v>
      </c>
      <c r="AU110" s="228" t="s">
        <v>149</v>
      </c>
      <c r="AV110" s="13" t="s">
        <v>82</v>
      </c>
      <c r="AW110" s="13" t="s">
        <v>35</v>
      </c>
      <c r="AX110" s="13" t="s">
        <v>74</v>
      </c>
      <c r="AY110" s="228" t="s">
        <v>140</v>
      </c>
    </row>
    <row r="111" s="13" customFormat="1">
      <c r="A111" s="13"/>
      <c r="B111" s="218"/>
      <c r="C111" s="219"/>
      <c r="D111" s="220" t="s">
        <v>151</v>
      </c>
      <c r="E111" s="221" t="s">
        <v>19</v>
      </c>
      <c r="F111" s="222" t="s">
        <v>167</v>
      </c>
      <c r="G111" s="219"/>
      <c r="H111" s="221" t="s">
        <v>19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151</v>
      </c>
      <c r="AU111" s="228" t="s">
        <v>149</v>
      </c>
      <c r="AV111" s="13" t="s">
        <v>82</v>
      </c>
      <c r="AW111" s="13" t="s">
        <v>35</v>
      </c>
      <c r="AX111" s="13" t="s">
        <v>74</v>
      </c>
      <c r="AY111" s="228" t="s">
        <v>140</v>
      </c>
    </row>
    <row r="112" s="14" customFormat="1">
      <c r="A112" s="14"/>
      <c r="B112" s="229"/>
      <c r="C112" s="230"/>
      <c r="D112" s="220" t="s">
        <v>151</v>
      </c>
      <c r="E112" s="231" t="s">
        <v>19</v>
      </c>
      <c r="F112" s="232" t="s">
        <v>149</v>
      </c>
      <c r="G112" s="230"/>
      <c r="H112" s="233">
        <v>2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151</v>
      </c>
      <c r="AU112" s="239" t="s">
        <v>149</v>
      </c>
      <c r="AV112" s="14" t="s">
        <v>149</v>
      </c>
      <c r="AW112" s="14" t="s">
        <v>35</v>
      </c>
      <c r="AX112" s="14" t="s">
        <v>74</v>
      </c>
      <c r="AY112" s="239" t="s">
        <v>140</v>
      </c>
    </row>
    <row r="113" s="15" customFormat="1">
      <c r="A113" s="15"/>
      <c r="B113" s="240"/>
      <c r="C113" s="241"/>
      <c r="D113" s="220" t="s">
        <v>151</v>
      </c>
      <c r="E113" s="242" t="s">
        <v>19</v>
      </c>
      <c r="F113" s="243" t="s">
        <v>155</v>
      </c>
      <c r="G113" s="241"/>
      <c r="H113" s="244">
        <v>2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0" t="s">
        <v>151</v>
      </c>
      <c r="AU113" s="250" t="s">
        <v>149</v>
      </c>
      <c r="AV113" s="15" t="s">
        <v>148</v>
      </c>
      <c r="AW113" s="15" t="s">
        <v>35</v>
      </c>
      <c r="AX113" s="15" t="s">
        <v>82</v>
      </c>
      <c r="AY113" s="250" t="s">
        <v>140</v>
      </c>
    </row>
    <row r="114" s="2" customFormat="1" ht="24.15" customHeight="1">
      <c r="A114" s="39"/>
      <c r="B114" s="40"/>
      <c r="C114" s="205" t="s">
        <v>172</v>
      </c>
      <c r="D114" s="205" t="s">
        <v>144</v>
      </c>
      <c r="E114" s="206" t="s">
        <v>173</v>
      </c>
      <c r="F114" s="207" t="s">
        <v>174</v>
      </c>
      <c r="G114" s="208" t="s">
        <v>147</v>
      </c>
      <c r="H114" s="209">
        <v>46.5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0.0030699999999999998</v>
      </c>
      <c r="R114" s="214">
        <f>Q114*H114</f>
        <v>0.14275499999999999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148</v>
      </c>
      <c r="AT114" s="216" t="s">
        <v>144</v>
      </c>
      <c r="AU114" s="216" t="s">
        <v>149</v>
      </c>
      <c r="AY114" s="18" t="s">
        <v>140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149</v>
      </c>
      <c r="BK114" s="217">
        <f>ROUND(I114*H114,2)</f>
        <v>0</v>
      </c>
      <c r="BL114" s="18" t="s">
        <v>148</v>
      </c>
      <c r="BM114" s="216" t="s">
        <v>175</v>
      </c>
    </row>
    <row r="115" s="13" customFormat="1">
      <c r="A115" s="13"/>
      <c r="B115" s="218"/>
      <c r="C115" s="219"/>
      <c r="D115" s="220" t="s">
        <v>151</v>
      </c>
      <c r="E115" s="221" t="s">
        <v>19</v>
      </c>
      <c r="F115" s="222" t="s">
        <v>152</v>
      </c>
      <c r="G115" s="219"/>
      <c r="H115" s="221" t="s">
        <v>19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151</v>
      </c>
      <c r="AU115" s="228" t="s">
        <v>149</v>
      </c>
      <c r="AV115" s="13" t="s">
        <v>82</v>
      </c>
      <c r="AW115" s="13" t="s">
        <v>35</v>
      </c>
      <c r="AX115" s="13" t="s">
        <v>74</v>
      </c>
      <c r="AY115" s="228" t="s">
        <v>140</v>
      </c>
    </row>
    <row r="116" s="13" customFormat="1">
      <c r="A116" s="13"/>
      <c r="B116" s="218"/>
      <c r="C116" s="219"/>
      <c r="D116" s="220" t="s">
        <v>151</v>
      </c>
      <c r="E116" s="221" t="s">
        <v>19</v>
      </c>
      <c r="F116" s="222" t="s">
        <v>176</v>
      </c>
      <c r="G116" s="219"/>
      <c r="H116" s="221" t="s">
        <v>19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151</v>
      </c>
      <c r="AU116" s="228" t="s">
        <v>149</v>
      </c>
      <c r="AV116" s="13" t="s">
        <v>82</v>
      </c>
      <c r="AW116" s="13" t="s">
        <v>35</v>
      </c>
      <c r="AX116" s="13" t="s">
        <v>74</v>
      </c>
      <c r="AY116" s="228" t="s">
        <v>140</v>
      </c>
    </row>
    <row r="117" s="13" customFormat="1">
      <c r="A117" s="13"/>
      <c r="B117" s="218"/>
      <c r="C117" s="219"/>
      <c r="D117" s="220" t="s">
        <v>151</v>
      </c>
      <c r="E117" s="221" t="s">
        <v>19</v>
      </c>
      <c r="F117" s="222" t="s">
        <v>177</v>
      </c>
      <c r="G117" s="219"/>
      <c r="H117" s="221" t="s">
        <v>19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151</v>
      </c>
      <c r="AU117" s="228" t="s">
        <v>149</v>
      </c>
      <c r="AV117" s="13" t="s">
        <v>82</v>
      </c>
      <c r="AW117" s="13" t="s">
        <v>35</v>
      </c>
      <c r="AX117" s="13" t="s">
        <v>74</v>
      </c>
      <c r="AY117" s="228" t="s">
        <v>140</v>
      </c>
    </row>
    <row r="118" s="14" customFormat="1">
      <c r="A118" s="14"/>
      <c r="B118" s="229"/>
      <c r="C118" s="230"/>
      <c r="D118" s="220" t="s">
        <v>151</v>
      </c>
      <c r="E118" s="231" t="s">
        <v>19</v>
      </c>
      <c r="F118" s="232" t="s">
        <v>178</v>
      </c>
      <c r="G118" s="230"/>
      <c r="H118" s="233">
        <v>6.5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151</v>
      </c>
      <c r="AU118" s="239" t="s">
        <v>149</v>
      </c>
      <c r="AV118" s="14" t="s">
        <v>149</v>
      </c>
      <c r="AW118" s="14" t="s">
        <v>35</v>
      </c>
      <c r="AX118" s="14" t="s">
        <v>74</v>
      </c>
      <c r="AY118" s="239" t="s">
        <v>140</v>
      </c>
    </row>
    <row r="119" s="13" customFormat="1">
      <c r="A119" s="13"/>
      <c r="B119" s="218"/>
      <c r="C119" s="219"/>
      <c r="D119" s="220" t="s">
        <v>151</v>
      </c>
      <c r="E119" s="221" t="s">
        <v>19</v>
      </c>
      <c r="F119" s="222" t="s">
        <v>152</v>
      </c>
      <c r="G119" s="219"/>
      <c r="H119" s="221" t="s">
        <v>19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151</v>
      </c>
      <c r="AU119" s="228" t="s">
        <v>149</v>
      </c>
      <c r="AV119" s="13" t="s">
        <v>82</v>
      </c>
      <c r="AW119" s="13" t="s">
        <v>35</v>
      </c>
      <c r="AX119" s="13" t="s">
        <v>74</v>
      </c>
      <c r="AY119" s="228" t="s">
        <v>140</v>
      </c>
    </row>
    <row r="120" s="13" customFormat="1">
      <c r="A120" s="13"/>
      <c r="B120" s="218"/>
      <c r="C120" s="219"/>
      <c r="D120" s="220" t="s">
        <v>151</v>
      </c>
      <c r="E120" s="221" t="s">
        <v>19</v>
      </c>
      <c r="F120" s="222" t="s">
        <v>166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151</v>
      </c>
      <c r="AU120" s="228" t="s">
        <v>149</v>
      </c>
      <c r="AV120" s="13" t="s">
        <v>82</v>
      </c>
      <c r="AW120" s="13" t="s">
        <v>35</v>
      </c>
      <c r="AX120" s="13" t="s">
        <v>74</v>
      </c>
      <c r="AY120" s="228" t="s">
        <v>140</v>
      </c>
    </row>
    <row r="121" s="13" customFormat="1">
      <c r="A121" s="13"/>
      <c r="B121" s="218"/>
      <c r="C121" s="219"/>
      <c r="D121" s="220" t="s">
        <v>151</v>
      </c>
      <c r="E121" s="221" t="s">
        <v>19</v>
      </c>
      <c r="F121" s="222" t="s">
        <v>179</v>
      </c>
      <c r="G121" s="219"/>
      <c r="H121" s="221" t="s">
        <v>19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151</v>
      </c>
      <c r="AU121" s="228" t="s">
        <v>149</v>
      </c>
      <c r="AV121" s="13" t="s">
        <v>82</v>
      </c>
      <c r="AW121" s="13" t="s">
        <v>35</v>
      </c>
      <c r="AX121" s="13" t="s">
        <v>74</v>
      </c>
      <c r="AY121" s="228" t="s">
        <v>140</v>
      </c>
    </row>
    <row r="122" s="14" customFormat="1">
      <c r="A122" s="14"/>
      <c r="B122" s="229"/>
      <c r="C122" s="230"/>
      <c r="D122" s="220" t="s">
        <v>151</v>
      </c>
      <c r="E122" s="231" t="s">
        <v>19</v>
      </c>
      <c r="F122" s="232" t="s">
        <v>180</v>
      </c>
      <c r="G122" s="230"/>
      <c r="H122" s="233">
        <v>14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151</v>
      </c>
      <c r="AU122" s="239" t="s">
        <v>149</v>
      </c>
      <c r="AV122" s="14" t="s">
        <v>149</v>
      </c>
      <c r="AW122" s="14" t="s">
        <v>35</v>
      </c>
      <c r="AX122" s="14" t="s">
        <v>74</v>
      </c>
      <c r="AY122" s="239" t="s">
        <v>140</v>
      </c>
    </row>
    <row r="123" s="13" customFormat="1">
      <c r="A123" s="13"/>
      <c r="B123" s="218"/>
      <c r="C123" s="219"/>
      <c r="D123" s="220" t="s">
        <v>151</v>
      </c>
      <c r="E123" s="221" t="s">
        <v>19</v>
      </c>
      <c r="F123" s="222" t="s">
        <v>152</v>
      </c>
      <c r="G123" s="219"/>
      <c r="H123" s="221" t="s">
        <v>19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151</v>
      </c>
      <c r="AU123" s="228" t="s">
        <v>149</v>
      </c>
      <c r="AV123" s="13" t="s">
        <v>82</v>
      </c>
      <c r="AW123" s="13" t="s">
        <v>35</v>
      </c>
      <c r="AX123" s="13" t="s">
        <v>74</v>
      </c>
      <c r="AY123" s="228" t="s">
        <v>140</v>
      </c>
    </row>
    <row r="124" s="13" customFormat="1">
      <c r="A124" s="13"/>
      <c r="B124" s="218"/>
      <c r="C124" s="219"/>
      <c r="D124" s="220" t="s">
        <v>151</v>
      </c>
      <c r="E124" s="221" t="s">
        <v>19</v>
      </c>
      <c r="F124" s="222" t="s">
        <v>166</v>
      </c>
      <c r="G124" s="219"/>
      <c r="H124" s="221" t="s">
        <v>19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151</v>
      </c>
      <c r="AU124" s="228" t="s">
        <v>149</v>
      </c>
      <c r="AV124" s="13" t="s">
        <v>82</v>
      </c>
      <c r="AW124" s="13" t="s">
        <v>35</v>
      </c>
      <c r="AX124" s="13" t="s">
        <v>74</v>
      </c>
      <c r="AY124" s="228" t="s">
        <v>140</v>
      </c>
    </row>
    <row r="125" s="13" customFormat="1">
      <c r="A125" s="13"/>
      <c r="B125" s="218"/>
      <c r="C125" s="219"/>
      <c r="D125" s="220" t="s">
        <v>151</v>
      </c>
      <c r="E125" s="221" t="s">
        <v>19</v>
      </c>
      <c r="F125" s="222" t="s">
        <v>181</v>
      </c>
      <c r="G125" s="219"/>
      <c r="H125" s="221" t="s">
        <v>19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151</v>
      </c>
      <c r="AU125" s="228" t="s">
        <v>149</v>
      </c>
      <c r="AV125" s="13" t="s">
        <v>82</v>
      </c>
      <c r="AW125" s="13" t="s">
        <v>35</v>
      </c>
      <c r="AX125" s="13" t="s">
        <v>74</v>
      </c>
      <c r="AY125" s="228" t="s">
        <v>140</v>
      </c>
    </row>
    <row r="126" s="14" customFormat="1">
      <c r="A126" s="14"/>
      <c r="B126" s="229"/>
      <c r="C126" s="230"/>
      <c r="D126" s="220" t="s">
        <v>151</v>
      </c>
      <c r="E126" s="231" t="s">
        <v>19</v>
      </c>
      <c r="F126" s="232" t="s">
        <v>180</v>
      </c>
      <c r="G126" s="230"/>
      <c r="H126" s="233">
        <v>14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151</v>
      </c>
      <c r="AU126" s="239" t="s">
        <v>149</v>
      </c>
      <c r="AV126" s="14" t="s">
        <v>149</v>
      </c>
      <c r="AW126" s="14" t="s">
        <v>35</v>
      </c>
      <c r="AX126" s="14" t="s">
        <v>74</v>
      </c>
      <c r="AY126" s="239" t="s">
        <v>140</v>
      </c>
    </row>
    <row r="127" s="13" customFormat="1">
      <c r="A127" s="13"/>
      <c r="B127" s="218"/>
      <c r="C127" s="219"/>
      <c r="D127" s="220" t="s">
        <v>151</v>
      </c>
      <c r="E127" s="221" t="s">
        <v>19</v>
      </c>
      <c r="F127" s="222" t="s">
        <v>152</v>
      </c>
      <c r="G127" s="219"/>
      <c r="H127" s="221" t="s">
        <v>19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151</v>
      </c>
      <c r="AU127" s="228" t="s">
        <v>149</v>
      </c>
      <c r="AV127" s="13" t="s">
        <v>82</v>
      </c>
      <c r="AW127" s="13" t="s">
        <v>35</v>
      </c>
      <c r="AX127" s="13" t="s">
        <v>74</v>
      </c>
      <c r="AY127" s="228" t="s">
        <v>140</v>
      </c>
    </row>
    <row r="128" s="13" customFormat="1">
      <c r="A128" s="13"/>
      <c r="B128" s="218"/>
      <c r="C128" s="219"/>
      <c r="D128" s="220" t="s">
        <v>151</v>
      </c>
      <c r="E128" s="221" t="s">
        <v>19</v>
      </c>
      <c r="F128" s="222" t="s">
        <v>153</v>
      </c>
      <c r="G128" s="219"/>
      <c r="H128" s="221" t="s">
        <v>19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151</v>
      </c>
      <c r="AU128" s="228" t="s">
        <v>149</v>
      </c>
      <c r="AV128" s="13" t="s">
        <v>82</v>
      </c>
      <c r="AW128" s="13" t="s">
        <v>35</v>
      </c>
      <c r="AX128" s="13" t="s">
        <v>74</v>
      </c>
      <c r="AY128" s="228" t="s">
        <v>140</v>
      </c>
    </row>
    <row r="129" s="13" customFormat="1">
      <c r="A129" s="13"/>
      <c r="B129" s="218"/>
      <c r="C129" s="219"/>
      <c r="D129" s="220" t="s">
        <v>151</v>
      </c>
      <c r="E129" s="221" t="s">
        <v>19</v>
      </c>
      <c r="F129" s="222" t="s">
        <v>182</v>
      </c>
      <c r="G129" s="219"/>
      <c r="H129" s="221" t="s">
        <v>19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151</v>
      </c>
      <c r="AU129" s="228" t="s">
        <v>149</v>
      </c>
      <c r="AV129" s="13" t="s">
        <v>82</v>
      </c>
      <c r="AW129" s="13" t="s">
        <v>35</v>
      </c>
      <c r="AX129" s="13" t="s">
        <v>74</v>
      </c>
      <c r="AY129" s="228" t="s">
        <v>140</v>
      </c>
    </row>
    <row r="130" s="14" customFormat="1">
      <c r="A130" s="14"/>
      <c r="B130" s="229"/>
      <c r="C130" s="230"/>
      <c r="D130" s="220" t="s">
        <v>151</v>
      </c>
      <c r="E130" s="231" t="s">
        <v>19</v>
      </c>
      <c r="F130" s="232" t="s">
        <v>8</v>
      </c>
      <c r="G130" s="230"/>
      <c r="H130" s="233">
        <v>12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151</v>
      </c>
      <c r="AU130" s="239" t="s">
        <v>149</v>
      </c>
      <c r="AV130" s="14" t="s">
        <v>149</v>
      </c>
      <c r="AW130" s="14" t="s">
        <v>35</v>
      </c>
      <c r="AX130" s="14" t="s">
        <v>74</v>
      </c>
      <c r="AY130" s="239" t="s">
        <v>140</v>
      </c>
    </row>
    <row r="131" s="15" customFormat="1">
      <c r="A131" s="15"/>
      <c r="B131" s="240"/>
      <c r="C131" s="241"/>
      <c r="D131" s="220" t="s">
        <v>151</v>
      </c>
      <c r="E131" s="242" t="s">
        <v>19</v>
      </c>
      <c r="F131" s="243" t="s">
        <v>155</v>
      </c>
      <c r="G131" s="241"/>
      <c r="H131" s="244">
        <v>46.5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0" t="s">
        <v>151</v>
      </c>
      <c r="AU131" s="250" t="s">
        <v>149</v>
      </c>
      <c r="AV131" s="15" t="s">
        <v>148</v>
      </c>
      <c r="AW131" s="15" t="s">
        <v>35</v>
      </c>
      <c r="AX131" s="15" t="s">
        <v>82</v>
      </c>
      <c r="AY131" s="250" t="s">
        <v>140</v>
      </c>
    </row>
    <row r="132" s="2" customFormat="1" ht="21.75" customHeight="1">
      <c r="A132" s="39"/>
      <c r="B132" s="40"/>
      <c r="C132" s="251" t="s">
        <v>183</v>
      </c>
      <c r="D132" s="251" t="s">
        <v>157</v>
      </c>
      <c r="E132" s="252" t="s">
        <v>184</v>
      </c>
      <c r="F132" s="253" t="s">
        <v>185</v>
      </c>
      <c r="G132" s="254" t="s">
        <v>147</v>
      </c>
      <c r="H132" s="255">
        <v>46.5</v>
      </c>
      <c r="I132" s="256"/>
      <c r="J132" s="257">
        <f>ROUND(I132*H132,2)</f>
        <v>0</v>
      </c>
      <c r="K132" s="253" t="s">
        <v>19</v>
      </c>
      <c r="L132" s="258"/>
      <c r="M132" s="259" t="s">
        <v>19</v>
      </c>
      <c r="N132" s="260" t="s">
        <v>46</v>
      </c>
      <c r="O132" s="85"/>
      <c r="P132" s="214">
        <f>O132*H132</f>
        <v>0</v>
      </c>
      <c r="Q132" s="214">
        <v>0.01</v>
      </c>
      <c r="R132" s="214">
        <f>Q132*H132</f>
        <v>0.46500000000000002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143</v>
      </c>
      <c r="AT132" s="216" t="s">
        <v>157</v>
      </c>
      <c r="AU132" s="216" t="s">
        <v>149</v>
      </c>
      <c r="AY132" s="18" t="s">
        <v>140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149</v>
      </c>
      <c r="BK132" s="217">
        <f>ROUND(I132*H132,2)</f>
        <v>0</v>
      </c>
      <c r="BL132" s="18" t="s">
        <v>148</v>
      </c>
      <c r="BM132" s="216" t="s">
        <v>186</v>
      </c>
    </row>
    <row r="133" s="13" customFormat="1">
      <c r="A133" s="13"/>
      <c r="B133" s="218"/>
      <c r="C133" s="219"/>
      <c r="D133" s="220" t="s">
        <v>151</v>
      </c>
      <c r="E133" s="221" t="s">
        <v>19</v>
      </c>
      <c r="F133" s="222" t="s">
        <v>152</v>
      </c>
      <c r="G133" s="219"/>
      <c r="H133" s="221" t="s">
        <v>19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151</v>
      </c>
      <c r="AU133" s="228" t="s">
        <v>149</v>
      </c>
      <c r="AV133" s="13" t="s">
        <v>82</v>
      </c>
      <c r="AW133" s="13" t="s">
        <v>35</v>
      </c>
      <c r="AX133" s="13" t="s">
        <v>74</v>
      </c>
      <c r="AY133" s="228" t="s">
        <v>140</v>
      </c>
    </row>
    <row r="134" s="13" customFormat="1">
      <c r="A134" s="13"/>
      <c r="B134" s="218"/>
      <c r="C134" s="219"/>
      <c r="D134" s="220" t="s">
        <v>151</v>
      </c>
      <c r="E134" s="221" t="s">
        <v>19</v>
      </c>
      <c r="F134" s="222" t="s">
        <v>176</v>
      </c>
      <c r="G134" s="219"/>
      <c r="H134" s="221" t="s">
        <v>19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151</v>
      </c>
      <c r="AU134" s="228" t="s">
        <v>149</v>
      </c>
      <c r="AV134" s="13" t="s">
        <v>82</v>
      </c>
      <c r="AW134" s="13" t="s">
        <v>35</v>
      </c>
      <c r="AX134" s="13" t="s">
        <v>74</v>
      </c>
      <c r="AY134" s="228" t="s">
        <v>140</v>
      </c>
    </row>
    <row r="135" s="13" customFormat="1">
      <c r="A135" s="13"/>
      <c r="B135" s="218"/>
      <c r="C135" s="219"/>
      <c r="D135" s="220" t="s">
        <v>151</v>
      </c>
      <c r="E135" s="221" t="s">
        <v>19</v>
      </c>
      <c r="F135" s="222" t="s">
        <v>177</v>
      </c>
      <c r="G135" s="219"/>
      <c r="H135" s="221" t="s">
        <v>19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151</v>
      </c>
      <c r="AU135" s="228" t="s">
        <v>149</v>
      </c>
      <c r="AV135" s="13" t="s">
        <v>82</v>
      </c>
      <c r="AW135" s="13" t="s">
        <v>35</v>
      </c>
      <c r="AX135" s="13" t="s">
        <v>74</v>
      </c>
      <c r="AY135" s="228" t="s">
        <v>140</v>
      </c>
    </row>
    <row r="136" s="14" customFormat="1">
      <c r="A136" s="14"/>
      <c r="B136" s="229"/>
      <c r="C136" s="230"/>
      <c r="D136" s="220" t="s">
        <v>151</v>
      </c>
      <c r="E136" s="231" t="s">
        <v>19</v>
      </c>
      <c r="F136" s="232" t="s">
        <v>178</v>
      </c>
      <c r="G136" s="230"/>
      <c r="H136" s="233">
        <v>6.5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151</v>
      </c>
      <c r="AU136" s="239" t="s">
        <v>149</v>
      </c>
      <c r="AV136" s="14" t="s">
        <v>149</v>
      </c>
      <c r="AW136" s="14" t="s">
        <v>35</v>
      </c>
      <c r="AX136" s="14" t="s">
        <v>74</v>
      </c>
      <c r="AY136" s="239" t="s">
        <v>140</v>
      </c>
    </row>
    <row r="137" s="13" customFormat="1">
      <c r="A137" s="13"/>
      <c r="B137" s="218"/>
      <c r="C137" s="219"/>
      <c r="D137" s="220" t="s">
        <v>151</v>
      </c>
      <c r="E137" s="221" t="s">
        <v>19</v>
      </c>
      <c r="F137" s="222" t="s">
        <v>152</v>
      </c>
      <c r="G137" s="219"/>
      <c r="H137" s="221" t="s">
        <v>19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151</v>
      </c>
      <c r="AU137" s="228" t="s">
        <v>149</v>
      </c>
      <c r="AV137" s="13" t="s">
        <v>82</v>
      </c>
      <c r="AW137" s="13" t="s">
        <v>35</v>
      </c>
      <c r="AX137" s="13" t="s">
        <v>74</v>
      </c>
      <c r="AY137" s="228" t="s">
        <v>140</v>
      </c>
    </row>
    <row r="138" s="13" customFormat="1">
      <c r="A138" s="13"/>
      <c r="B138" s="218"/>
      <c r="C138" s="219"/>
      <c r="D138" s="220" t="s">
        <v>151</v>
      </c>
      <c r="E138" s="221" t="s">
        <v>19</v>
      </c>
      <c r="F138" s="222" t="s">
        <v>166</v>
      </c>
      <c r="G138" s="219"/>
      <c r="H138" s="221" t="s">
        <v>19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151</v>
      </c>
      <c r="AU138" s="228" t="s">
        <v>149</v>
      </c>
      <c r="AV138" s="13" t="s">
        <v>82</v>
      </c>
      <c r="AW138" s="13" t="s">
        <v>35</v>
      </c>
      <c r="AX138" s="13" t="s">
        <v>74</v>
      </c>
      <c r="AY138" s="228" t="s">
        <v>140</v>
      </c>
    </row>
    <row r="139" s="13" customFormat="1">
      <c r="A139" s="13"/>
      <c r="B139" s="218"/>
      <c r="C139" s="219"/>
      <c r="D139" s="220" t="s">
        <v>151</v>
      </c>
      <c r="E139" s="221" t="s">
        <v>19</v>
      </c>
      <c r="F139" s="222" t="s">
        <v>179</v>
      </c>
      <c r="G139" s="219"/>
      <c r="H139" s="221" t="s">
        <v>19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151</v>
      </c>
      <c r="AU139" s="228" t="s">
        <v>149</v>
      </c>
      <c r="AV139" s="13" t="s">
        <v>82</v>
      </c>
      <c r="AW139" s="13" t="s">
        <v>35</v>
      </c>
      <c r="AX139" s="13" t="s">
        <v>74</v>
      </c>
      <c r="AY139" s="228" t="s">
        <v>140</v>
      </c>
    </row>
    <row r="140" s="14" customFormat="1">
      <c r="A140" s="14"/>
      <c r="B140" s="229"/>
      <c r="C140" s="230"/>
      <c r="D140" s="220" t="s">
        <v>151</v>
      </c>
      <c r="E140" s="231" t="s">
        <v>19</v>
      </c>
      <c r="F140" s="232" t="s">
        <v>180</v>
      </c>
      <c r="G140" s="230"/>
      <c r="H140" s="233">
        <v>14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151</v>
      </c>
      <c r="AU140" s="239" t="s">
        <v>149</v>
      </c>
      <c r="AV140" s="14" t="s">
        <v>149</v>
      </c>
      <c r="AW140" s="14" t="s">
        <v>35</v>
      </c>
      <c r="AX140" s="14" t="s">
        <v>74</v>
      </c>
      <c r="AY140" s="239" t="s">
        <v>140</v>
      </c>
    </row>
    <row r="141" s="13" customFormat="1">
      <c r="A141" s="13"/>
      <c r="B141" s="218"/>
      <c r="C141" s="219"/>
      <c r="D141" s="220" t="s">
        <v>151</v>
      </c>
      <c r="E141" s="221" t="s">
        <v>19</v>
      </c>
      <c r="F141" s="222" t="s">
        <v>152</v>
      </c>
      <c r="G141" s="219"/>
      <c r="H141" s="221" t="s">
        <v>19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151</v>
      </c>
      <c r="AU141" s="228" t="s">
        <v>149</v>
      </c>
      <c r="AV141" s="13" t="s">
        <v>82</v>
      </c>
      <c r="AW141" s="13" t="s">
        <v>35</v>
      </c>
      <c r="AX141" s="13" t="s">
        <v>74</v>
      </c>
      <c r="AY141" s="228" t="s">
        <v>140</v>
      </c>
    </row>
    <row r="142" s="13" customFormat="1">
      <c r="A142" s="13"/>
      <c r="B142" s="218"/>
      <c r="C142" s="219"/>
      <c r="D142" s="220" t="s">
        <v>151</v>
      </c>
      <c r="E142" s="221" t="s">
        <v>19</v>
      </c>
      <c r="F142" s="222" t="s">
        <v>166</v>
      </c>
      <c r="G142" s="219"/>
      <c r="H142" s="221" t="s">
        <v>19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151</v>
      </c>
      <c r="AU142" s="228" t="s">
        <v>149</v>
      </c>
      <c r="AV142" s="13" t="s">
        <v>82</v>
      </c>
      <c r="AW142" s="13" t="s">
        <v>35</v>
      </c>
      <c r="AX142" s="13" t="s">
        <v>74</v>
      </c>
      <c r="AY142" s="228" t="s">
        <v>140</v>
      </c>
    </row>
    <row r="143" s="13" customFormat="1">
      <c r="A143" s="13"/>
      <c r="B143" s="218"/>
      <c r="C143" s="219"/>
      <c r="D143" s="220" t="s">
        <v>151</v>
      </c>
      <c r="E143" s="221" t="s">
        <v>19</v>
      </c>
      <c r="F143" s="222" t="s">
        <v>181</v>
      </c>
      <c r="G143" s="219"/>
      <c r="H143" s="221" t="s">
        <v>19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8" t="s">
        <v>151</v>
      </c>
      <c r="AU143" s="228" t="s">
        <v>149</v>
      </c>
      <c r="AV143" s="13" t="s">
        <v>82</v>
      </c>
      <c r="AW143" s="13" t="s">
        <v>35</v>
      </c>
      <c r="AX143" s="13" t="s">
        <v>74</v>
      </c>
      <c r="AY143" s="228" t="s">
        <v>140</v>
      </c>
    </row>
    <row r="144" s="14" customFormat="1">
      <c r="A144" s="14"/>
      <c r="B144" s="229"/>
      <c r="C144" s="230"/>
      <c r="D144" s="220" t="s">
        <v>151</v>
      </c>
      <c r="E144" s="231" t="s">
        <v>19</v>
      </c>
      <c r="F144" s="232" t="s">
        <v>180</v>
      </c>
      <c r="G144" s="230"/>
      <c r="H144" s="233">
        <v>14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9" t="s">
        <v>151</v>
      </c>
      <c r="AU144" s="239" t="s">
        <v>149</v>
      </c>
      <c r="AV144" s="14" t="s">
        <v>149</v>
      </c>
      <c r="AW144" s="14" t="s">
        <v>35</v>
      </c>
      <c r="AX144" s="14" t="s">
        <v>74</v>
      </c>
      <c r="AY144" s="239" t="s">
        <v>140</v>
      </c>
    </row>
    <row r="145" s="13" customFormat="1">
      <c r="A145" s="13"/>
      <c r="B145" s="218"/>
      <c r="C145" s="219"/>
      <c r="D145" s="220" t="s">
        <v>151</v>
      </c>
      <c r="E145" s="221" t="s">
        <v>19</v>
      </c>
      <c r="F145" s="222" t="s">
        <v>152</v>
      </c>
      <c r="G145" s="219"/>
      <c r="H145" s="221" t="s">
        <v>19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151</v>
      </c>
      <c r="AU145" s="228" t="s">
        <v>149</v>
      </c>
      <c r="AV145" s="13" t="s">
        <v>82</v>
      </c>
      <c r="AW145" s="13" t="s">
        <v>35</v>
      </c>
      <c r="AX145" s="13" t="s">
        <v>74</v>
      </c>
      <c r="AY145" s="228" t="s">
        <v>140</v>
      </c>
    </row>
    <row r="146" s="13" customFormat="1">
      <c r="A146" s="13"/>
      <c r="B146" s="218"/>
      <c r="C146" s="219"/>
      <c r="D146" s="220" t="s">
        <v>151</v>
      </c>
      <c r="E146" s="221" t="s">
        <v>19</v>
      </c>
      <c r="F146" s="222" t="s">
        <v>153</v>
      </c>
      <c r="G146" s="219"/>
      <c r="H146" s="221" t="s">
        <v>19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151</v>
      </c>
      <c r="AU146" s="228" t="s">
        <v>149</v>
      </c>
      <c r="AV146" s="13" t="s">
        <v>82</v>
      </c>
      <c r="AW146" s="13" t="s">
        <v>35</v>
      </c>
      <c r="AX146" s="13" t="s">
        <v>74</v>
      </c>
      <c r="AY146" s="228" t="s">
        <v>140</v>
      </c>
    </row>
    <row r="147" s="13" customFormat="1">
      <c r="A147" s="13"/>
      <c r="B147" s="218"/>
      <c r="C147" s="219"/>
      <c r="D147" s="220" t="s">
        <v>151</v>
      </c>
      <c r="E147" s="221" t="s">
        <v>19</v>
      </c>
      <c r="F147" s="222" t="s">
        <v>182</v>
      </c>
      <c r="G147" s="219"/>
      <c r="H147" s="221" t="s">
        <v>19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151</v>
      </c>
      <c r="AU147" s="228" t="s">
        <v>149</v>
      </c>
      <c r="AV147" s="13" t="s">
        <v>82</v>
      </c>
      <c r="AW147" s="13" t="s">
        <v>35</v>
      </c>
      <c r="AX147" s="13" t="s">
        <v>74</v>
      </c>
      <c r="AY147" s="228" t="s">
        <v>140</v>
      </c>
    </row>
    <row r="148" s="14" customFormat="1">
      <c r="A148" s="14"/>
      <c r="B148" s="229"/>
      <c r="C148" s="230"/>
      <c r="D148" s="220" t="s">
        <v>151</v>
      </c>
      <c r="E148" s="231" t="s">
        <v>19</v>
      </c>
      <c r="F148" s="232" t="s">
        <v>8</v>
      </c>
      <c r="G148" s="230"/>
      <c r="H148" s="233">
        <v>12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151</v>
      </c>
      <c r="AU148" s="239" t="s">
        <v>149</v>
      </c>
      <c r="AV148" s="14" t="s">
        <v>149</v>
      </c>
      <c r="AW148" s="14" t="s">
        <v>35</v>
      </c>
      <c r="AX148" s="14" t="s">
        <v>74</v>
      </c>
      <c r="AY148" s="239" t="s">
        <v>140</v>
      </c>
    </row>
    <row r="149" s="15" customFormat="1">
      <c r="A149" s="15"/>
      <c r="B149" s="240"/>
      <c r="C149" s="241"/>
      <c r="D149" s="220" t="s">
        <v>151</v>
      </c>
      <c r="E149" s="242" t="s">
        <v>19</v>
      </c>
      <c r="F149" s="243" t="s">
        <v>155</v>
      </c>
      <c r="G149" s="241"/>
      <c r="H149" s="244">
        <v>46.5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0" t="s">
        <v>151</v>
      </c>
      <c r="AU149" s="250" t="s">
        <v>149</v>
      </c>
      <c r="AV149" s="15" t="s">
        <v>148</v>
      </c>
      <c r="AW149" s="15" t="s">
        <v>35</v>
      </c>
      <c r="AX149" s="15" t="s">
        <v>82</v>
      </c>
      <c r="AY149" s="250" t="s">
        <v>140</v>
      </c>
    </row>
    <row r="150" s="2" customFormat="1" ht="16.5" customHeight="1">
      <c r="A150" s="39"/>
      <c r="B150" s="40"/>
      <c r="C150" s="205" t="s">
        <v>187</v>
      </c>
      <c r="D150" s="205" t="s">
        <v>144</v>
      </c>
      <c r="E150" s="206" t="s">
        <v>188</v>
      </c>
      <c r="F150" s="207" t="s">
        <v>189</v>
      </c>
      <c r="G150" s="208" t="s">
        <v>190</v>
      </c>
      <c r="H150" s="209">
        <v>3.0800000000000001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0.01409</v>
      </c>
      <c r="R150" s="214">
        <f>Q150*H150</f>
        <v>0.043397200000000004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148</v>
      </c>
      <c r="AT150" s="216" t="s">
        <v>144</v>
      </c>
      <c r="AU150" s="216" t="s">
        <v>149</v>
      </c>
      <c r="AY150" s="18" t="s">
        <v>140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149</v>
      </c>
      <c r="BK150" s="217">
        <f>ROUND(I150*H150,2)</f>
        <v>0</v>
      </c>
      <c r="BL150" s="18" t="s">
        <v>148</v>
      </c>
      <c r="BM150" s="216" t="s">
        <v>191</v>
      </c>
    </row>
    <row r="151" s="13" customFormat="1">
      <c r="A151" s="13"/>
      <c r="B151" s="218"/>
      <c r="C151" s="219"/>
      <c r="D151" s="220" t="s">
        <v>151</v>
      </c>
      <c r="E151" s="221" t="s">
        <v>19</v>
      </c>
      <c r="F151" s="222" t="s">
        <v>152</v>
      </c>
      <c r="G151" s="219"/>
      <c r="H151" s="221" t="s">
        <v>19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151</v>
      </c>
      <c r="AU151" s="228" t="s">
        <v>149</v>
      </c>
      <c r="AV151" s="13" t="s">
        <v>82</v>
      </c>
      <c r="AW151" s="13" t="s">
        <v>35</v>
      </c>
      <c r="AX151" s="13" t="s">
        <v>74</v>
      </c>
      <c r="AY151" s="228" t="s">
        <v>140</v>
      </c>
    </row>
    <row r="152" s="13" customFormat="1">
      <c r="A152" s="13"/>
      <c r="B152" s="218"/>
      <c r="C152" s="219"/>
      <c r="D152" s="220" t="s">
        <v>151</v>
      </c>
      <c r="E152" s="221" t="s">
        <v>19</v>
      </c>
      <c r="F152" s="222" t="s">
        <v>176</v>
      </c>
      <c r="G152" s="219"/>
      <c r="H152" s="221" t="s">
        <v>19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151</v>
      </c>
      <c r="AU152" s="228" t="s">
        <v>149</v>
      </c>
      <c r="AV152" s="13" t="s">
        <v>82</v>
      </c>
      <c r="AW152" s="13" t="s">
        <v>35</v>
      </c>
      <c r="AX152" s="13" t="s">
        <v>74</v>
      </c>
      <c r="AY152" s="228" t="s">
        <v>140</v>
      </c>
    </row>
    <row r="153" s="13" customFormat="1">
      <c r="A153" s="13"/>
      <c r="B153" s="218"/>
      <c r="C153" s="219"/>
      <c r="D153" s="220" t="s">
        <v>151</v>
      </c>
      <c r="E153" s="221" t="s">
        <v>19</v>
      </c>
      <c r="F153" s="222" t="s">
        <v>177</v>
      </c>
      <c r="G153" s="219"/>
      <c r="H153" s="221" t="s">
        <v>19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8" t="s">
        <v>151</v>
      </c>
      <c r="AU153" s="228" t="s">
        <v>149</v>
      </c>
      <c r="AV153" s="13" t="s">
        <v>82</v>
      </c>
      <c r="AW153" s="13" t="s">
        <v>35</v>
      </c>
      <c r="AX153" s="13" t="s">
        <v>74</v>
      </c>
      <c r="AY153" s="228" t="s">
        <v>140</v>
      </c>
    </row>
    <row r="154" s="14" customFormat="1">
      <c r="A154" s="14"/>
      <c r="B154" s="229"/>
      <c r="C154" s="230"/>
      <c r="D154" s="220" t="s">
        <v>151</v>
      </c>
      <c r="E154" s="231" t="s">
        <v>19</v>
      </c>
      <c r="F154" s="232" t="s">
        <v>192</v>
      </c>
      <c r="G154" s="230"/>
      <c r="H154" s="233">
        <v>0.35999999999999999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9" t="s">
        <v>151</v>
      </c>
      <c r="AU154" s="239" t="s">
        <v>149</v>
      </c>
      <c r="AV154" s="14" t="s">
        <v>149</v>
      </c>
      <c r="AW154" s="14" t="s">
        <v>35</v>
      </c>
      <c r="AX154" s="14" t="s">
        <v>74</v>
      </c>
      <c r="AY154" s="239" t="s">
        <v>140</v>
      </c>
    </row>
    <row r="155" s="13" customFormat="1">
      <c r="A155" s="13"/>
      <c r="B155" s="218"/>
      <c r="C155" s="219"/>
      <c r="D155" s="220" t="s">
        <v>151</v>
      </c>
      <c r="E155" s="221" t="s">
        <v>19</v>
      </c>
      <c r="F155" s="222" t="s">
        <v>152</v>
      </c>
      <c r="G155" s="219"/>
      <c r="H155" s="221" t="s">
        <v>19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151</v>
      </c>
      <c r="AU155" s="228" t="s">
        <v>149</v>
      </c>
      <c r="AV155" s="13" t="s">
        <v>82</v>
      </c>
      <c r="AW155" s="13" t="s">
        <v>35</v>
      </c>
      <c r="AX155" s="13" t="s">
        <v>74</v>
      </c>
      <c r="AY155" s="228" t="s">
        <v>140</v>
      </c>
    </row>
    <row r="156" s="13" customFormat="1">
      <c r="A156" s="13"/>
      <c r="B156" s="218"/>
      <c r="C156" s="219"/>
      <c r="D156" s="220" t="s">
        <v>151</v>
      </c>
      <c r="E156" s="221" t="s">
        <v>19</v>
      </c>
      <c r="F156" s="222" t="s">
        <v>166</v>
      </c>
      <c r="G156" s="219"/>
      <c r="H156" s="221" t="s">
        <v>19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151</v>
      </c>
      <c r="AU156" s="228" t="s">
        <v>149</v>
      </c>
      <c r="AV156" s="13" t="s">
        <v>82</v>
      </c>
      <c r="AW156" s="13" t="s">
        <v>35</v>
      </c>
      <c r="AX156" s="13" t="s">
        <v>74</v>
      </c>
      <c r="AY156" s="228" t="s">
        <v>140</v>
      </c>
    </row>
    <row r="157" s="13" customFormat="1">
      <c r="A157" s="13"/>
      <c r="B157" s="218"/>
      <c r="C157" s="219"/>
      <c r="D157" s="220" t="s">
        <v>151</v>
      </c>
      <c r="E157" s="221" t="s">
        <v>19</v>
      </c>
      <c r="F157" s="222" t="s">
        <v>179</v>
      </c>
      <c r="G157" s="219"/>
      <c r="H157" s="221" t="s">
        <v>19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151</v>
      </c>
      <c r="AU157" s="228" t="s">
        <v>149</v>
      </c>
      <c r="AV157" s="13" t="s">
        <v>82</v>
      </c>
      <c r="AW157" s="13" t="s">
        <v>35</v>
      </c>
      <c r="AX157" s="13" t="s">
        <v>74</v>
      </c>
      <c r="AY157" s="228" t="s">
        <v>140</v>
      </c>
    </row>
    <row r="158" s="14" customFormat="1">
      <c r="A158" s="14"/>
      <c r="B158" s="229"/>
      <c r="C158" s="230"/>
      <c r="D158" s="220" t="s">
        <v>151</v>
      </c>
      <c r="E158" s="231" t="s">
        <v>19</v>
      </c>
      <c r="F158" s="232" t="s">
        <v>193</v>
      </c>
      <c r="G158" s="230"/>
      <c r="H158" s="233">
        <v>0.95999999999999996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151</v>
      </c>
      <c r="AU158" s="239" t="s">
        <v>149</v>
      </c>
      <c r="AV158" s="14" t="s">
        <v>149</v>
      </c>
      <c r="AW158" s="14" t="s">
        <v>35</v>
      </c>
      <c r="AX158" s="14" t="s">
        <v>74</v>
      </c>
      <c r="AY158" s="239" t="s">
        <v>140</v>
      </c>
    </row>
    <row r="159" s="13" customFormat="1">
      <c r="A159" s="13"/>
      <c r="B159" s="218"/>
      <c r="C159" s="219"/>
      <c r="D159" s="220" t="s">
        <v>151</v>
      </c>
      <c r="E159" s="221" t="s">
        <v>19</v>
      </c>
      <c r="F159" s="222" t="s">
        <v>152</v>
      </c>
      <c r="G159" s="219"/>
      <c r="H159" s="221" t="s">
        <v>19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151</v>
      </c>
      <c r="AU159" s="228" t="s">
        <v>149</v>
      </c>
      <c r="AV159" s="13" t="s">
        <v>82</v>
      </c>
      <c r="AW159" s="13" t="s">
        <v>35</v>
      </c>
      <c r="AX159" s="13" t="s">
        <v>74</v>
      </c>
      <c r="AY159" s="228" t="s">
        <v>140</v>
      </c>
    </row>
    <row r="160" s="13" customFormat="1">
      <c r="A160" s="13"/>
      <c r="B160" s="218"/>
      <c r="C160" s="219"/>
      <c r="D160" s="220" t="s">
        <v>151</v>
      </c>
      <c r="E160" s="221" t="s">
        <v>19</v>
      </c>
      <c r="F160" s="222" t="s">
        <v>166</v>
      </c>
      <c r="G160" s="219"/>
      <c r="H160" s="221" t="s">
        <v>19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151</v>
      </c>
      <c r="AU160" s="228" t="s">
        <v>149</v>
      </c>
      <c r="AV160" s="13" t="s">
        <v>82</v>
      </c>
      <c r="AW160" s="13" t="s">
        <v>35</v>
      </c>
      <c r="AX160" s="13" t="s">
        <v>74</v>
      </c>
      <c r="AY160" s="228" t="s">
        <v>140</v>
      </c>
    </row>
    <row r="161" s="13" customFormat="1">
      <c r="A161" s="13"/>
      <c r="B161" s="218"/>
      <c r="C161" s="219"/>
      <c r="D161" s="220" t="s">
        <v>151</v>
      </c>
      <c r="E161" s="221" t="s">
        <v>19</v>
      </c>
      <c r="F161" s="222" t="s">
        <v>181</v>
      </c>
      <c r="G161" s="219"/>
      <c r="H161" s="221" t="s">
        <v>19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8" t="s">
        <v>151</v>
      </c>
      <c r="AU161" s="228" t="s">
        <v>149</v>
      </c>
      <c r="AV161" s="13" t="s">
        <v>82</v>
      </c>
      <c r="AW161" s="13" t="s">
        <v>35</v>
      </c>
      <c r="AX161" s="13" t="s">
        <v>74</v>
      </c>
      <c r="AY161" s="228" t="s">
        <v>140</v>
      </c>
    </row>
    <row r="162" s="14" customFormat="1">
      <c r="A162" s="14"/>
      <c r="B162" s="229"/>
      <c r="C162" s="230"/>
      <c r="D162" s="220" t="s">
        <v>151</v>
      </c>
      <c r="E162" s="231" t="s">
        <v>19</v>
      </c>
      <c r="F162" s="232" t="s">
        <v>193</v>
      </c>
      <c r="G162" s="230"/>
      <c r="H162" s="233">
        <v>0.95999999999999996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151</v>
      </c>
      <c r="AU162" s="239" t="s">
        <v>149</v>
      </c>
      <c r="AV162" s="14" t="s">
        <v>149</v>
      </c>
      <c r="AW162" s="14" t="s">
        <v>35</v>
      </c>
      <c r="AX162" s="14" t="s">
        <v>74</v>
      </c>
      <c r="AY162" s="239" t="s">
        <v>140</v>
      </c>
    </row>
    <row r="163" s="13" customFormat="1">
      <c r="A163" s="13"/>
      <c r="B163" s="218"/>
      <c r="C163" s="219"/>
      <c r="D163" s="220" t="s">
        <v>151</v>
      </c>
      <c r="E163" s="221" t="s">
        <v>19</v>
      </c>
      <c r="F163" s="222" t="s">
        <v>152</v>
      </c>
      <c r="G163" s="219"/>
      <c r="H163" s="221" t="s">
        <v>19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8" t="s">
        <v>151</v>
      </c>
      <c r="AU163" s="228" t="s">
        <v>149</v>
      </c>
      <c r="AV163" s="13" t="s">
        <v>82</v>
      </c>
      <c r="AW163" s="13" t="s">
        <v>35</v>
      </c>
      <c r="AX163" s="13" t="s">
        <v>74</v>
      </c>
      <c r="AY163" s="228" t="s">
        <v>140</v>
      </c>
    </row>
    <row r="164" s="13" customFormat="1">
      <c r="A164" s="13"/>
      <c r="B164" s="218"/>
      <c r="C164" s="219"/>
      <c r="D164" s="220" t="s">
        <v>151</v>
      </c>
      <c r="E164" s="221" t="s">
        <v>19</v>
      </c>
      <c r="F164" s="222" t="s">
        <v>153</v>
      </c>
      <c r="G164" s="219"/>
      <c r="H164" s="221" t="s">
        <v>19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8" t="s">
        <v>151</v>
      </c>
      <c r="AU164" s="228" t="s">
        <v>149</v>
      </c>
      <c r="AV164" s="13" t="s">
        <v>82</v>
      </c>
      <c r="AW164" s="13" t="s">
        <v>35</v>
      </c>
      <c r="AX164" s="13" t="s">
        <v>74</v>
      </c>
      <c r="AY164" s="228" t="s">
        <v>140</v>
      </c>
    </row>
    <row r="165" s="13" customFormat="1">
      <c r="A165" s="13"/>
      <c r="B165" s="218"/>
      <c r="C165" s="219"/>
      <c r="D165" s="220" t="s">
        <v>151</v>
      </c>
      <c r="E165" s="221" t="s">
        <v>19</v>
      </c>
      <c r="F165" s="222" t="s">
        <v>182</v>
      </c>
      <c r="G165" s="219"/>
      <c r="H165" s="221" t="s">
        <v>19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8" t="s">
        <v>151</v>
      </c>
      <c r="AU165" s="228" t="s">
        <v>149</v>
      </c>
      <c r="AV165" s="13" t="s">
        <v>82</v>
      </c>
      <c r="AW165" s="13" t="s">
        <v>35</v>
      </c>
      <c r="AX165" s="13" t="s">
        <v>74</v>
      </c>
      <c r="AY165" s="228" t="s">
        <v>140</v>
      </c>
    </row>
    <row r="166" s="14" customFormat="1">
      <c r="A166" s="14"/>
      <c r="B166" s="229"/>
      <c r="C166" s="230"/>
      <c r="D166" s="220" t="s">
        <v>151</v>
      </c>
      <c r="E166" s="231" t="s">
        <v>19</v>
      </c>
      <c r="F166" s="232" t="s">
        <v>194</v>
      </c>
      <c r="G166" s="230"/>
      <c r="H166" s="233">
        <v>0.80000000000000004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151</v>
      </c>
      <c r="AU166" s="239" t="s">
        <v>149</v>
      </c>
      <c r="AV166" s="14" t="s">
        <v>149</v>
      </c>
      <c r="AW166" s="14" t="s">
        <v>35</v>
      </c>
      <c r="AX166" s="14" t="s">
        <v>74</v>
      </c>
      <c r="AY166" s="239" t="s">
        <v>140</v>
      </c>
    </row>
    <row r="167" s="15" customFormat="1">
      <c r="A167" s="15"/>
      <c r="B167" s="240"/>
      <c r="C167" s="241"/>
      <c r="D167" s="220" t="s">
        <v>151</v>
      </c>
      <c r="E167" s="242" t="s">
        <v>19</v>
      </c>
      <c r="F167" s="243" t="s">
        <v>155</v>
      </c>
      <c r="G167" s="241"/>
      <c r="H167" s="244">
        <v>3.0800000000000001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0" t="s">
        <v>151</v>
      </c>
      <c r="AU167" s="250" t="s">
        <v>149</v>
      </c>
      <c r="AV167" s="15" t="s">
        <v>148</v>
      </c>
      <c r="AW167" s="15" t="s">
        <v>35</v>
      </c>
      <c r="AX167" s="15" t="s">
        <v>82</v>
      </c>
      <c r="AY167" s="250" t="s">
        <v>140</v>
      </c>
    </row>
    <row r="168" s="2" customFormat="1" ht="16.5" customHeight="1">
      <c r="A168" s="39"/>
      <c r="B168" s="40"/>
      <c r="C168" s="205" t="s">
        <v>195</v>
      </c>
      <c r="D168" s="205" t="s">
        <v>144</v>
      </c>
      <c r="E168" s="206" t="s">
        <v>196</v>
      </c>
      <c r="F168" s="207" t="s">
        <v>197</v>
      </c>
      <c r="G168" s="208" t="s">
        <v>190</v>
      </c>
      <c r="H168" s="209">
        <v>3.0800000000000001</v>
      </c>
      <c r="I168" s="210"/>
      <c r="J168" s="211">
        <f>ROUND(I168*H168,2)</f>
        <v>0</v>
      </c>
      <c r="K168" s="207" t="s">
        <v>198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148</v>
      </c>
      <c r="AT168" s="216" t="s">
        <v>144</v>
      </c>
      <c r="AU168" s="216" t="s">
        <v>149</v>
      </c>
      <c r="AY168" s="18" t="s">
        <v>140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149</v>
      </c>
      <c r="BK168" s="217">
        <f>ROUND(I168*H168,2)</f>
        <v>0</v>
      </c>
      <c r="BL168" s="18" t="s">
        <v>148</v>
      </c>
      <c r="BM168" s="216" t="s">
        <v>199</v>
      </c>
    </row>
    <row r="169" s="2" customFormat="1">
      <c r="A169" s="39"/>
      <c r="B169" s="40"/>
      <c r="C169" s="41"/>
      <c r="D169" s="261" t="s">
        <v>200</v>
      </c>
      <c r="E169" s="41"/>
      <c r="F169" s="262" t="s">
        <v>201</v>
      </c>
      <c r="G169" s="41"/>
      <c r="H169" s="41"/>
      <c r="I169" s="263"/>
      <c r="J169" s="41"/>
      <c r="K169" s="41"/>
      <c r="L169" s="45"/>
      <c r="M169" s="264"/>
      <c r="N169" s="26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200</v>
      </c>
      <c r="AU169" s="18" t="s">
        <v>149</v>
      </c>
    </row>
    <row r="170" s="13" customFormat="1">
      <c r="A170" s="13"/>
      <c r="B170" s="218"/>
      <c r="C170" s="219"/>
      <c r="D170" s="220" t="s">
        <v>151</v>
      </c>
      <c r="E170" s="221" t="s">
        <v>19</v>
      </c>
      <c r="F170" s="222" t="s">
        <v>152</v>
      </c>
      <c r="G170" s="219"/>
      <c r="H170" s="221" t="s">
        <v>19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151</v>
      </c>
      <c r="AU170" s="228" t="s">
        <v>149</v>
      </c>
      <c r="AV170" s="13" t="s">
        <v>82</v>
      </c>
      <c r="AW170" s="13" t="s">
        <v>35</v>
      </c>
      <c r="AX170" s="13" t="s">
        <v>74</v>
      </c>
      <c r="AY170" s="228" t="s">
        <v>140</v>
      </c>
    </row>
    <row r="171" s="13" customFormat="1">
      <c r="A171" s="13"/>
      <c r="B171" s="218"/>
      <c r="C171" s="219"/>
      <c r="D171" s="220" t="s">
        <v>151</v>
      </c>
      <c r="E171" s="221" t="s">
        <v>19</v>
      </c>
      <c r="F171" s="222" t="s">
        <v>176</v>
      </c>
      <c r="G171" s="219"/>
      <c r="H171" s="221" t="s">
        <v>19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8" t="s">
        <v>151</v>
      </c>
      <c r="AU171" s="228" t="s">
        <v>149</v>
      </c>
      <c r="AV171" s="13" t="s">
        <v>82</v>
      </c>
      <c r="AW171" s="13" t="s">
        <v>35</v>
      </c>
      <c r="AX171" s="13" t="s">
        <v>74</v>
      </c>
      <c r="AY171" s="228" t="s">
        <v>140</v>
      </c>
    </row>
    <row r="172" s="13" customFormat="1">
      <c r="A172" s="13"/>
      <c r="B172" s="218"/>
      <c r="C172" s="219"/>
      <c r="D172" s="220" t="s">
        <v>151</v>
      </c>
      <c r="E172" s="221" t="s">
        <v>19</v>
      </c>
      <c r="F172" s="222" t="s">
        <v>177</v>
      </c>
      <c r="G172" s="219"/>
      <c r="H172" s="221" t="s">
        <v>19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8" t="s">
        <v>151</v>
      </c>
      <c r="AU172" s="228" t="s">
        <v>149</v>
      </c>
      <c r="AV172" s="13" t="s">
        <v>82</v>
      </c>
      <c r="AW172" s="13" t="s">
        <v>35</v>
      </c>
      <c r="AX172" s="13" t="s">
        <v>74</v>
      </c>
      <c r="AY172" s="228" t="s">
        <v>140</v>
      </c>
    </row>
    <row r="173" s="14" customFormat="1">
      <c r="A173" s="14"/>
      <c r="B173" s="229"/>
      <c r="C173" s="230"/>
      <c r="D173" s="220" t="s">
        <v>151</v>
      </c>
      <c r="E173" s="231" t="s">
        <v>19</v>
      </c>
      <c r="F173" s="232" t="s">
        <v>192</v>
      </c>
      <c r="G173" s="230"/>
      <c r="H173" s="233">
        <v>0.35999999999999999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9" t="s">
        <v>151</v>
      </c>
      <c r="AU173" s="239" t="s">
        <v>149</v>
      </c>
      <c r="AV173" s="14" t="s">
        <v>149</v>
      </c>
      <c r="AW173" s="14" t="s">
        <v>35</v>
      </c>
      <c r="AX173" s="14" t="s">
        <v>74</v>
      </c>
      <c r="AY173" s="239" t="s">
        <v>140</v>
      </c>
    </row>
    <row r="174" s="13" customFormat="1">
      <c r="A174" s="13"/>
      <c r="B174" s="218"/>
      <c r="C174" s="219"/>
      <c r="D174" s="220" t="s">
        <v>151</v>
      </c>
      <c r="E174" s="221" t="s">
        <v>19</v>
      </c>
      <c r="F174" s="222" t="s">
        <v>152</v>
      </c>
      <c r="G174" s="219"/>
      <c r="H174" s="221" t="s">
        <v>19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151</v>
      </c>
      <c r="AU174" s="228" t="s">
        <v>149</v>
      </c>
      <c r="AV174" s="13" t="s">
        <v>82</v>
      </c>
      <c r="AW174" s="13" t="s">
        <v>35</v>
      </c>
      <c r="AX174" s="13" t="s">
        <v>74</v>
      </c>
      <c r="AY174" s="228" t="s">
        <v>140</v>
      </c>
    </row>
    <row r="175" s="13" customFormat="1">
      <c r="A175" s="13"/>
      <c r="B175" s="218"/>
      <c r="C175" s="219"/>
      <c r="D175" s="220" t="s">
        <v>151</v>
      </c>
      <c r="E175" s="221" t="s">
        <v>19</v>
      </c>
      <c r="F175" s="222" t="s">
        <v>166</v>
      </c>
      <c r="G175" s="219"/>
      <c r="H175" s="221" t="s">
        <v>19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8" t="s">
        <v>151</v>
      </c>
      <c r="AU175" s="228" t="s">
        <v>149</v>
      </c>
      <c r="AV175" s="13" t="s">
        <v>82</v>
      </c>
      <c r="AW175" s="13" t="s">
        <v>35</v>
      </c>
      <c r="AX175" s="13" t="s">
        <v>74</v>
      </c>
      <c r="AY175" s="228" t="s">
        <v>140</v>
      </c>
    </row>
    <row r="176" s="13" customFormat="1">
      <c r="A176" s="13"/>
      <c r="B176" s="218"/>
      <c r="C176" s="219"/>
      <c r="D176" s="220" t="s">
        <v>151</v>
      </c>
      <c r="E176" s="221" t="s">
        <v>19</v>
      </c>
      <c r="F176" s="222" t="s">
        <v>179</v>
      </c>
      <c r="G176" s="219"/>
      <c r="H176" s="221" t="s">
        <v>19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8" t="s">
        <v>151</v>
      </c>
      <c r="AU176" s="228" t="s">
        <v>149</v>
      </c>
      <c r="AV176" s="13" t="s">
        <v>82</v>
      </c>
      <c r="AW176" s="13" t="s">
        <v>35</v>
      </c>
      <c r="AX176" s="13" t="s">
        <v>74</v>
      </c>
      <c r="AY176" s="228" t="s">
        <v>140</v>
      </c>
    </row>
    <row r="177" s="14" customFormat="1">
      <c r="A177" s="14"/>
      <c r="B177" s="229"/>
      <c r="C177" s="230"/>
      <c r="D177" s="220" t="s">
        <v>151</v>
      </c>
      <c r="E177" s="231" t="s">
        <v>19</v>
      </c>
      <c r="F177" s="232" t="s">
        <v>193</v>
      </c>
      <c r="G177" s="230"/>
      <c r="H177" s="233">
        <v>0.95999999999999996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9" t="s">
        <v>151</v>
      </c>
      <c r="AU177" s="239" t="s">
        <v>149</v>
      </c>
      <c r="AV177" s="14" t="s">
        <v>149</v>
      </c>
      <c r="AW177" s="14" t="s">
        <v>35</v>
      </c>
      <c r="AX177" s="14" t="s">
        <v>74</v>
      </c>
      <c r="AY177" s="239" t="s">
        <v>140</v>
      </c>
    </row>
    <row r="178" s="13" customFormat="1">
      <c r="A178" s="13"/>
      <c r="B178" s="218"/>
      <c r="C178" s="219"/>
      <c r="D178" s="220" t="s">
        <v>151</v>
      </c>
      <c r="E178" s="221" t="s">
        <v>19</v>
      </c>
      <c r="F178" s="222" t="s">
        <v>152</v>
      </c>
      <c r="G178" s="219"/>
      <c r="H178" s="221" t="s">
        <v>19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151</v>
      </c>
      <c r="AU178" s="228" t="s">
        <v>149</v>
      </c>
      <c r="AV178" s="13" t="s">
        <v>82</v>
      </c>
      <c r="AW178" s="13" t="s">
        <v>35</v>
      </c>
      <c r="AX178" s="13" t="s">
        <v>74</v>
      </c>
      <c r="AY178" s="228" t="s">
        <v>140</v>
      </c>
    </row>
    <row r="179" s="13" customFormat="1">
      <c r="A179" s="13"/>
      <c r="B179" s="218"/>
      <c r="C179" s="219"/>
      <c r="D179" s="220" t="s">
        <v>151</v>
      </c>
      <c r="E179" s="221" t="s">
        <v>19</v>
      </c>
      <c r="F179" s="222" t="s">
        <v>166</v>
      </c>
      <c r="G179" s="219"/>
      <c r="H179" s="221" t="s">
        <v>19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8" t="s">
        <v>151</v>
      </c>
      <c r="AU179" s="228" t="s">
        <v>149</v>
      </c>
      <c r="AV179" s="13" t="s">
        <v>82</v>
      </c>
      <c r="AW179" s="13" t="s">
        <v>35</v>
      </c>
      <c r="AX179" s="13" t="s">
        <v>74</v>
      </c>
      <c r="AY179" s="228" t="s">
        <v>140</v>
      </c>
    </row>
    <row r="180" s="13" customFormat="1">
      <c r="A180" s="13"/>
      <c r="B180" s="218"/>
      <c r="C180" s="219"/>
      <c r="D180" s="220" t="s">
        <v>151</v>
      </c>
      <c r="E180" s="221" t="s">
        <v>19</v>
      </c>
      <c r="F180" s="222" t="s">
        <v>181</v>
      </c>
      <c r="G180" s="219"/>
      <c r="H180" s="221" t="s">
        <v>19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8" t="s">
        <v>151</v>
      </c>
      <c r="AU180" s="228" t="s">
        <v>149</v>
      </c>
      <c r="AV180" s="13" t="s">
        <v>82</v>
      </c>
      <c r="AW180" s="13" t="s">
        <v>35</v>
      </c>
      <c r="AX180" s="13" t="s">
        <v>74</v>
      </c>
      <c r="AY180" s="228" t="s">
        <v>140</v>
      </c>
    </row>
    <row r="181" s="14" customFormat="1">
      <c r="A181" s="14"/>
      <c r="B181" s="229"/>
      <c r="C181" s="230"/>
      <c r="D181" s="220" t="s">
        <v>151</v>
      </c>
      <c r="E181" s="231" t="s">
        <v>19</v>
      </c>
      <c r="F181" s="232" t="s">
        <v>193</v>
      </c>
      <c r="G181" s="230"/>
      <c r="H181" s="233">
        <v>0.95999999999999996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9" t="s">
        <v>151</v>
      </c>
      <c r="AU181" s="239" t="s">
        <v>149</v>
      </c>
      <c r="AV181" s="14" t="s">
        <v>149</v>
      </c>
      <c r="AW181" s="14" t="s">
        <v>35</v>
      </c>
      <c r="AX181" s="14" t="s">
        <v>74</v>
      </c>
      <c r="AY181" s="239" t="s">
        <v>140</v>
      </c>
    </row>
    <row r="182" s="13" customFormat="1">
      <c r="A182" s="13"/>
      <c r="B182" s="218"/>
      <c r="C182" s="219"/>
      <c r="D182" s="220" t="s">
        <v>151</v>
      </c>
      <c r="E182" s="221" t="s">
        <v>19</v>
      </c>
      <c r="F182" s="222" t="s">
        <v>152</v>
      </c>
      <c r="G182" s="219"/>
      <c r="H182" s="221" t="s">
        <v>19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151</v>
      </c>
      <c r="AU182" s="228" t="s">
        <v>149</v>
      </c>
      <c r="AV182" s="13" t="s">
        <v>82</v>
      </c>
      <c r="AW182" s="13" t="s">
        <v>35</v>
      </c>
      <c r="AX182" s="13" t="s">
        <v>74</v>
      </c>
      <c r="AY182" s="228" t="s">
        <v>140</v>
      </c>
    </row>
    <row r="183" s="13" customFormat="1">
      <c r="A183" s="13"/>
      <c r="B183" s="218"/>
      <c r="C183" s="219"/>
      <c r="D183" s="220" t="s">
        <v>151</v>
      </c>
      <c r="E183" s="221" t="s">
        <v>19</v>
      </c>
      <c r="F183" s="222" t="s">
        <v>153</v>
      </c>
      <c r="G183" s="219"/>
      <c r="H183" s="221" t="s">
        <v>19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8" t="s">
        <v>151</v>
      </c>
      <c r="AU183" s="228" t="s">
        <v>149</v>
      </c>
      <c r="AV183" s="13" t="s">
        <v>82</v>
      </c>
      <c r="AW183" s="13" t="s">
        <v>35</v>
      </c>
      <c r="AX183" s="13" t="s">
        <v>74</v>
      </c>
      <c r="AY183" s="228" t="s">
        <v>140</v>
      </c>
    </row>
    <row r="184" s="13" customFormat="1">
      <c r="A184" s="13"/>
      <c r="B184" s="218"/>
      <c r="C184" s="219"/>
      <c r="D184" s="220" t="s">
        <v>151</v>
      </c>
      <c r="E184" s="221" t="s">
        <v>19</v>
      </c>
      <c r="F184" s="222" t="s">
        <v>182</v>
      </c>
      <c r="G184" s="219"/>
      <c r="H184" s="221" t="s">
        <v>19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8" t="s">
        <v>151</v>
      </c>
      <c r="AU184" s="228" t="s">
        <v>149</v>
      </c>
      <c r="AV184" s="13" t="s">
        <v>82</v>
      </c>
      <c r="AW184" s="13" t="s">
        <v>35</v>
      </c>
      <c r="AX184" s="13" t="s">
        <v>74</v>
      </c>
      <c r="AY184" s="228" t="s">
        <v>140</v>
      </c>
    </row>
    <row r="185" s="14" customFormat="1">
      <c r="A185" s="14"/>
      <c r="B185" s="229"/>
      <c r="C185" s="230"/>
      <c r="D185" s="220" t="s">
        <v>151</v>
      </c>
      <c r="E185" s="231" t="s">
        <v>19</v>
      </c>
      <c r="F185" s="232" t="s">
        <v>194</v>
      </c>
      <c r="G185" s="230"/>
      <c r="H185" s="233">
        <v>0.80000000000000004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151</v>
      </c>
      <c r="AU185" s="239" t="s">
        <v>149</v>
      </c>
      <c r="AV185" s="14" t="s">
        <v>149</v>
      </c>
      <c r="AW185" s="14" t="s">
        <v>35</v>
      </c>
      <c r="AX185" s="14" t="s">
        <v>74</v>
      </c>
      <c r="AY185" s="239" t="s">
        <v>140</v>
      </c>
    </row>
    <row r="186" s="15" customFormat="1">
      <c r="A186" s="15"/>
      <c r="B186" s="240"/>
      <c r="C186" s="241"/>
      <c r="D186" s="220" t="s">
        <v>151</v>
      </c>
      <c r="E186" s="242" t="s">
        <v>19</v>
      </c>
      <c r="F186" s="243" t="s">
        <v>155</v>
      </c>
      <c r="G186" s="241"/>
      <c r="H186" s="244">
        <v>3.0800000000000001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0" t="s">
        <v>151</v>
      </c>
      <c r="AU186" s="250" t="s">
        <v>149</v>
      </c>
      <c r="AV186" s="15" t="s">
        <v>148</v>
      </c>
      <c r="AW186" s="15" t="s">
        <v>35</v>
      </c>
      <c r="AX186" s="15" t="s">
        <v>82</v>
      </c>
      <c r="AY186" s="250" t="s">
        <v>140</v>
      </c>
    </row>
    <row r="187" s="2" customFormat="1" ht="21.75" customHeight="1">
      <c r="A187" s="39"/>
      <c r="B187" s="40"/>
      <c r="C187" s="205" t="s">
        <v>202</v>
      </c>
      <c r="D187" s="205" t="s">
        <v>144</v>
      </c>
      <c r="E187" s="206" t="s">
        <v>203</v>
      </c>
      <c r="F187" s="207" t="s">
        <v>204</v>
      </c>
      <c r="G187" s="208" t="s">
        <v>205</v>
      </c>
      <c r="H187" s="209">
        <v>0.036999999999999998</v>
      </c>
      <c r="I187" s="210"/>
      <c r="J187" s="211">
        <f>ROUND(I187*H187,2)</f>
        <v>0</v>
      </c>
      <c r="K187" s="207" t="s">
        <v>206</v>
      </c>
      <c r="L187" s="45"/>
      <c r="M187" s="212" t="s">
        <v>19</v>
      </c>
      <c r="N187" s="213" t="s">
        <v>46</v>
      </c>
      <c r="O187" s="85"/>
      <c r="P187" s="214">
        <f>O187*H187</f>
        <v>0</v>
      </c>
      <c r="Q187" s="214">
        <v>1.04575178</v>
      </c>
      <c r="R187" s="214">
        <f>Q187*H187</f>
        <v>0.03869281586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148</v>
      </c>
      <c r="AT187" s="216" t="s">
        <v>144</v>
      </c>
      <c r="AU187" s="216" t="s">
        <v>149</v>
      </c>
      <c r="AY187" s="18" t="s">
        <v>140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149</v>
      </c>
      <c r="BK187" s="217">
        <f>ROUND(I187*H187,2)</f>
        <v>0</v>
      </c>
      <c r="BL187" s="18" t="s">
        <v>148</v>
      </c>
      <c r="BM187" s="216" t="s">
        <v>207</v>
      </c>
    </row>
    <row r="188" s="2" customFormat="1">
      <c r="A188" s="39"/>
      <c r="B188" s="40"/>
      <c r="C188" s="41"/>
      <c r="D188" s="261" t="s">
        <v>200</v>
      </c>
      <c r="E188" s="41"/>
      <c r="F188" s="262" t="s">
        <v>208</v>
      </c>
      <c r="G188" s="41"/>
      <c r="H188" s="41"/>
      <c r="I188" s="263"/>
      <c r="J188" s="41"/>
      <c r="K188" s="41"/>
      <c r="L188" s="45"/>
      <c r="M188" s="264"/>
      <c r="N188" s="265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200</v>
      </c>
      <c r="AU188" s="18" t="s">
        <v>149</v>
      </c>
    </row>
    <row r="189" s="13" customFormat="1">
      <c r="A189" s="13"/>
      <c r="B189" s="218"/>
      <c r="C189" s="219"/>
      <c r="D189" s="220" t="s">
        <v>151</v>
      </c>
      <c r="E189" s="221" t="s">
        <v>19</v>
      </c>
      <c r="F189" s="222" t="s">
        <v>152</v>
      </c>
      <c r="G189" s="219"/>
      <c r="H189" s="221" t="s">
        <v>19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151</v>
      </c>
      <c r="AU189" s="228" t="s">
        <v>149</v>
      </c>
      <c r="AV189" s="13" t="s">
        <v>82</v>
      </c>
      <c r="AW189" s="13" t="s">
        <v>35</v>
      </c>
      <c r="AX189" s="13" t="s">
        <v>74</v>
      </c>
      <c r="AY189" s="228" t="s">
        <v>140</v>
      </c>
    </row>
    <row r="190" s="13" customFormat="1">
      <c r="A190" s="13"/>
      <c r="B190" s="218"/>
      <c r="C190" s="219"/>
      <c r="D190" s="220" t="s">
        <v>151</v>
      </c>
      <c r="E190" s="221" t="s">
        <v>19</v>
      </c>
      <c r="F190" s="222" t="s">
        <v>176</v>
      </c>
      <c r="G190" s="219"/>
      <c r="H190" s="221" t="s">
        <v>19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151</v>
      </c>
      <c r="AU190" s="228" t="s">
        <v>149</v>
      </c>
      <c r="AV190" s="13" t="s">
        <v>82</v>
      </c>
      <c r="AW190" s="13" t="s">
        <v>35</v>
      </c>
      <c r="AX190" s="13" t="s">
        <v>74</v>
      </c>
      <c r="AY190" s="228" t="s">
        <v>140</v>
      </c>
    </row>
    <row r="191" s="13" customFormat="1">
      <c r="A191" s="13"/>
      <c r="B191" s="218"/>
      <c r="C191" s="219"/>
      <c r="D191" s="220" t="s">
        <v>151</v>
      </c>
      <c r="E191" s="221" t="s">
        <v>19</v>
      </c>
      <c r="F191" s="222" t="s">
        <v>177</v>
      </c>
      <c r="G191" s="219"/>
      <c r="H191" s="221" t="s">
        <v>19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8" t="s">
        <v>151</v>
      </c>
      <c r="AU191" s="228" t="s">
        <v>149</v>
      </c>
      <c r="AV191" s="13" t="s">
        <v>82</v>
      </c>
      <c r="AW191" s="13" t="s">
        <v>35</v>
      </c>
      <c r="AX191" s="13" t="s">
        <v>74</v>
      </c>
      <c r="AY191" s="228" t="s">
        <v>140</v>
      </c>
    </row>
    <row r="192" s="14" customFormat="1">
      <c r="A192" s="14"/>
      <c r="B192" s="229"/>
      <c r="C192" s="230"/>
      <c r="D192" s="220" t="s">
        <v>151</v>
      </c>
      <c r="E192" s="231" t="s">
        <v>19</v>
      </c>
      <c r="F192" s="232" t="s">
        <v>209</v>
      </c>
      <c r="G192" s="230"/>
      <c r="H192" s="233">
        <v>0.0050000000000000001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9" t="s">
        <v>151</v>
      </c>
      <c r="AU192" s="239" t="s">
        <v>149</v>
      </c>
      <c r="AV192" s="14" t="s">
        <v>149</v>
      </c>
      <c r="AW192" s="14" t="s">
        <v>35</v>
      </c>
      <c r="AX192" s="14" t="s">
        <v>74</v>
      </c>
      <c r="AY192" s="239" t="s">
        <v>140</v>
      </c>
    </row>
    <row r="193" s="13" customFormat="1">
      <c r="A193" s="13"/>
      <c r="B193" s="218"/>
      <c r="C193" s="219"/>
      <c r="D193" s="220" t="s">
        <v>151</v>
      </c>
      <c r="E193" s="221" t="s">
        <v>19</v>
      </c>
      <c r="F193" s="222" t="s">
        <v>152</v>
      </c>
      <c r="G193" s="219"/>
      <c r="H193" s="221" t="s">
        <v>19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8" t="s">
        <v>151</v>
      </c>
      <c r="AU193" s="228" t="s">
        <v>149</v>
      </c>
      <c r="AV193" s="13" t="s">
        <v>82</v>
      </c>
      <c r="AW193" s="13" t="s">
        <v>35</v>
      </c>
      <c r="AX193" s="13" t="s">
        <v>74</v>
      </c>
      <c r="AY193" s="228" t="s">
        <v>140</v>
      </c>
    </row>
    <row r="194" s="13" customFormat="1">
      <c r="A194" s="13"/>
      <c r="B194" s="218"/>
      <c r="C194" s="219"/>
      <c r="D194" s="220" t="s">
        <v>151</v>
      </c>
      <c r="E194" s="221" t="s">
        <v>19</v>
      </c>
      <c r="F194" s="222" t="s">
        <v>166</v>
      </c>
      <c r="G194" s="219"/>
      <c r="H194" s="221" t="s">
        <v>19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8" t="s">
        <v>151</v>
      </c>
      <c r="AU194" s="228" t="s">
        <v>149</v>
      </c>
      <c r="AV194" s="13" t="s">
        <v>82</v>
      </c>
      <c r="AW194" s="13" t="s">
        <v>35</v>
      </c>
      <c r="AX194" s="13" t="s">
        <v>74</v>
      </c>
      <c r="AY194" s="228" t="s">
        <v>140</v>
      </c>
    </row>
    <row r="195" s="13" customFormat="1">
      <c r="A195" s="13"/>
      <c r="B195" s="218"/>
      <c r="C195" s="219"/>
      <c r="D195" s="220" t="s">
        <v>151</v>
      </c>
      <c r="E195" s="221" t="s">
        <v>19</v>
      </c>
      <c r="F195" s="222" t="s">
        <v>179</v>
      </c>
      <c r="G195" s="219"/>
      <c r="H195" s="221" t="s">
        <v>19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8" t="s">
        <v>151</v>
      </c>
      <c r="AU195" s="228" t="s">
        <v>149</v>
      </c>
      <c r="AV195" s="13" t="s">
        <v>82</v>
      </c>
      <c r="AW195" s="13" t="s">
        <v>35</v>
      </c>
      <c r="AX195" s="13" t="s">
        <v>74</v>
      </c>
      <c r="AY195" s="228" t="s">
        <v>140</v>
      </c>
    </row>
    <row r="196" s="14" customFormat="1">
      <c r="A196" s="14"/>
      <c r="B196" s="229"/>
      <c r="C196" s="230"/>
      <c r="D196" s="220" t="s">
        <v>151</v>
      </c>
      <c r="E196" s="231" t="s">
        <v>19</v>
      </c>
      <c r="F196" s="232" t="s">
        <v>210</v>
      </c>
      <c r="G196" s="230"/>
      <c r="H196" s="233">
        <v>0.010999999999999999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151</v>
      </c>
      <c r="AU196" s="239" t="s">
        <v>149</v>
      </c>
      <c r="AV196" s="14" t="s">
        <v>149</v>
      </c>
      <c r="AW196" s="14" t="s">
        <v>35</v>
      </c>
      <c r="AX196" s="14" t="s">
        <v>74</v>
      </c>
      <c r="AY196" s="239" t="s">
        <v>140</v>
      </c>
    </row>
    <row r="197" s="13" customFormat="1">
      <c r="A197" s="13"/>
      <c r="B197" s="218"/>
      <c r="C197" s="219"/>
      <c r="D197" s="220" t="s">
        <v>151</v>
      </c>
      <c r="E197" s="221" t="s">
        <v>19</v>
      </c>
      <c r="F197" s="222" t="s">
        <v>152</v>
      </c>
      <c r="G197" s="219"/>
      <c r="H197" s="221" t="s">
        <v>19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8" t="s">
        <v>151</v>
      </c>
      <c r="AU197" s="228" t="s">
        <v>149</v>
      </c>
      <c r="AV197" s="13" t="s">
        <v>82</v>
      </c>
      <c r="AW197" s="13" t="s">
        <v>35</v>
      </c>
      <c r="AX197" s="13" t="s">
        <v>74</v>
      </c>
      <c r="AY197" s="228" t="s">
        <v>140</v>
      </c>
    </row>
    <row r="198" s="13" customFormat="1">
      <c r="A198" s="13"/>
      <c r="B198" s="218"/>
      <c r="C198" s="219"/>
      <c r="D198" s="220" t="s">
        <v>151</v>
      </c>
      <c r="E198" s="221" t="s">
        <v>19</v>
      </c>
      <c r="F198" s="222" t="s">
        <v>166</v>
      </c>
      <c r="G198" s="219"/>
      <c r="H198" s="221" t="s">
        <v>19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8" t="s">
        <v>151</v>
      </c>
      <c r="AU198" s="228" t="s">
        <v>149</v>
      </c>
      <c r="AV198" s="13" t="s">
        <v>82</v>
      </c>
      <c r="AW198" s="13" t="s">
        <v>35</v>
      </c>
      <c r="AX198" s="13" t="s">
        <v>74</v>
      </c>
      <c r="AY198" s="228" t="s">
        <v>140</v>
      </c>
    </row>
    <row r="199" s="13" customFormat="1">
      <c r="A199" s="13"/>
      <c r="B199" s="218"/>
      <c r="C199" s="219"/>
      <c r="D199" s="220" t="s">
        <v>151</v>
      </c>
      <c r="E199" s="221" t="s">
        <v>19</v>
      </c>
      <c r="F199" s="222" t="s">
        <v>181</v>
      </c>
      <c r="G199" s="219"/>
      <c r="H199" s="221" t="s">
        <v>19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151</v>
      </c>
      <c r="AU199" s="228" t="s">
        <v>149</v>
      </c>
      <c r="AV199" s="13" t="s">
        <v>82</v>
      </c>
      <c r="AW199" s="13" t="s">
        <v>35</v>
      </c>
      <c r="AX199" s="13" t="s">
        <v>74</v>
      </c>
      <c r="AY199" s="228" t="s">
        <v>140</v>
      </c>
    </row>
    <row r="200" s="14" customFormat="1">
      <c r="A200" s="14"/>
      <c r="B200" s="229"/>
      <c r="C200" s="230"/>
      <c r="D200" s="220" t="s">
        <v>151</v>
      </c>
      <c r="E200" s="231" t="s">
        <v>19</v>
      </c>
      <c r="F200" s="232" t="s">
        <v>210</v>
      </c>
      <c r="G200" s="230"/>
      <c r="H200" s="233">
        <v>0.010999999999999999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39" t="s">
        <v>151</v>
      </c>
      <c r="AU200" s="239" t="s">
        <v>149</v>
      </c>
      <c r="AV200" s="14" t="s">
        <v>149</v>
      </c>
      <c r="AW200" s="14" t="s">
        <v>35</v>
      </c>
      <c r="AX200" s="14" t="s">
        <v>74</v>
      </c>
      <c r="AY200" s="239" t="s">
        <v>140</v>
      </c>
    </row>
    <row r="201" s="13" customFormat="1">
      <c r="A201" s="13"/>
      <c r="B201" s="218"/>
      <c r="C201" s="219"/>
      <c r="D201" s="220" t="s">
        <v>151</v>
      </c>
      <c r="E201" s="221" t="s">
        <v>19</v>
      </c>
      <c r="F201" s="222" t="s">
        <v>152</v>
      </c>
      <c r="G201" s="219"/>
      <c r="H201" s="221" t="s">
        <v>19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8" t="s">
        <v>151</v>
      </c>
      <c r="AU201" s="228" t="s">
        <v>149</v>
      </c>
      <c r="AV201" s="13" t="s">
        <v>82</v>
      </c>
      <c r="AW201" s="13" t="s">
        <v>35</v>
      </c>
      <c r="AX201" s="13" t="s">
        <v>74</v>
      </c>
      <c r="AY201" s="228" t="s">
        <v>140</v>
      </c>
    </row>
    <row r="202" s="13" customFormat="1">
      <c r="A202" s="13"/>
      <c r="B202" s="218"/>
      <c r="C202" s="219"/>
      <c r="D202" s="220" t="s">
        <v>151</v>
      </c>
      <c r="E202" s="221" t="s">
        <v>19</v>
      </c>
      <c r="F202" s="222" t="s">
        <v>153</v>
      </c>
      <c r="G202" s="219"/>
      <c r="H202" s="221" t="s">
        <v>19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151</v>
      </c>
      <c r="AU202" s="228" t="s">
        <v>149</v>
      </c>
      <c r="AV202" s="13" t="s">
        <v>82</v>
      </c>
      <c r="AW202" s="13" t="s">
        <v>35</v>
      </c>
      <c r="AX202" s="13" t="s">
        <v>74</v>
      </c>
      <c r="AY202" s="228" t="s">
        <v>140</v>
      </c>
    </row>
    <row r="203" s="13" customFormat="1">
      <c r="A203" s="13"/>
      <c r="B203" s="218"/>
      <c r="C203" s="219"/>
      <c r="D203" s="220" t="s">
        <v>151</v>
      </c>
      <c r="E203" s="221" t="s">
        <v>19</v>
      </c>
      <c r="F203" s="222" t="s">
        <v>182</v>
      </c>
      <c r="G203" s="219"/>
      <c r="H203" s="221" t="s">
        <v>19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151</v>
      </c>
      <c r="AU203" s="228" t="s">
        <v>149</v>
      </c>
      <c r="AV203" s="13" t="s">
        <v>82</v>
      </c>
      <c r="AW203" s="13" t="s">
        <v>35</v>
      </c>
      <c r="AX203" s="13" t="s">
        <v>74</v>
      </c>
      <c r="AY203" s="228" t="s">
        <v>140</v>
      </c>
    </row>
    <row r="204" s="14" customFormat="1">
      <c r="A204" s="14"/>
      <c r="B204" s="229"/>
      <c r="C204" s="230"/>
      <c r="D204" s="220" t="s">
        <v>151</v>
      </c>
      <c r="E204" s="231" t="s">
        <v>19</v>
      </c>
      <c r="F204" s="232" t="s">
        <v>211</v>
      </c>
      <c r="G204" s="230"/>
      <c r="H204" s="233">
        <v>0.01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151</v>
      </c>
      <c r="AU204" s="239" t="s">
        <v>149</v>
      </c>
      <c r="AV204" s="14" t="s">
        <v>149</v>
      </c>
      <c r="AW204" s="14" t="s">
        <v>35</v>
      </c>
      <c r="AX204" s="14" t="s">
        <v>74</v>
      </c>
      <c r="AY204" s="239" t="s">
        <v>140</v>
      </c>
    </row>
    <row r="205" s="15" customFormat="1">
      <c r="A205" s="15"/>
      <c r="B205" s="240"/>
      <c r="C205" s="241"/>
      <c r="D205" s="220" t="s">
        <v>151</v>
      </c>
      <c r="E205" s="242" t="s">
        <v>19</v>
      </c>
      <c r="F205" s="243" t="s">
        <v>155</v>
      </c>
      <c r="G205" s="241"/>
      <c r="H205" s="244">
        <v>0.036999999999999998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0" t="s">
        <v>151</v>
      </c>
      <c r="AU205" s="250" t="s">
        <v>149</v>
      </c>
      <c r="AV205" s="15" t="s">
        <v>148</v>
      </c>
      <c r="AW205" s="15" t="s">
        <v>35</v>
      </c>
      <c r="AX205" s="15" t="s">
        <v>82</v>
      </c>
      <c r="AY205" s="250" t="s">
        <v>140</v>
      </c>
    </row>
    <row r="206" s="12" customFormat="1" ht="22.8" customHeight="1">
      <c r="A206" s="12"/>
      <c r="B206" s="189"/>
      <c r="C206" s="190"/>
      <c r="D206" s="191" t="s">
        <v>73</v>
      </c>
      <c r="E206" s="203" t="s">
        <v>212</v>
      </c>
      <c r="F206" s="203" t="s">
        <v>213</v>
      </c>
      <c r="G206" s="190"/>
      <c r="H206" s="190"/>
      <c r="I206" s="193"/>
      <c r="J206" s="204">
        <f>BK206</f>
        <v>0</v>
      </c>
      <c r="K206" s="190"/>
      <c r="L206" s="195"/>
      <c r="M206" s="196"/>
      <c r="N206" s="197"/>
      <c r="O206" s="197"/>
      <c r="P206" s="198">
        <f>SUM(P207:P224)</f>
        <v>0</v>
      </c>
      <c r="Q206" s="197"/>
      <c r="R206" s="198">
        <f>SUM(R207:R224)</f>
        <v>0</v>
      </c>
      <c r="S206" s="197"/>
      <c r="T206" s="199">
        <f>SUM(T207:T224)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0" t="s">
        <v>82</v>
      </c>
      <c r="AT206" s="201" t="s">
        <v>73</v>
      </c>
      <c r="AU206" s="201" t="s">
        <v>82</v>
      </c>
      <c r="AY206" s="200" t="s">
        <v>140</v>
      </c>
      <c r="BK206" s="202">
        <f>SUM(BK207:BK224)</f>
        <v>0</v>
      </c>
    </row>
    <row r="207" s="2" customFormat="1" ht="24.15" customHeight="1">
      <c r="A207" s="39"/>
      <c r="B207" s="40"/>
      <c r="C207" s="205" t="s">
        <v>214</v>
      </c>
      <c r="D207" s="205" t="s">
        <v>144</v>
      </c>
      <c r="E207" s="206" t="s">
        <v>215</v>
      </c>
      <c r="F207" s="207" t="s">
        <v>216</v>
      </c>
      <c r="G207" s="208" t="s">
        <v>190</v>
      </c>
      <c r="H207" s="209">
        <v>51.649999999999999</v>
      </c>
      <c r="I207" s="210"/>
      <c r="J207" s="211">
        <f>ROUND(I207*H207,2)</f>
        <v>0</v>
      </c>
      <c r="K207" s="207" t="s">
        <v>206</v>
      </c>
      <c r="L207" s="45"/>
      <c r="M207" s="212" t="s">
        <v>19</v>
      </c>
      <c r="N207" s="213" t="s">
        <v>46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148</v>
      </c>
      <c r="AT207" s="216" t="s">
        <v>144</v>
      </c>
      <c r="AU207" s="216" t="s">
        <v>149</v>
      </c>
      <c r="AY207" s="18" t="s">
        <v>140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149</v>
      </c>
      <c r="BK207" s="217">
        <f>ROUND(I207*H207,2)</f>
        <v>0</v>
      </c>
      <c r="BL207" s="18" t="s">
        <v>148</v>
      </c>
      <c r="BM207" s="216" t="s">
        <v>217</v>
      </c>
    </row>
    <row r="208" s="2" customFormat="1">
      <c r="A208" s="39"/>
      <c r="B208" s="40"/>
      <c r="C208" s="41"/>
      <c r="D208" s="261" t="s">
        <v>200</v>
      </c>
      <c r="E208" s="41"/>
      <c r="F208" s="262" t="s">
        <v>218</v>
      </c>
      <c r="G208" s="41"/>
      <c r="H208" s="41"/>
      <c r="I208" s="263"/>
      <c r="J208" s="41"/>
      <c r="K208" s="41"/>
      <c r="L208" s="45"/>
      <c r="M208" s="264"/>
      <c r="N208" s="26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200</v>
      </c>
      <c r="AU208" s="18" t="s">
        <v>149</v>
      </c>
    </row>
    <row r="209" s="13" customFormat="1">
      <c r="A209" s="13"/>
      <c r="B209" s="218"/>
      <c r="C209" s="219"/>
      <c r="D209" s="220" t="s">
        <v>151</v>
      </c>
      <c r="E209" s="221" t="s">
        <v>19</v>
      </c>
      <c r="F209" s="222" t="s">
        <v>152</v>
      </c>
      <c r="G209" s="219"/>
      <c r="H209" s="221" t="s">
        <v>19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8" t="s">
        <v>151</v>
      </c>
      <c r="AU209" s="228" t="s">
        <v>149</v>
      </c>
      <c r="AV209" s="13" t="s">
        <v>82</v>
      </c>
      <c r="AW209" s="13" t="s">
        <v>35</v>
      </c>
      <c r="AX209" s="13" t="s">
        <v>74</v>
      </c>
      <c r="AY209" s="228" t="s">
        <v>140</v>
      </c>
    </row>
    <row r="210" s="13" customFormat="1">
      <c r="A210" s="13"/>
      <c r="B210" s="218"/>
      <c r="C210" s="219"/>
      <c r="D210" s="220" t="s">
        <v>151</v>
      </c>
      <c r="E210" s="221" t="s">
        <v>19</v>
      </c>
      <c r="F210" s="222" t="s">
        <v>219</v>
      </c>
      <c r="G210" s="219"/>
      <c r="H210" s="221" t="s">
        <v>19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8" t="s">
        <v>151</v>
      </c>
      <c r="AU210" s="228" t="s">
        <v>149</v>
      </c>
      <c r="AV210" s="13" t="s">
        <v>82</v>
      </c>
      <c r="AW210" s="13" t="s">
        <v>35</v>
      </c>
      <c r="AX210" s="13" t="s">
        <v>74</v>
      </c>
      <c r="AY210" s="228" t="s">
        <v>140</v>
      </c>
    </row>
    <row r="211" s="14" customFormat="1">
      <c r="A211" s="14"/>
      <c r="B211" s="229"/>
      <c r="C211" s="230"/>
      <c r="D211" s="220" t="s">
        <v>151</v>
      </c>
      <c r="E211" s="231" t="s">
        <v>19</v>
      </c>
      <c r="F211" s="232" t="s">
        <v>220</v>
      </c>
      <c r="G211" s="230"/>
      <c r="H211" s="233">
        <v>4.9100000000000001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9" t="s">
        <v>151</v>
      </c>
      <c r="AU211" s="239" t="s">
        <v>149</v>
      </c>
      <c r="AV211" s="14" t="s">
        <v>149</v>
      </c>
      <c r="AW211" s="14" t="s">
        <v>35</v>
      </c>
      <c r="AX211" s="14" t="s">
        <v>74</v>
      </c>
      <c r="AY211" s="239" t="s">
        <v>140</v>
      </c>
    </row>
    <row r="212" s="13" customFormat="1">
      <c r="A212" s="13"/>
      <c r="B212" s="218"/>
      <c r="C212" s="219"/>
      <c r="D212" s="220" t="s">
        <v>151</v>
      </c>
      <c r="E212" s="221" t="s">
        <v>19</v>
      </c>
      <c r="F212" s="222" t="s">
        <v>152</v>
      </c>
      <c r="G212" s="219"/>
      <c r="H212" s="221" t="s">
        <v>19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8" t="s">
        <v>151</v>
      </c>
      <c r="AU212" s="228" t="s">
        <v>149</v>
      </c>
      <c r="AV212" s="13" t="s">
        <v>82</v>
      </c>
      <c r="AW212" s="13" t="s">
        <v>35</v>
      </c>
      <c r="AX212" s="13" t="s">
        <v>74</v>
      </c>
      <c r="AY212" s="228" t="s">
        <v>140</v>
      </c>
    </row>
    <row r="213" s="13" customFormat="1">
      <c r="A213" s="13"/>
      <c r="B213" s="218"/>
      <c r="C213" s="219"/>
      <c r="D213" s="220" t="s">
        <v>151</v>
      </c>
      <c r="E213" s="221" t="s">
        <v>19</v>
      </c>
      <c r="F213" s="222" t="s">
        <v>221</v>
      </c>
      <c r="G213" s="219"/>
      <c r="H213" s="221" t="s">
        <v>19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8" t="s">
        <v>151</v>
      </c>
      <c r="AU213" s="228" t="s">
        <v>149</v>
      </c>
      <c r="AV213" s="13" t="s">
        <v>82</v>
      </c>
      <c r="AW213" s="13" t="s">
        <v>35</v>
      </c>
      <c r="AX213" s="13" t="s">
        <v>74</v>
      </c>
      <c r="AY213" s="228" t="s">
        <v>140</v>
      </c>
    </row>
    <row r="214" s="14" customFormat="1">
      <c r="A214" s="14"/>
      <c r="B214" s="229"/>
      <c r="C214" s="230"/>
      <c r="D214" s="220" t="s">
        <v>151</v>
      </c>
      <c r="E214" s="231" t="s">
        <v>19</v>
      </c>
      <c r="F214" s="232" t="s">
        <v>222</v>
      </c>
      <c r="G214" s="230"/>
      <c r="H214" s="233">
        <v>24.300000000000001</v>
      </c>
      <c r="I214" s="234"/>
      <c r="J214" s="230"/>
      <c r="K214" s="230"/>
      <c r="L214" s="235"/>
      <c r="M214" s="236"/>
      <c r="N214" s="237"/>
      <c r="O214" s="237"/>
      <c r="P214" s="237"/>
      <c r="Q214" s="237"/>
      <c r="R214" s="237"/>
      <c r="S214" s="237"/>
      <c r="T214" s="23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39" t="s">
        <v>151</v>
      </c>
      <c r="AU214" s="239" t="s">
        <v>149</v>
      </c>
      <c r="AV214" s="14" t="s">
        <v>149</v>
      </c>
      <c r="AW214" s="14" t="s">
        <v>35</v>
      </c>
      <c r="AX214" s="14" t="s">
        <v>74</v>
      </c>
      <c r="AY214" s="239" t="s">
        <v>140</v>
      </c>
    </row>
    <row r="215" s="13" customFormat="1">
      <c r="A215" s="13"/>
      <c r="B215" s="218"/>
      <c r="C215" s="219"/>
      <c r="D215" s="220" t="s">
        <v>151</v>
      </c>
      <c r="E215" s="221" t="s">
        <v>19</v>
      </c>
      <c r="F215" s="222" t="s">
        <v>152</v>
      </c>
      <c r="G215" s="219"/>
      <c r="H215" s="221" t="s">
        <v>19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8" t="s">
        <v>151</v>
      </c>
      <c r="AU215" s="228" t="s">
        <v>149</v>
      </c>
      <c r="AV215" s="13" t="s">
        <v>82</v>
      </c>
      <c r="AW215" s="13" t="s">
        <v>35</v>
      </c>
      <c r="AX215" s="13" t="s">
        <v>74</v>
      </c>
      <c r="AY215" s="228" t="s">
        <v>140</v>
      </c>
    </row>
    <row r="216" s="13" customFormat="1">
      <c r="A216" s="13"/>
      <c r="B216" s="218"/>
      <c r="C216" s="219"/>
      <c r="D216" s="220" t="s">
        <v>151</v>
      </c>
      <c r="E216" s="221" t="s">
        <v>19</v>
      </c>
      <c r="F216" s="222" t="s">
        <v>223</v>
      </c>
      <c r="G216" s="219"/>
      <c r="H216" s="221" t="s">
        <v>19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151</v>
      </c>
      <c r="AU216" s="228" t="s">
        <v>149</v>
      </c>
      <c r="AV216" s="13" t="s">
        <v>82</v>
      </c>
      <c r="AW216" s="13" t="s">
        <v>35</v>
      </c>
      <c r="AX216" s="13" t="s">
        <v>74</v>
      </c>
      <c r="AY216" s="228" t="s">
        <v>140</v>
      </c>
    </row>
    <row r="217" s="14" customFormat="1">
      <c r="A217" s="14"/>
      <c r="B217" s="229"/>
      <c r="C217" s="230"/>
      <c r="D217" s="220" t="s">
        <v>151</v>
      </c>
      <c r="E217" s="231" t="s">
        <v>19</v>
      </c>
      <c r="F217" s="232" t="s">
        <v>224</v>
      </c>
      <c r="G217" s="230"/>
      <c r="H217" s="233">
        <v>6.8799999999999999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9" t="s">
        <v>151</v>
      </c>
      <c r="AU217" s="239" t="s">
        <v>149</v>
      </c>
      <c r="AV217" s="14" t="s">
        <v>149</v>
      </c>
      <c r="AW217" s="14" t="s">
        <v>35</v>
      </c>
      <c r="AX217" s="14" t="s">
        <v>74</v>
      </c>
      <c r="AY217" s="239" t="s">
        <v>140</v>
      </c>
    </row>
    <row r="218" s="13" customFormat="1">
      <c r="A218" s="13"/>
      <c r="B218" s="218"/>
      <c r="C218" s="219"/>
      <c r="D218" s="220" t="s">
        <v>151</v>
      </c>
      <c r="E218" s="221" t="s">
        <v>19</v>
      </c>
      <c r="F218" s="222" t="s">
        <v>152</v>
      </c>
      <c r="G218" s="219"/>
      <c r="H218" s="221" t="s">
        <v>19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8" t="s">
        <v>151</v>
      </c>
      <c r="AU218" s="228" t="s">
        <v>149</v>
      </c>
      <c r="AV218" s="13" t="s">
        <v>82</v>
      </c>
      <c r="AW218" s="13" t="s">
        <v>35</v>
      </c>
      <c r="AX218" s="13" t="s">
        <v>74</v>
      </c>
      <c r="AY218" s="228" t="s">
        <v>140</v>
      </c>
    </row>
    <row r="219" s="13" customFormat="1">
      <c r="A219" s="13"/>
      <c r="B219" s="218"/>
      <c r="C219" s="219"/>
      <c r="D219" s="220" t="s">
        <v>151</v>
      </c>
      <c r="E219" s="221" t="s">
        <v>19</v>
      </c>
      <c r="F219" s="222" t="s">
        <v>225</v>
      </c>
      <c r="G219" s="219"/>
      <c r="H219" s="221" t="s">
        <v>19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8" t="s">
        <v>151</v>
      </c>
      <c r="AU219" s="228" t="s">
        <v>149</v>
      </c>
      <c r="AV219" s="13" t="s">
        <v>82</v>
      </c>
      <c r="AW219" s="13" t="s">
        <v>35</v>
      </c>
      <c r="AX219" s="13" t="s">
        <v>74</v>
      </c>
      <c r="AY219" s="228" t="s">
        <v>140</v>
      </c>
    </row>
    <row r="220" s="14" customFormat="1">
      <c r="A220" s="14"/>
      <c r="B220" s="229"/>
      <c r="C220" s="230"/>
      <c r="D220" s="220" t="s">
        <v>151</v>
      </c>
      <c r="E220" s="231" t="s">
        <v>19</v>
      </c>
      <c r="F220" s="232" t="s">
        <v>226</v>
      </c>
      <c r="G220" s="230"/>
      <c r="H220" s="233">
        <v>11.75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9" t="s">
        <v>151</v>
      </c>
      <c r="AU220" s="239" t="s">
        <v>149</v>
      </c>
      <c r="AV220" s="14" t="s">
        <v>149</v>
      </c>
      <c r="AW220" s="14" t="s">
        <v>35</v>
      </c>
      <c r="AX220" s="14" t="s">
        <v>74</v>
      </c>
      <c r="AY220" s="239" t="s">
        <v>140</v>
      </c>
    </row>
    <row r="221" s="13" customFormat="1">
      <c r="A221" s="13"/>
      <c r="B221" s="218"/>
      <c r="C221" s="219"/>
      <c r="D221" s="220" t="s">
        <v>151</v>
      </c>
      <c r="E221" s="221" t="s">
        <v>19</v>
      </c>
      <c r="F221" s="222" t="s">
        <v>152</v>
      </c>
      <c r="G221" s="219"/>
      <c r="H221" s="221" t="s">
        <v>19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8" t="s">
        <v>151</v>
      </c>
      <c r="AU221" s="228" t="s">
        <v>149</v>
      </c>
      <c r="AV221" s="13" t="s">
        <v>82</v>
      </c>
      <c r="AW221" s="13" t="s">
        <v>35</v>
      </c>
      <c r="AX221" s="13" t="s">
        <v>74</v>
      </c>
      <c r="AY221" s="228" t="s">
        <v>140</v>
      </c>
    </row>
    <row r="222" s="13" customFormat="1">
      <c r="A222" s="13"/>
      <c r="B222" s="218"/>
      <c r="C222" s="219"/>
      <c r="D222" s="220" t="s">
        <v>151</v>
      </c>
      <c r="E222" s="221" t="s">
        <v>19</v>
      </c>
      <c r="F222" s="222" t="s">
        <v>227</v>
      </c>
      <c r="G222" s="219"/>
      <c r="H222" s="221" t="s">
        <v>19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8" t="s">
        <v>151</v>
      </c>
      <c r="AU222" s="228" t="s">
        <v>149</v>
      </c>
      <c r="AV222" s="13" t="s">
        <v>82</v>
      </c>
      <c r="AW222" s="13" t="s">
        <v>35</v>
      </c>
      <c r="AX222" s="13" t="s">
        <v>74</v>
      </c>
      <c r="AY222" s="228" t="s">
        <v>140</v>
      </c>
    </row>
    <row r="223" s="14" customFormat="1">
      <c r="A223" s="14"/>
      <c r="B223" s="229"/>
      <c r="C223" s="230"/>
      <c r="D223" s="220" t="s">
        <v>151</v>
      </c>
      <c r="E223" s="231" t="s">
        <v>19</v>
      </c>
      <c r="F223" s="232" t="s">
        <v>228</v>
      </c>
      <c r="G223" s="230"/>
      <c r="H223" s="233">
        <v>3.8100000000000001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9" t="s">
        <v>151</v>
      </c>
      <c r="AU223" s="239" t="s">
        <v>149</v>
      </c>
      <c r="AV223" s="14" t="s">
        <v>149</v>
      </c>
      <c r="AW223" s="14" t="s">
        <v>35</v>
      </c>
      <c r="AX223" s="14" t="s">
        <v>74</v>
      </c>
      <c r="AY223" s="239" t="s">
        <v>140</v>
      </c>
    </row>
    <row r="224" s="15" customFormat="1">
      <c r="A224" s="15"/>
      <c r="B224" s="240"/>
      <c r="C224" s="241"/>
      <c r="D224" s="220" t="s">
        <v>151</v>
      </c>
      <c r="E224" s="242" t="s">
        <v>19</v>
      </c>
      <c r="F224" s="243" t="s">
        <v>155</v>
      </c>
      <c r="G224" s="241"/>
      <c r="H224" s="244">
        <v>51.650000000000006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0" t="s">
        <v>151</v>
      </c>
      <c r="AU224" s="250" t="s">
        <v>149</v>
      </c>
      <c r="AV224" s="15" t="s">
        <v>148</v>
      </c>
      <c r="AW224" s="15" t="s">
        <v>35</v>
      </c>
      <c r="AX224" s="15" t="s">
        <v>82</v>
      </c>
      <c r="AY224" s="250" t="s">
        <v>140</v>
      </c>
    </row>
    <row r="225" s="12" customFormat="1" ht="22.8" customHeight="1">
      <c r="A225" s="12"/>
      <c r="B225" s="189"/>
      <c r="C225" s="190"/>
      <c r="D225" s="191" t="s">
        <v>73</v>
      </c>
      <c r="E225" s="203" t="s">
        <v>229</v>
      </c>
      <c r="F225" s="203" t="s">
        <v>230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SUM(P226:P227)</f>
        <v>0</v>
      </c>
      <c r="Q225" s="197"/>
      <c r="R225" s="198">
        <f>SUM(R226:R227)</f>
        <v>0</v>
      </c>
      <c r="S225" s="197"/>
      <c r="T225" s="199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82</v>
      </c>
      <c r="AT225" s="201" t="s">
        <v>73</v>
      </c>
      <c r="AU225" s="201" t="s">
        <v>82</v>
      </c>
      <c r="AY225" s="200" t="s">
        <v>140</v>
      </c>
      <c r="BK225" s="202">
        <f>SUM(BK226:BK227)</f>
        <v>0</v>
      </c>
    </row>
    <row r="226" s="2" customFormat="1" ht="33" customHeight="1">
      <c r="A226" s="39"/>
      <c r="B226" s="40"/>
      <c r="C226" s="205" t="s">
        <v>231</v>
      </c>
      <c r="D226" s="205" t="s">
        <v>144</v>
      </c>
      <c r="E226" s="206" t="s">
        <v>232</v>
      </c>
      <c r="F226" s="207" t="s">
        <v>233</v>
      </c>
      <c r="G226" s="208" t="s">
        <v>205</v>
      </c>
      <c r="H226" s="209">
        <v>0.77700000000000002</v>
      </c>
      <c r="I226" s="210"/>
      <c r="J226" s="211">
        <f>ROUND(I226*H226,2)</f>
        <v>0</v>
      </c>
      <c r="K226" s="207" t="s">
        <v>206</v>
      </c>
      <c r="L226" s="45"/>
      <c r="M226" s="212" t="s">
        <v>19</v>
      </c>
      <c r="N226" s="213" t="s">
        <v>46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148</v>
      </c>
      <c r="AT226" s="216" t="s">
        <v>144</v>
      </c>
      <c r="AU226" s="216" t="s">
        <v>149</v>
      </c>
      <c r="AY226" s="18" t="s">
        <v>140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149</v>
      </c>
      <c r="BK226" s="217">
        <f>ROUND(I226*H226,2)</f>
        <v>0</v>
      </c>
      <c r="BL226" s="18" t="s">
        <v>148</v>
      </c>
      <c r="BM226" s="216" t="s">
        <v>234</v>
      </c>
    </row>
    <row r="227" s="2" customFormat="1">
      <c r="A227" s="39"/>
      <c r="B227" s="40"/>
      <c r="C227" s="41"/>
      <c r="D227" s="261" t="s">
        <v>200</v>
      </c>
      <c r="E227" s="41"/>
      <c r="F227" s="262" t="s">
        <v>235</v>
      </c>
      <c r="G227" s="41"/>
      <c r="H227" s="41"/>
      <c r="I227" s="263"/>
      <c r="J227" s="41"/>
      <c r="K227" s="41"/>
      <c r="L227" s="45"/>
      <c r="M227" s="264"/>
      <c r="N227" s="26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200</v>
      </c>
      <c r="AU227" s="18" t="s">
        <v>149</v>
      </c>
    </row>
    <row r="228" s="12" customFormat="1" ht="25.92" customHeight="1">
      <c r="A228" s="12"/>
      <c r="B228" s="189"/>
      <c r="C228" s="190"/>
      <c r="D228" s="191" t="s">
        <v>73</v>
      </c>
      <c r="E228" s="192" t="s">
        <v>236</v>
      </c>
      <c r="F228" s="192" t="s">
        <v>237</v>
      </c>
      <c r="G228" s="190"/>
      <c r="H228" s="190"/>
      <c r="I228" s="193"/>
      <c r="J228" s="194">
        <f>BK228</f>
        <v>0</v>
      </c>
      <c r="K228" s="190"/>
      <c r="L228" s="195"/>
      <c r="M228" s="196"/>
      <c r="N228" s="197"/>
      <c r="O228" s="197"/>
      <c r="P228" s="198">
        <f>P229</f>
        <v>0</v>
      </c>
      <c r="Q228" s="197"/>
      <c r="R228" s="198">
        <f>R229</f>
        <v>2.3287207978000004</v>
      </c>
      <c r="S228" s="197"/>
      <c r="T228" s="199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0" t="s">
        <v>149</v>
      </c>
      <c r="AT228" s="201" t="s">
        <v>73</v>
      </c>
      <c r="AU228" s="201" t="s">
        <v>74</v>
      </c>
      <c r="AY228" s="200" t="s">
        <v>140</v>
      </c>
      <c r="BK228" s="202">
        <f>BK229</f>
        <v>0</v>
      </c>
    </row>
    <row r="229" s="12" customFormat="1" ht="22.8" customHeight="1">
      <c r="A229" s="12"/>
      <c r="B229" s="189"/>
      <c r="C229" s="190"/>
      <c r="D229" s="191" t="s">
        <v>73</v>
      </c>
      <c r="E229" s="203" t="s">
        <v>238</v>
      </c>
      <c r="F229" s="203" t="s">
        <v>239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SUM(P230:P378)</f>
        <v>0</v>
      </c>
      <c r="Q229" s="197"/>
      <c r="R229" s="198">
        <f>SUM(R230:R378)</f>
        <v>2.3287207978000004</v>
      </c>
      <c r="S229" s="197"/>
      <c r="T229" s="199">
        <f>SUM(T230:T378)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149</v>
      </c>
      <c r="AT229" s="201" t="s">
        <v>73</v>
      </c>
      <c r="AU229" s="201" t="s">
        <v>82</v>
      </c>
      <c r="AY229" s="200" t="s">
        <v>140</v>
      </c>
      <c r="BK229" s="202">
        <f>SUM(BK230:BK378)</f>
        <v>0</v>
      </c>
    </row>
    <row r="230" s="2" customFormat="1" ht="33" customHeight="1">
      <c r="A230" s="39"/>
      <c r="B230" s="40"/>
      <c r="C230" s="205" t="s">
        <v>240</v>
      </c>
      <c r="D230" s="205" t="s">
        <v>144</v>
      </c>
      <c r="E230" s="206" t="s">
        <v>241</v>
      </c>
      <c r="F230" s="207" t="s">
        <v>242</v>
      </c>
      <c r="G230" s="208" t="s">
        <v>190</v>
      </c>
      <c r="H230" s="209">
        <v>14.07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46</v>
      </c>
      <c r="O230" s="85"/>
      <c r="P230" s="214">
        <f>O230*H230</f>
        <v>0</v>
      </c>
      <c r="Q230" s="214">
        <v>0.026807600000000001</v>
      </c>
      <c r="R230" s="214">
        <f>Q230*H230</f>
        <v>0.37718293200000003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161</v>
      </c>
      <c r="AT230" s="216" t="s">
        <v>144</v>
      </c>
      <c r="AU230" s="216" t="s">
        <v>149</v>
      </c>
      <c r="AY230" s="18" t="s">
        <v>140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149</v>
      </c>
      <c r="BK230" s="217">
        <f>ROUND(I230*H230,2)</f>
        <v>0</v>
      </c>
      <c r="BL230" s="18" t="s">
        <v>161</v>
      </c>
      <c r="BM230" s="216" t="s">
        <v>243</v>
      </c>
    </row>
    <row r="231" s="13" customFormat="1">
      <c r="A231" s="13"/>
      <c r="B231" s="218"/>
      <c r="C231" s="219"/>
      <c r="D231" s="220" t="s">
        <v>151</v>
      </c>
      <c r="E231" s="221" t="s">
        <v>19</v>
      </c>
      <c r="F231" s="222" t="s">
        <v>152</v>
      </c>
      <c r="G231" s="219"/>
      <c r="H231" s="221" t="s">
        <v>19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8" t="s">
        <v>151</v>
      </c>
      <c r="AU231" s="228" t="s">
        <v>149</v>
      </c>
      <c r="AV231" s="13" t="s">
        <v>82</v>
      </c>
      <c r="AW231" s="13" t="s">
        <v>35</v>
      </c>
      <c r="AX231" s="13" t="s">
        <v>74</v>
      </c>
      <c r="AY231" s="228" t="s">
        <v>140</v>
      </c>
    </row>
    <row r="232" s="13" customFormat="1">
      <c r="A232" s="13"/>
      <c r="B232" s="218"/>
      <c r="C232" s="219"/>
      <c r="D232" s="220" t="s">
        <v>151</v>
      </c>
      <c r="E232" s="221" t="s">
        <v>19</v>
      </c>
      <c r="F232" s="222" t="s">
        <v>244</v>
      </c>
      <c r="G232" s="219"/>
      <c r="H232" s="221" t="s">
        <v>19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8" t="s">
        <v>151</v>
      </c>
      <c r="AU232" s="228" t="s">
        <v>149</v>
      </c>
      <c r="AV232" s="13" t="s">
        <v>82</v>
      </c>
      <c r="AW232" s="13" t="s">
        <v>35</v>
      </c>
      <c r="AX232" s="13" t="s">
        <v>74</v>
      </c>
      <c r="AY232" s="228" t="s">
        <v>140</v>
      </c>
    </row>
    <row r="233" s="13" customFormat="1">
      <c r="A233" s="13"/>
      <c r="B233" s="218"/>
      <c r="C233" s="219"/>
      <c r="D233" s="220" t="s">
        <v>151</v>
      </c>
      <c r="E233" s="221" t="s">
        <v>19</v>
      </c>
      <c r="F233" s="222" t="s">
        <v>245</v>
      </c>
      <c r="G233" s="219"/>
      <c r="H233" s="221" t="s">
        <v>19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8" t="s">
        <v>151</v>
      </c>
      <c r="AU233" s="228" t="s">
        <v>149</v>
      </c>
      <c r="AV233" s="13" t="s">
        <v>82</v>
      </c>
      <c r="AW233" s="13" t="s">
        <v>35</v>
      </c>
      <c r="AX233" s="13" t="s">
        <v>74</v>
      </c>
      <c r="AY233" s="228" t="s">
        <v>140</v>
      </c>
    </row>
    <row r="234" s="14" customFormat="1">
      <c r="A234" s="14"/>
      <c r="B234" s="229"/>
      <c r="C234" s="230"/>
      <c r="D234" s="220" t="s">
        <v>151</v>
      </c>
      <c r="E234" s="231" t="s">
        <v>19</v>
      </c>
      <c r="F234" s="232" t="s">
        <v>246</v>
      </c>
      <c r="G234" s="230"/>
      <c r="H234" s="233">
        <v>11.060000000000001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151</v>
      </c>
      <c r="AU234" s="239" t="s">
        <v>149</v>
      </c>
      <c r="AV234" s="14" t="s">
        <v>149</v>
      </c>
      <c r="AW234" s="14" t="s">
        <v>35</v>
      </c>
      <c r="AX234" s="14" t="s">
        <v>74</v>
      </c>
      <c r="AY234" s="239" t="s">
        <v>140</v>
      </c>
    </row>
    <row r="235" s="13" customFormat="1">
      <c r="A235" s="13"/>
      <c r="B235" s="218"/>
      <c r="C235" s="219"/>
      <c r="D235" s="220" t="s">
        <v>151</v>
      </c>
      <c r="E235" s="221" t="s">
        <v>19</v>
      </c>
      <c r="F235" s="222" t="s">
        <v>152</v>
      </c>
      <c r="G235" s="219"/>
      <c r="H235" s="221" t="s">
        <v>19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8" t="s">
        <v>151</v>
      </c>
      <c r="AU235" s="228" t="s">
        <v>149</v>
      </c>
      <c r="AV235" s="13" t="s">
        <v>82</v>
      </c>
      <c r="AW235" s="13" t="s">
        <v>35</v>
      </c>
      <c r="AX235" s="13" t="s">
        <v>74</v>
      </c>
      <c r="AY235" s="228" t="s">
        <v>140</v>
      </c>
    </row>
    <row r="236" s="13" customFormat="1">
      <c r="A236" s="13"/>
      <c r="B236" s="218"/>
      <c r="C236" s="219"/>
      <c r="D236" s="220" t="s">
        <v>151</v>
      </c>
      <c r="E236" s="221" t="s">
        <v>19</v>
      </c>
      <c r="F236" s="222" t="s">
        <v>244</v>
      </c>
      <c r="G236" s="219"/>
      <c r="H236" s="221" t="s">
        <v>19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8" t="s">
        <v>151</v>
      </c>
      <c r="AU236" s="228" t="s">
        <v>149</v>
      </c>
      <c r="AV236" s="13" t="s">
        <v>82</v>
      </c>
      <c r="AW236" s="13" t="s">
        <v>35</v>
      </c>
      <c r="AX236" s="13" t="s">
        <v>74</v>
      </c>
      <c r="AY236" s="228" t="s">
        <v>140</v>
      </c>
    </row>
    <row r="237" s="13" customFormat="1">
      <c r="A237" s="13"/>
      <c r="B237" s="218"/>
      <c r="C237" s="219"/>
      <c r="D237" s="220" t="s">
        <v>151</v>
      </c>
      <c r="E237" s="221" t="s">
        <v>19</v>
      </c>
      <c r="F237" s="222" t="s">
        <v>245</v>
      </c>
      <c r="G237" s="219"/>
      <c r="H237" s="221" t="s">
        <v>19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151</v>
      </c>
      <c r="AU237" s="228" t="s">
        <v>149</v>
      </c>
      <c r="AV237" s="13" t="s">
        <v>82</v>
      </c>
      <c r="AW237" s="13" t="s">
        <v>35</v>
      </c>
      <c r="AX237" s="13" t="s">
        <v>74</v>
      </c>
      <c r="AY237" s="228" t="s">
        <v>140</v>
      </c>
    </row>
    <row r="238" s="14" customFormat="1">
      <c r="A238" s="14"/>
      <c r="B238" s="229"/>
      <c r="C238" s="230"/>
      <c r="D238" s="220" t="s">
        <v>151</v>
      </c>
      <c r="E238" s="231" t="s">
        <v>19</v>
      </c>
      <c r="F238" s="232" t="s">
        <v>247</v>
      </c>
      <c r="G238" s="230"/>
      <c r="H238" s="233">
        <v>3.0099999999999998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9" t="s">
        <v>151</v>
      </c>
      <c r="AU238" s="239" t="s">
        <v>149</v>
      </c>
      <c r="AV238" s="14" t="s">
        <v>149</v>
      </c>
      <c r="AW238" s="14" t="s">
        <v>35</v>
      </c>
      <c r="AX238" s="14" t="s">
        <v>74</v>
      </c>
      <c r="AY238" s="239" t="s">
        <v>140</v>
      </c>
    </row>
    <row r="239" s="13" customFormat="1">
      <c r="A239" s="13"/>
      <c r="B239" s="218"/>
      <c r="C239" s="219"/>
      <c r="D239" s="220" t="s">
        <v>151</v>
      </c>
      <c r="E239" s="221" t="s">
        <v>19</v>
      </c>
      <c r="F239" s="222" t="s">
        <v>248</v>
      </c>
      <c r="G239" s="219"/>
      <c r="H239" s="221" t="s">
        <v>19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8" t="s">
        <v>151</v>
      </c>
      <c r="AU239" s="228" t="s">
        <v>149</v>
      </c>
      <c r="AV239" s="13" t="s">
        <v>82</v>
      </c>
      <c r="AW239" s="13" t="s">
        <v>35</v>
      </c>
      <c r="AX239" s="13" t="s">
        <v>74</v>
      </c>
      <c r="AY239" s="228" t="s">
        <v>140</v>
      </c>
    </row>
    <row r="240" s="13" customFormat="1">
      <c r="A240" s="13"/>
      <c r="B240" s="218"/>
      <c r="C240" s="219"/>
      <c r="D240" s="220" t="s">
        <v>151</v>
      </c>
      <c r="E240" s="221" t="s">
        <v>19</v>
      </c>
      <c r="F240" s="222" t="s">
        <v>249</v>
      </c>
      <c r="G240" s="219"/>
      <c r="H240" s="221" t="s">
        <v>19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151</v>
      </c>
      <c r="AU240" s="228" t="s">
        <v>149</v>
      </c>
      <c r="AV240" s="13" t="s">
        <v>82</v>
      </c>
      <c r="AW240" s="13" t="s">
        <v>35</v>
      </c>
      <c r="AX240" s="13" t="s">
        <v>74</v>
      </c>
      <c r="AY240" s="228" t="s">
        <v>140</v>
      </c>
    </row>
    <row r="241" s="15" customFormat="1">
      <c r="A241" s="15"/>
      <c r="B241" s="240"/>
      <c r="C241" s="241"/>
      <c r="D241" s="220" t="s">
        <v>151</v>
      </c>
      <c r="E241" s="242" t="s">
        <v>19</v>
      </c>
      <c r="F241" s="243" t="s">
        <v>155</v>
      </c>
      <c r="G241" s="241"/>
      <c r="H241" s="244">
        <v>14.07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0" t="s">
        <v>151</v>
      </c>
      <c r="AU241" s="250" t="s">
        <v>149</v>
      </c>
      <c r="AV241" s="15" t="s">
        <v>148</v>
      </c>
      <c r="AW241" s="15" t="s">
        <v>35</v>
      </c>
      <c r="AX241" s="15" t="s">
        <v>82</v>
      </c>
      <c r="AY241" s="250" t="s">
        <v>140</v>
      </c>
    </row>
    <row r="242" s="2" customFormat="1" ht="33" customHeight="1">
      <c r="A242" s="39"/>
      <c r="B242" s="40"/>
      <c r="C242" s="205" t="s">
        <v>250</v>
      </c>
      <c r="D242" s="205" t="s">
        <v>144</v>
      </c>
      <c r="E242" s="206" t="s">
        <v>251</v>
      </c>
      <c r="F242" s="207" t="s">
        <v>252</v>
      </c>
      <c r="G242" s="208" t="s">
        <v>190</v>
      </c>
      <c r="H242" s="209">
        <v>3.2200000000000002</v>
      </c>
      <c r="I242" s="210"/>
      <c r="J242" s="211">
        <f>ROUND(I242*H242,2)</f>
        <v>0</v>
      </c>
      <c r="K242" s="207" t="s">
        <v>19</v>
      </c>
      <c r="L242" s="45"/>
      <c r="M242" s="212" t="s">
        <v>19</v>
      </c>
      <c r="N242" s="213" t="s">
        <v>46</v>
      </c>
      <c r="O242" s="85"/>
      <c r="P242" s="214">
        <f>O242*H242</f>
        <v>0</v>
      </c>
      <c r="Q242" s="214">
        <v>0.027437599999999999</v>
      </c>
      <c r="R242" s="214">
        <f>Q242*H242</f>
        <v>0.088349072000000001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161</v>
      </c>
      <c r="AT242" s="216" t="s">
        <v>144</v>
      </c>
      <c r="AU242" s="216" t="s">
        <v>149</v>
      </c>
      <c r="AY242" s="18" t="s">
        <v>140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149</v>
      </c>
      <c r="BK242" s="217">
        <f>ROUND(I242*H242,2)</f>
        <v>0</v>
      </c>
      <c r="BL242" s="18" t="s">
        <v>161</v>
      </c>
      <c r="BM242" s="216" t="s">
        <v>253</v>
      </c>
    </row>
    <row r="243" s="13" customFormat="1">
      <c r="A243" s="13"/>
      <c r="B243" s="218"/>
      <c r="C243" s="219"/>
      <c r="D243" s="220" t="s">
        <v>151</v>
      </c>
      <c r="E243" s="221" t="s">
        <v>19</v>
      </c>
      <c r="F243" s="222" t="s">
        <v>152</v>
      </c>
      <c r="G243" s="219"/>
      <c r="H243" s="221" t="s">
        <v>19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8" t="s">
        <v>151</v>
      </c>
      <c r="AU243" s="228" t="s">
        <v>149</v>
      </c>
      <c r="AV243" s="13" t="s">
        <v>82</v>
      </c>
      <c r="AW243" s="13" t="s">
        <v>35</v>
      </c>
      <c r="AX243" s="13" t="s">
        <v>74</v>
      </c>
      <c r="AY243" s="228" t="s">
        <v>140</v>
      </c>
    </row>
    <row r="244" s="13" customFormat="1">
      <c r="A244" s="13"/>
      <c r="B244" s="218"/>
      <c r="C244" s="219"/>
      <c r="D244" s="220" t="s">
        <v>151</v>
      </c>
      <c r="E244" s="221" t="s">
        <v>19</v>
      </c>
      <c r="F244" s="222" t="s">
        <v>244</v>
      </c>
      <c r="G244" s="219"/>
      <c r="H244" s="221" t="s">
        <v>19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8" t="s">
        <v>151</v>
      </c>
      <c r="AU244" s="228" t="s">
        <v>149</v>
      </c>
      <c r="AV244" s="13" t="s">
        <v>82</v>
      </c>
      <c r="AW244" s="13" t="s">
        <v>35</v>
      </c>
      <c r="AX244" s="13" t="s">
        <v>74</v>
      </c>
      <c r="AY244" s="228" t="s">
        <v>140</v>
      </c>
    </row>
    <row r="245" s="13" customFormat="1">
      <c r="A245" s="13"/>
      <c r="B245" s="218"/>
      <c r="C245" s="219"/>
      <c r="D245" s="220" t="s">
        <v>151</v>
      </c>
      <c r="E245" s="221" t="s">
        <v>19</v>
      </c>
      <c r="F245" s="222" t="s">
        <v>245</v>
      </c>
      <c r="G245" s="219"/>
      <c r="H245" s="221" t="s">
        <v>19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8" t="s">
        <v>151</v>
      </c>
      <c r="AU245" s="228" t="s">
        <v>149</v>
      </c>
      <c r="AV245" s="13" t="s">
        <v>82</v>
      </c>
      <c r="AW245" s="13" t="s">
        <v>35</v>
      </c>
      <c r="AX245" s="13" t="s">
        <v>74</v>
      </c>
      <c r="AY245" s="228" t="s">
        <v>140</v>
      </c>
    </row>
    <row r="246" s="14" customFormat="1">
      <c r="A246" s="14"/>
      <c r="B246" s="229"/>
      <c r="C246" s="230"/>
      <c r="D246" s="220" t="s">
        <v>151</v>
      </c>
      <c r="E246" s="231" t="s">
        <v>19</v>
      </c>
      <c r="F246" s="232" t="s">
        <v>254</v>
      </c>
      <c r="G246" s="230"/>
      <c r="H246" s="233">
        <v>3.2200000000000002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9" t="s">
        <v>151</v>
      </c>
      <c r="AU246" s="239" t="s">
        <v>149</v>
      </c>
      <c r="AV246" s="14" t="s">
        <v>149</v>
      </c>
      <c r="AW246" s="14" t="s">
        <v>35</v>
      </c>
      <c r="AX246" s="14" t="s">
        <v>74</v>
      </c>
      <c r="AY246" s="239" t="s">
        <v>140</v>
      </c>
    </row>
    <row r="247" s="13" customFormat="1">
      <c r="A247" s="13"/>
      <c r="B247" s="218"/>
      <c r="C247" s="219"/>
      <c r="D247" s="220" t="s">
        <v>151</v>
      </c>
      <c r="E247" s="221" t="s">
        <v>19</v>
      </c>
      <c r="F247" s="222" t="s">
        <v>248</v>
      </c>
      <c r="G247" s="219"/>
      <c r="H247" s="221" t="s">
        <v>19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8" t="s">
        <v>151</v>
      </c>
      <c r="AU247" s="228" t="s">
        <v>149</v>
      </c>
      <c r="AV247" s="13" t="s">
        <v>82</v>
      </c>
      <c r="AW247" s="13" t="s">
        <v>35</v>
      </c>
      <c r="AX247" s="13" t="s">
        <v>74</v>
      </c>
      <c r="AY247" s="228" t="s">
        <v>140</v>
      </c>
    </row>
    <row r="248" s="13" customFormat="1">
      <c r="A248" s="13"/>
      <c r="B248" s="218"/>
      <c r="C248" s="219"/>
      <c r="D248" s="220" t="s">
        <v>151</v>
      </c>
      <c r="E248" s="221" t="s">
        <v>19</v>
      </c>
      <c r="F248" s="222" t="s">
        <v>255</v>
      </c>
      <c r="G248" s="219"/>
      <c r="H248" s="221" t="s">
        <v>19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8" t="s">
        <v>151</v>
      </c>
      <c r="AU248" s="228" t="s">
        <v>149</v>
      </c>
      <c r="AV248" s="13" t="s">
        <v>82</v>
      </c>
      <c r="AW248" s="13" t="s">
        <v>35</v>
      </c>
      <c r="AX248" s="13" t="s">
        <v>74</v>
      </c>
      <c r="AY248" s="228" t="s">
        <v>140</v>
      </c>
    </row>
    <row r="249" s="13" customFormat="1">
      <c r="A249" s="13"/>
      <c r="B249" s="218"/>
      <c r="C249" s="219"/>
      <c r="D249" s="220" t="s">
        <v>151</v>
      </c>
      <c r="E249" s="221" t="s">
        <v>19</v>
      </c>
      <c r="F249" s="222" t="s">
        <v>256</v>
      </c>
      <c r="G249" s="219"/>
      <c r="H249" s="221" t="s">
        <v>19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8" t="s">
        <v>151</v>
      </c>
      <c r="AU249" s="228" t="s">
        <v>149</v>
      </c>
      <c r="AV249" s="13" t="s">
        <v>82</v>
      </c>
      <c r="AW249" s="13" t="s">
        <v>35</v>
      </c>
      <c r="AX249" s="13" t="s">
        <v>74</v>
      </c>
      <c r="AY249" s="228" t="s">
        <v>140</v>
      </c>
    </row>
    <row r="250" s="15" customFormat="1">
      <c r="A250" s="15"/>
      <c r="B250" s="240"/>
      <c r="C250" s="241"/>
      <c r="D250" s="220" t="s">
        <v>151</v>
      </c>
      <c r="E250" s="242" t="s">
        <v>19</v>
      </c>
      <c r="F250" s="243" t="s">
        <v>155</v>
      </c>
      <c r="G250" s="241"/>
      <c r="H250" s="244">
        <v>3.2200000000000002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0" t="s">
        <v>151</v>
      </c>
      <c r="AU250" s="250" t="s">
        <v>149</v>
      </c>
      <c r="AV250" s="15" t="s">
        <v>148</v>
      </c>
      <c r="AW250" s="15" t="s">
        <v>35</v>
      </c>
      <c r="AX250" s="15" t="s">
        <v>82</v>
      </c>
      <c r="AY250" s="250" t="s">
        <v>140</v>
      </c>
    </row>
    <row r="251" s="2" customFormat="1" ht="24.15" customHeight="1">
      <c r="A251" s="39"/>
      <c r="B251" s="40"/>
      <c r="C251" s="205" t="s">
        <v>257</v>
      </c>
      <c r="D251" s="205" t="s">
        <v>144</v>
      </c>
      <c r="E251" s="206" t="s">
        <v>258</v>
      </c>
      <c r="F251" s="207" t="s">
        <v>259</v>
      </c>
      <c r="G251" s="208" t="s">
        <v>190</v>
      </c>
      <c r="H251" s="209">
        <v>49.576999999999998</v>
      </c>
      <c r="I251" s="210"/>
      <c r="J251" s="211">
        <f>ROUND(I251*H251,2)</f>
        <v>0</v>
      </c>
      <c r="K251" s="207" t="s">
        <v>206</v>
      </c>
      <c r="L251" s="45"/>
      <c r="M251" s="212" t="s">
        <v>19</v>
      </c>
      <c r="N251" s="213" t="s">
        <v>46</v>
      </c>
      <c r="O251" s="85"/>
      <c r="P251" s="214">
        <f>O251*H251</f>
        <v>0</v>
      </c>
      <c r="Q251" s="214">
        <v>0.00020000000000000001</v>
      </c>
      <c r="R251" s="214">
        <f>Q251*H251</f>
        <v>0.0099153999999999996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161</v>
      </c>
      <c r="AT251" s="216" t="s">
        <v>144</v>
      </c>
      <c r="AU251" s="216" t="s">
        <v>149</v>
      </c>
      <c r="AY251" s="18" t="s">
        <v>140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149</v>
      </c>
      <c r="BK251" s="217">
        <f>ROUND(I251*H251,2)</f>
        <v>0</v>
      </c>
      <c r="BL251" s="18" t="s">
        <v>161</v>
      </c>
      <c r="BM251" s="216" t="s">
        <v>260</v>
      </c>
    </row>
    <row r="252" s="2" customFormat="1">
      <c r="A252" s="39"/>
      <c r="B252" s="40"/>
      <c r="C252" s="41"/>
      <c r="D252" s="261" t="s">
        <v>200</v>
      </c>
      <c r="E252" s="41"/>
      <c r="F252" s="262" t="s">
        <v>261</v>
      </c>
      <c r="G252" s="41"/>
      <c r="H252" s="41"/>
      <c r="I252" s="263"/>
      <c r="J252" s="41"/>
      <c r="K252" s="41"/>
      <c r="L252" s="45"/>
      <c r="M252" s="264"/>
      <c r="N252" s="26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200</v>
      </c>
      <c r="AU252" s="18" t="s">
        <v>149</v>
      </c>
    </row>
    <row r="253" s="13" customFormat="1">
      <c r="A253" s="13"/>
      <c r="B253" s="218"/>
      <c r="C253" s="219"/>
      <c r="D253" s="220" t="s">
        <v>151</v>
      </c>
      <c r="E253" s="221" t="s">
        <v>19</v>
      </c>
      <c r="F253" s="222" t="s">
        <v>152</v>
      </c>
      <c r="G253" s="219"/>
      <c r="H253" s="221" t="s">
        <v>19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8" t="s">
        <v>151</v>
      </c>
      <c r="AU253" s="228" t="s">
        <v>149</v>
      </c>
      <c r="AV253" s="13" t="s">
        <v>82</v>
      </c>
      <c r="AW253" s="13" t="s">
        <v>35</v>
      </c>
      <c r="AX253" s="13" t="s">
        <v>74</v>
      </c>
      <c r="AY253" s="228" t="s">
        <v>140</v>
      </c>
    </row>
    <row r="254" s="13" customFormat="1">
      <c r="A254" s="13"/>
      <c r="B254" s="218"/>
      <c r="C254" s="219"/>
      <c r="D254" s="220" t="s">
        <v>151</v>
      </c>
      <c r="E254" s="221" t="s">
        <v>19</v>
      </c>
      <c r="F254" s="222" t="s">
        <v>244</v>
      </c>
      <c r="G254" s="219"/>
      <c r="H254" s="221" t="s">
        <v>19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8" t="s">
        <v>151</v>
      </c>
      <c r="AU254" s="228" t="s">
        <v>149</v>
      </c>
      <c r="AV254" s="13" t="s">
        <v>82</v>
      </c>
      <c r="AW254" s="13" t="s">
        <v>35</v>
      </c>
      <c r="AX254" s="13" t="s">
        <v>74</v>
      </c>
      <c r="AY254" s="228" t="s">
        <v>140</v>
      </c>
    </row>
    <row r="255" s="13" customFormat="1">
      <c r="A255" s="13"/>
      <c r="B255" s="218"/>
      <c r="C255" s="219"/>
      <c r="D255" s="220" t="s">
        <v>151</v>
      </c>
      <c r="E255" s="221" t="s">
        <v>19</v>
      </c>
      <c r="F255" s="222" t="s">
        <v>245</v>
      </c>
      <c r="G255" s="219"/>
      <c r="H255" s="221" t="s">
        <v>19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8" t="s">
        <v>151</v>
      </c>
      <c r="AU255" s="228" t="s">
        <v>149</v>
      </c>
      <c r="AV255" s="13" t="s">
        <v>82</v>
      </c>
      <c r="AW255" s="13" t="s">
        <v>35</v>
      </c>
      <c r="AX255" s="13" t="s">
        <v>74</v>
      </c>
      <c r="AY255" s="228" t="s">
        <v>140</v>
      </c>
    </row>
    <row r="256" s="14" customFormat="1">
      <c r="A256" s="14"/>
      <c r="B256" s="229"/>
      <c r="C256" s="230"/>
      <c r="D256" s="220" t="s">
        <v>151</v>
      </c>
      <c r="E256" s="231" t="s">
        <v>19</v>
      </c>
      <c r="F256" s="232" t="s">
        <v>246</v>
      </c>
      <c r="G256" s="230"/>
      <c r="H256" s="233">
        <v>11.060000000000001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9" t="s">
        <v>151</v>
      </c>
      <c r="AU256" s="239" t="s">
        <v>149</v>
      </c>
      <c r="AV256" s="14" t="s">
        <v>149</v>
      </c>
      <c r="AW256" s="14" t="s">
        <v>35</v>
      </c>
      <c r="AX256" s="14" t="s">
        <v>74</v>
      </c>
      <c r="AY256" s="239" t="s">
        <v>140</v>
      </c>
    </row>
    <row r="257" s="13" customFormat="1">
      <c r="A257" s="13"/>
      <c r="B257" s="218"/>
      <c r="C257" s="219"/>
      <c r="D257" s="220" t="s">
        <v>151</v>
      </c>
      <c r="E257" s="221" t="s">
        <v>19</v>
      </c>
      <c r="F257" s="222" t="s">
        <v>152</v>
      </c>
      <c r="G257" s="219"/>
      <c r="H257" s="221" t="s">
        <v>19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8" t="s">
        <v>151</v>
      </c>
      <c r="AU257" s="228" t="s">
        <v>149</v>
      </c>
      <c r="AV257" s="13" t="s">
        <v>82</v>
      </c>
      <c r="AW257" s="13" t="s">
        <v>35</v>
      </c>
      <c r="AX257" s="13" t="s">
        <v>74</v>
      </c>
      <c r="AY257" s="228" t="s">
        <v>140</v>
      </c>
    </row>
    <row r="258" s="13" customFormat="1">
      <c r="A258" s="13"/>
      <c r="B258" s="218"/>
      <c r="C258" s="219"/>
      <c r="D258" s="220" t="s">
        <v>151</v>
      </c>
      <c r="E258" s="221" t="s">
        <v>19</v>
      </c>
      <c r="F258" s="222" t="s">
        <v>244</v>
      </c>
      <c r="G258" s="219"/>
      <c r="H258" s="221" t="s">
        <v>19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8" t="s">
        <v>151</v>
      </c>
      <c r="AU258" s="228" t="s">
        <v>149</v>
      </c>
      <c r="AV258" s="13" t="s">
        <v>82</v>
      </c>
      <c r="AW258" s="13" t="s">
        <v>35</v>
      </c>
      <c r="AX258" s="13" t="s">
        <v>74</v>
      </c>
      <c r="AY258" s="228" t="s">
        <v>140</v>
      </c>
    </row>
    <row r="259" s="13" customFormat="1">
      <c r="A259" s="13"/>
      <c r="B259" s="218"/>
      <c r="C259" s="219"/>
      <c r="D259" s="220" t="s">
        <v>151</v>
      </c>
      <c r="E259" s="221" t="s">
        <v>19</v>
      </c>
      <c r="F259" s="222" t="s">
        <v>245</v>
      </c>
      <c r="G259" s="219"/>
      <c r="H259" s="221" t="s">
        <v>19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8" t="s">
        <v>151</v>
      </c>
      <c r="AU259" s="228" t="s">
        <v>149</v>
      </c>
      <c r="AV259" s="13" t="s">
        <v>82</v>
      </c>
      <c r="AW259" s="13" t="s">
        <v>35</v>
      </c>
      <c r="AX259" s="13" t="s">
        <v>74</v>
      </c>
      <c r="AY259" s="228" t="s">
        <v>140</v>
      </c>
    </row>
    <row r="260" s="14" customFormat="1">
      <c r="A260" s="14"/>
      <c r="B260" s="229"/>
      <c r="C260" s="230"/>
      <c r="D260" s="220" t="s">
        <v>151</v>
      </c>
      <c r="E260" s="231" t="s">
        <v>19</v>
      </c>
      <c r="F260" s="232" t="s">
        <v>247</v>
      </c>
      <c r="G260" s="230"/>
      <c r="H260" s="233">
        <v>3.0099999999999998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9" t="s">
        <v>151</v>
      </c>
      <c r="AU260" s="239" t="s">
        <v>149</v>
      </c>
      <c r="AV260" s="14" t="s">
        <v>149</v>
      </c>
      <c r="AW260" s="14" t="s">
        <v>35</v>
      </c>
      <c r="AX260" s="14" t="s">
        <v>74</v>
      </c>
      <c r="AY260" s="239" t="s">
        <v>140</v>
      </c>
    </row>
    <row r="261" s="13" customFormat="1">
      <c r="A261" s="13"/>
      <c r="B261" s="218"/>
      <c r="C261" s="219"/>
      <c r="D261" s="220" t="s">
        <v>151</v>
      </c>
      <c r="E261" s="221" t="s">
        <v>19</v>
      </c>
      <c r="F261" s="222" t="s">
        <v>248</v>
      </c>
      <c r="G261" s="219"/>
      <c r="H261" s="221" t="s">
        <v>19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151</v>
      </c>
      <c r="AU261" s="228" t="s">
        <v>149</v>
      </c>
      <c r="AV261" s="13" t="s">
        <v>82</v>
      </c>
      <c r="AW261" s="13" t="s">
        <v>35</v>
      </c>
      <c r="AX261" s="13" t="s">
        <v>74</v>
      </c>
      <c r="AY261" s="228" t="s">
        <v>140</v>
      </c>
    </row>
    <row r="262" s="13" customFormat="1">
      <c r="A262" s="13"/>
      <c r="B262" s="218"/>
      <c r="C262" s="219"/>
      <c r="D262" s="220" t="s">
        <v>151</v>
      </c>
      <c r="E262" s="221" t="s">
        <v>19</v>
      </c>
      <c r="F262" s="222" t="s">
        <v>249</v>
      </c>
      <c r="G262" s="219"/>
      <c r="H262" s="221" t="s">
        <v>19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8" t="s">
        <v>151</v>
      </c>
      <c r="AU262" s="228" t="s">
        <v>149</v>
      </c>
      <c r="AV262" s="13" t="s">
        <v>82</v>
      </c>
      <c r="AW262" s="13" t="s">
        <v>35</v>
      </c>
      <c r="AX262" s="13" t="s">
        <v>74</v>
      </c>
      <c r="AY262" s="228" t="s">
        <v>140</v>
      </c>
    </row>
    <row r="263" s="16" customFormat="1">
      <c r="A263" s="16"/>
      <c r="B263" s="266"/>
      <c r="C263" s="267"/>
      <c r="D263" s="220" t="s">
        <v>151</v>
      </c>
      <c r="E263" s="268" t="s">
        <v>19</v>
      </c>
      <c r="F263" s="269" t="s">
        <v>262</v>
      </c>
      <c r="G263" s="267"/>
      <c r="H263" s="270">
        <v>14.07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6" t="s">
        <v>151</v>
      </c>
      <c r="AU263" s="276" t="s">
        <v>149</v>
      </c>
      <c r="AV263" s="16" t="s">
        <v>263</v>
      </c>
      <c r="AW263" s="16" t="s">
        <v>35</v>
      </c>
      <c r="AX263" s="16" t="s">
        <v>74</v>
      </c>
      <c r="AY263" s="276" t="s">
        <v>140</v>
      </c>
    </row>
    <row r="264" s="13" customFormat="1">
      <c r="A264" s="13"/>
      <c r="B264" s="218"/>
      <c r="C264" s="219"/>
      <c r="D264" s="220" t="s">
        <v>151</v>
      </c>
      <c r="E264" s="221" t="s">
        <v>19</v>
      </c>
      <c r="F264" s="222" t="s">
        <v>152</v>
      </c>
      <c r="G264" s="219"/>
      <c r="H264" s="221" t="s">
        <v>19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8" t="s">
        <v>151</v>
      </c>
      <c r="AU264" s="228" t="s">
        <v>149</v>
      </c>
      <c r="AV264" s="13" t="s">
        <v>82</v>
      </c>
      <c r="AW264" s="13" t="s">
        <v>35</v>
      </c>
      <c r="AX264" s="13" t="s">
        <v>74</v>
      </c>
      <c r="AY264" s="228" t="s">
        <v>140</v>
      </c>
    </row>
    <row r="265" s="13" customFormat="1">
      <c r="A265" s="13"/>
      <c r="B265" s="218"/>
      <c r="C265" s="219"/>
      <c r="D265" s="220" t="s">
        <v>151</v>
      </c>
      <c r="E265" s="221" t="s">
        <v>19</v>
      </c>
      <c r="F265" s="222" t="s">
        <v>244</v>
      </c>
      <c r="G265" s="219"/>
      <c r="H265" s="221" t="s">
        <v>19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8" t="s">
        <v>151</v>
      </c>
      <c r="AU265" s="228" t="s">
        <v>149</v>
      </c>
      <c r="AV265" s="13" t="s">
        <v>82</v>
      </c>
      <c r="AW265" s="13" t="s">
        <v>35</v>
      </c>
      <c r="AX265" s="13" t="s">
        <v>74</v>
      </c>
      <c r="AY265" s="228" t="s">
        <v>140</v>
      </c>
    </row>
    <row r="266" s="13" customFormat="1">
      <c r="A266" s="13"/>
      <c r="B266" s="218"/>
      <c r="C266" s="219"/>
      <c r="D266" s="220" t="s">
        <v>151</v>
      </c>
      <c r="E266" s="221" t="s">
        <v>19</v>
      </c>
      <c r="F266" s="222" t="s">
        <v>245</v>
      </c>
      <c r="G266" s="219"/>
      <c r="H266" s="221" t="s">
        <v>19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8" t="s">
        <v>151</v>
      </c>
      <c r="AU266" s="228" t="s">
        <v>149</v>
      </c>
      <c r="AV266" s="13" t="s">
        <v>82</v>
      </c>
      <c r="AW266" s="13" t="s">
        <v>35</v>
      </c>
      <c r="AX266" s="13" t="s">
        <v>74</v>
      </c>
      <c r="AY266" s="228" t="s">
        <v>140</v>
      </c>
    </row>
    <row r="267" s="14" customFormat="1">
      <c r="A267" s="14"/>
      <c r="B267" s="229"/>
      <c r="C267" s="230"/>
      <c r="D267" s="220" t="s">
        <v>151</v>
      </c>
      <c r="E267" s="231" t="s">
        <v>19</v>
      </c>
      <c r="F267" s="232" t="s">
        <v>254</v>
      </c>
      <c r="G267" s="230"/>
      <c r="H267" s="233">
        <v>3.2200000000000002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9" t="s">
        <v>151</v>
      </c>
      <c r="AU267" s="239" t="s">
        <v>149</v>
      </c>
      <c r="AV267" s="14" t="s">
        <v>149</v>
      </c>
      <c r="AW267" s="14" t="s">
        <v>35</v>
      </c>
      <c r="AX267" s="14" t="s">
        <v>74</v>
      </c>
      <c r="AY267" s="239" t="s">
        <v>140</v>
      </c>
    </row>
    <row r="268" s="13" customFormat="1">
      <c r="A268" s="13"/>
      <c r="B268" s="218"/>
      <c r="C268" s="219"/>
      <c r="D268" s="220" t="s">
        <v>151</v>
      </c>
      <c r="E268" s="221" t="s">
        <v>19</v>
      </c>
      <c r="F268" s="222" t="s">
        <v>248</v>
      </c>
      <c r="G268" s="219"/>
      <c r="H268" s="221" t="s">
        <v>19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8" t="s">
        <v>151</v>
      </c>
      <c r="AU268" s="228" t="s">
        <v>149</v>
      </c>
      <c r="AV268" s="13" t="s">
        <v>82</v>
      </c>
      <c r="AW268" s="13" t="s">
        <v>35</v>
      </c>
      <c r="AX268" s="13" t="s">
        <v>74</v>
      </c>
      <c r="AY268" s="228" t="s">
        <v>140</v>
      </c>
    </row>
    <row r="269" s="13" customFormat="1">
      <c r="A269" s="13"/>
      <c r="B269" s="218"/>
      <c r="C269" s="219"/>
      <c r="D269" s="220" t="s">
        <v>151</v>
      </c>
      <c r="E269" s="221" t="s">
        <v>19</v>
      </c>
      <c r="F269" s="222" t="s">
        <v>255</v>
      </c>
      <c r="G269" s="219"/>
      <c r="H269" s="221" t="s">
        <v>19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151</v>
      </c>
      <c r="AU269" s="228" t="s">
        <v>149</v>
      </c>
      <c r="AV269" s="13" t="s">
        <v>82</v>
      </c>
      <c r="AW269" s="13" t="s">
        <v>35</v>
      </c>
      <c r="AX269" s="13" t="s">
        <v>74</v>
      </c>
      <c r="AY269" s="228" t="s">
        <v>140</v>
      </c>
    </row>
    <row r="270" s="13" customFormat="1">
      <c r="A270" s="13"/>
      <c r="B270" s="218"/>
      <c r="C270" s="219"/>
      <c r="D270" s="220" t="s">
        <v>151</v>
      </c>
      <c r="E270" s="221" t="s">
        <v>19</v>
      </c>
      <c r="F270" s="222" t="s">
        <v>256</v>
      </c>
      <c r="G270" s="219"/>
      <c r="H270" s="221" t="s">
        <v>19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8" t="s">
        <v>151</v>
      </c>
      <c r="AU270" s="228" t="s">
        <v>149</v>
      </c>
      <c r="AV270" s="13" t="s">
        <v>82</v>
      </c>
      <c r="AW270" s="13" t="s">
        <v>35</v>
      </c>
      <c r="AX270" s="13" t="s">
        <v>74</v>
      </c>
      <c r="AY270" s="228" t="s">
        <v>140</v>
      </c>
    </row>
    <row r="271" s="16" customFormat="1">
      <c r="A271" s="16"/>
      <c r="B271" s="266"/>
      <c r="C271" s="267"/>
      <c r="D271" s="220" t="s">
        <v>151</v>
      </c>
      <c r="E271" s="268" t="s">
        <v>19</v>
      </c>
      <c r="F271" s="269" t="s">
        <v>262</v>
      </c>
      <c r="G271" s="267"/>
      <c r="H271" s="270">
        <v>3.2200000000000002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6" t="s">
        <v>151</v>
      </c>
      <c r="AU271" s="276" t="s">
        <v>149</v>
      </c>
      <c r="AV271" s="16" t="s">
        <v>263</v>
      </c>
      <c r="AW271" s="16" t="s">
        <v>35</v>
      </c>
      <c r="AX271" s="16" t="s">
        <v>74</v>
      </c>
      <c r="AY271" s="276" t="s">
        <v>140</v>
      </c>
    </row>
    <row r="272" s="13" customFormat="1">
      <c r="A272" s="13"/>
      <c r="B272" s="218"/>
      <c r="C272" s="219"/>
      <c r="D272" s="220" t="s">
        <v>151</v>
      </c>
      <c r="E272" s="221" t="s">
        <v>19</v>
      </c>
      <c r="F272" s="222" t="s">
        <v>152</v>
      </c>
      <c r="G272" s="219"/>
      <c r="H272" s="221" t="s">
        <v>19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151</v>
      </c>
      <c r="AU272" s="228" t="s">
        <v>149</v>
      </c>
      <c r="AV272" s="13" t="s">
        <v>82</v>
      </c>
      <c r="AW272" s="13" t="s">
        <v>35</v>
      </c>
      <c r="AX272" s="13" t="s">
        <v>74</v>
      </c>
      <c r="AY272" s="228" t="s">
        <v>140</v>
      </c>
    </row>
    <row r="273" s="13" customFormat="1">
      <c r="A273" s="13"/>
      <c r="B273" s="218"/>
      <c r="C273" s="219"/>
      <c r="D273" s="220" t="s">
        <v>151</v>
      </c>
      <c r="E273" s="221" t="s">
        <v>19</v>
      </c>
      <c r="F273" s="222" t="s">
        <v>264</v>
      </c>
      <c r="G273" s="219"/>
      <c r="H273" s="221" t="s">
        <v>19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8" t="s">
        <v>151</v>
      </c>
      <c r="AU273" s="228" t="s">
        <v>149</v>
      </c>
      <c r="AV273" s="13" t="s">
        <v>82</v>
      </c>
      <c r="AW273" s="13" t="s">
        <v>35</v>
      </c>
      <c r="AX273" s="13" t="s">
        <v>74</v>
      </c>
      <c r="AY273" s="228" t="s">
        <v>140</v>
      </c>
    </row>
    <row r="274" s="13" customFormat="1">
      <c r="A274" s="13"/>
      <c r="B274" s="218"/>
      <c r="C274" s="219"/>
      <c r="D274" s="220" t="s">
        <v>151</v>
      </c>
      <c r="E274" s="221" t="s">
        <v>19</v>
      </c>
      <c r="F274" s="222" t="s">
        <v>265</v>
      </c>
      <c r="G274" s="219"/>
      <c r="H274" s="221" t="s">
        <v>19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8" t="s">
        <v>151</v>
      </c>
      <c r="AU274" s="228" t="s">
        <v>149</v>
      </c>
      <c r="AV274" s="13" t="s">
        <v>82</v>
      </c>
      <c r="AW274" s="13" t="s">
        <v>35</v>
      </c>
      <c r="AX274" s="13" t="s">
        <v>74</v>
      </c>
      <c r="AY274" s="228" t="s">
        <v>140</v>
      </c>
    </row>
    <row r="275" s="14" customFormat="1">
      <c r="A275" s="14"/>
      <c r="B275" s="229"/>
      <c r="C275" s="230"/>
      <c r="D275" s="220" t="s">
        <v>151</v>
      </c>
      <c r="E275" s="231" t="s">
        <v>19</v>
      </c>
      <c r="F275" s="232" t="s">
        <v>266</v>
      </c>
      <c r="G275" s="230"/>
      <c r="H275" s="233">
        <v>11.970000000000001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39" t="s">
        <v>151</v>
      </c>
      <c r="AU275" s="239" t="s">
        <v>149</v>
      </c>
      <c r="AV275" s="14" t="s">
        <v>149</v>
      </c>
      <c r="AW275" s="14" t="s">
        <v>35</v>
      </c>
      <c r="AX275" s="14" t="s">
        <v>74</v>
      </c>
      <c r="AY275" s="239" t="s">
        <v>140</v>
      </c>
    </row>
    <row r="276" s="13" customFormat="1">
      <c r="A276" s="13"/>
      <c r="B276" s="218"/>
      <c r="C276" s="219"/>
      <c r="D276" s="220" t="s">
        <v>151</v>
      </c>
      <c r="E276" s="221" t="s">
        <v>19</v>
      </c>
      <c r="F276" s="222" t="s">
        <v>248</v>
      </c>
      <c r="G276" s="219"/>
      <c r="H276" s="221" t="s">
        <v>19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151</v>
      </c>
      <c r="AU276" s="228" t="s">
        <v>149</v>
      </c>
      <c r="AV276" s="13" t="s">
        <v>82</v>
      </c>
      <c r="AW276" s="13" t="s">
        <v>35</v>
      </c>
      <c r="AX276" s="13" t="s">
        <v>74</v>
      </c>
      <c r="AY276" s="228" t="s">
        <v>140</v>
      </c>
    </row>
    <row r="277" s="13" customFormat="1">
      <c r="A277" s="13"/>
      <c r="B277" s="218"/>
      <c r="C277" s="219"/>
      <c r="D277" s="220" t="s">
        <v>151</v>
      </c>
      <c r="E277" s="221" t="s">
        <v>19</v>
      </c>
      <c r="F277" s="222" t="s">
        <v>267</v>
      </c>
      <c r="G277" s="219"/>
      <c r="H277" s="221" t="s">
        <v>19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151</v>
      </c>
      <c r="AU277" s="228" t="s">
        <v>149</v>
      </c>
      <c r="AV277" s="13" t="s">
        <v>82</v>
      </c>
      <c r="AW277" s="13" t="s">
        <v>35</v>
      </c>
      <c r="AX277" s="13" t="s">
        <v>74</v>
      </c>
      <c r="AY277" s="228" t="s">
        <v>140</v>
      </c>
    </row>
    <row r="278" s="16" customFormat="1">
      <c r="A278" s="16"/>
      <c r="B278" s="266"/>
      <c r="C278" s="267"/>
      <c r="D278" s="220" t="s">
        <v>151</v>
      </c>
      <c r="E278" s="268" t="s">
        <v>19</v>
      </c>
      <c r="F278" s="269" t="s">
        <v>262</v>
      </c>
      <c r="G278" s="267"/>
      <c r="H278" s="270">
        <v>11.970000000000001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6" t="s">
        <v>151</v>
      </c>
      <c r="AU278" s="276" t="s">
        <v>149</v>
      </c>
      <c r="AV278" s="16" t="s">
        <v>263</v>
      </c>
      <c r="AW278" s="16" t="s">
        <v>35</v>
      </c>
      <c r="AX278" s="16" t="s">
        <v>74</v>
      </c>
      <c r="AY278" s="276" t="s">
        <v>140</v>
      </c>
    </row>
    <row r="279" s="13" customFormat="1">
      <c r="A279" s="13"/>
      <c r="B279" s="218"/>
      <c r="C279" s="219"/>
      <c r="D279" s="220" t="s">
        <v>151</v>
      </c>
      <c r="E279" s="221" t="s">
        <v>19</v>
      </c>
      <c r="F279" s="222" t="s">
        <v>152</v>
      </c>
      <c r="G279" s="219"/>
      <c r="H279" s="221" t="s">
        <v>19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8" t="s">
        <v>151</v>
      </c>
      <c r="AU279" s="228" t="s">
        <v>149</v>
      </c>
      <c r="AV279" s="13" t="s">
        <v>82</v>
      </c>
      <c r="AW279" s="13" t="s">
        <v>35</v>
      </c>
      <c r="AX279" s="13" t="s">
        <v>74</v>
      </c>
      <c r="AY279" s="228" t="s">
        <v>140</v>
      </c>
    </row>
    <row r="280" s="13" customFormat="1">
      <c r="A280" s="13"/>
      <c r="B280" s="218"/>
      <c r="C280" s="219"/>
      <c r="D280" s="220" t="s">
        <v>151</v>
      </c>
      <c r="E280" s="221" t="s">
        <v>19</v>
      </c>
      <c r="F280" s="222" t="s">
        <v>268</v>
      </c>
      <c r="G280" s="219"/>
      <c r="H280" s="221" t="s">
        <v>19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8" t="s">
        <v>151</v>
      </c>
      <c r="AU280" s="228" t="s">
        <v>149</v>
      </c>
      <c r="AV280" s="13" t="s">
        <v>82</v>
      </c>
      <c r="AW280" s="13" t="s">
        <v>35</v>
      </c>
      <c r="AX280" s="13" t="s">
        <v>74</v>
      </c>
      <c r="AY280" s="228" t="s">
        <v>140</v>
      </c>
    </row>
    <row r="281" s="13" customFormat="1">
      <c r="A281" s="13"/>
      <c r="B281" s="218"/>
      <c r="C281" s="219"/>
      <c r="D281" s="220" t="s">
        <v>151</v>
      </c>
      <c r="E281" s="221" t="s">
        <v>19</v>
      </c>
      <c r="F281" s="222" t="s">
        <v>265</v>
      </c>
      <c r="G281" s="219"/>
      <c r="H281" s="221" t="s">
        <v>19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8" t="s">
        <v>151</v>
      </c>
      <c r="AU281" s="228" t="s">
        <v>149</v>
      </c>
      <c r="AV281" s="13" t="s">
        <v>82</v>
      </c>
      <c r="AW281" s="13" t="s">
        <v>35</v>
      </c>
      <c r="AX281" s="13" t="s">
        <v>74</v>
      </c>
      <c r="AY281" s="228" t="s">
        <v>140</v>
      </c>
    </row>
    <row r="282" s="14" customFormat="1">
      <c r="A282" s="14"/>
      <c r="B282" s="229"/>
      <c r="C282" s="230"/>
      <c r="D282" s="220" t="s">
        <v>151</v>
      </c>
      <c r="E282" s="231" t="s">
        <v>19</v>
      </c>
      <c r="F282" s="232" t="s">
        <v>269</v>
      </c>
      <c r="G282" s="230"/>
      <c r="H282" s="233">
        <v>20.317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9" t="s">
        <v>151</v>
      </c>
      <c r="AU282" s="239" t="s">
        <v>149</v>
      </c>
      <c r="AV282" s="14" t="s">
        <v>149</v>
      </c>
      <c r="AW282" s="14" t="s">
        <v>35</v>
      </c>
      <c r="AX282" s="14" t="s">
        <v>74</v>
      </c>
      <c r="AY282" s="239" t="s">
        <v>140</v>
      </c>
    </row>
    <row r="283" s="13" customFormat="1">
      <c r="A283" s="13"/>
      <c r="B283" s="218"/>
      <c r="C283" s="219"/>
      <c r="D283" s="220" t="s">
        <v>151</v>
      </c>
      <c r="E283" s="221" t="s">
        <v>19</v>
      </c>
      <c r="F283" s="222" t="s">
        <v>248</v>
      </c>
      <c r="G283" s="219"/>
      <c r="H283" s="221" t="s">
        <v>19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8" t="s">
        <v>151</v>
      </c>
      <c r="AU283" s="228" t="s">
        <v>149</v>
      </c>
      <c r="AV283" s="13" t="s">
        <v>82</v>
      </c>
      <c r="AW283" s="13" t="s">
        <v>35</v>
      </c>
      <c r="AX283" s="13" t="s">
        <v>74</v>
      </c>
      <c r="AY283" s="228" t="s">
        <v>140</v>
      </c>
    </row>
    <row r="284" s="13" customFormat="1">
      <c r="A284" s="13"/>
      <c r="B284" s="218"/>
      <c r="C284" s="219"/>
      <c r="D284" s="220" t="s">
        <v>151</v>
      </c>
      <c r="E284" s="221" t="s">
        <v>19</v>
      </c>
      <c r="F284" s="222" t="s">
        <v>270</v>
      </c>
      <c r="G284" s="219"/>
      <c r="H284" s="221" t="s">
        <v>19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8" t="s">
        <v>151</v>
      </c>
      <c r="AU284" s="228" t="s">
        <v>149</v>
      </c>
      <c r="AV284" s="13" t="s">
        <v>82</v>
      </c>
      <c r="AW284" s="13" t="s">
        <v>35</v>
      </c>
      <c r="AX284" s="13" t="s">
        <v>74</v>
      </c>
      <c r="AY284" s="228" t="s">
        <v>140</v>
      </c>
    </row>
    <row r="285" s="16" customFormat="1">
      <c r="A285" s="16"/>
      <c r="B285" s="266"/>
      <c r="C285" s="267"/>
      <c r="D285" s="220" t="s">
        <v>151</v>
      </c>
      <c r="E285" s="268" t="s">
        <v>19</v>
      </c>
      <c r="F285" s="269" t="s">
        <v>262</v>
      </c>
      <c r="G285" s="267"/>
      <c r="H285" s="270">
        <v>20.317</v>
      </c>
      <c r="I285" s="271"/>
      <c r="J285" s="267"/>
      <c r="K285" s="267"/>
      <c r="L285" s="272"/>
      <c r="M285" s="273"/>
      <c r="N285" s="274"/>
      <c r="O285" s="274"/>
      <c r="P285" s="274"/>
      <c r="Q285" s="274"/>
      <c r="R285" s="274"/>
      <c r="S285" s="274"/>
      <c r="T285" s="275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76" t="s">
        <v>151</v>
      </c>
      <c r="AU285" s="276" t="s">
        <v>149</v>
      </c>
      <c r="AV285" s="16" t="s">
        <v>263</v>
      </c>
      <c r="AW285" s="16" t="s">
        <v>35</v>
      </c>
      <c r="AX285" s="16" t="s">
        <v>74</v>
      </c>
      <c r="AY285" s="276" t="s">
        <v>140</v>
      </c>
    </row>
    <row r="286" s="15" customFormat="1">
      <c r="A286" s="15"/>
      <c r="B286" s="240"/>
      <c r="C286" s="241"/>
      <c r="D286" s="220" t="s">
        <v>151</v>
      </c>
      <c r="E286" s="242" t="s">
        <v>19</v>
      </c>
      <c r="F286" s="243" t="s">
        <v>155</v>
      </c>
      <c r="G286" s="241"/>
      <c r="H286" s="244">
        <v>49.576999999999998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0" t="s">
        <v>151</v>
      </c>
      <c r="AU286" s="250" t="s">
        <v>149</v>
      </c>
      <c r="AV286" s="15" t="s">
        <v>148</v>
      </c>
      <c r="AW286" s="15" t="s">
        <v>35</v>
      </c>
      <c r="AX286" s="15" t="s">
        <v>82</v>
      </c>
      <c r="AY286" s="250" t="s">
        <v>140</v>
      </c>
    </row>
    <row r="287" s="2" customFormat="1" ht="24.15" customHeight="1">
      <c r="A287" s="39"/>
      <c r="B287" s="40"/>
      <c r="C287" s="205" t="s">
        <v>271</v>
      </c>
      <c r="D287" s="205" t="s">
        <v>144</v>
      </c>
      <c r="E287" s="206" t="s">
        <v>272</v>
      </c>
      <c r="F287" s="207" t="s">
        <v>273</v>
      </c>
      <c r="G287" s="208" t="s">
        <v>190</v>
      </c>
      <c r="H287" s="209">
        <v>15.19</v>
      </c>
      <c r="I287" s="210"/>
      <c r="J287" s="211">
        <f>ROUND(I287*H287,2)</f>
        <v>0</v>
      </c>
      <c r="K287" s="207" t="s">
        <v>206</v>
      </c>
      <c r="L287" s="45"/>
      <c r="M287" s="212" t="s">
        <v>19</v>
      </c>
      <c r="N287" s="213" t="s">
        <v>46</v>
      </c>
      <c r="O287" s="85"/>
      <c r="P287" s="214">
        <f>O287*H287</f>
        <v>0</v>
      </c>
      <c r="Q287" s="214">
        <v>0</v>
      </c>
      <c r="R287" s="214">
        <f>Q287*H287</f>
        <v>0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161</v>
      </c>
      <c r="AT287" s="216" t="s">
        <v>144</v>
      </c>
      <c r="AU287" s="216" t="s">
        <v>149</v>
      </c>
      <c r="AY287" s="18" t="s">
        <v>140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149</v>
      </c>
      <c r="BK287" s="217">
        <f>ROUND(I287*H287,2)</f>
        <v>0</v>
      </c>
      <c r="BL287" s="18" t="s">
        <v>161</v>
      </c>
      <c r="BM287" s="216" t="s">
        <v>274</v>
      </c>
    </row>
    <row r="288" s="2" customFormat="1">
      <c r="A288" s="39"/>
      <c r="B288" s="40"/>
      <c r="C288" s="41"/>
      <c r="D288" s="261" t="s">
        <v>200</v>
      </c>
      <c r="E288" s="41"/>
      <c r="F288" s="262" t="s">
        <v>275</v>
      </c>
      <c r="G288" s="41"/>
      <c r="H288" s="41"/>
      <c r="I288" s="263"/>
      <c r="J288" s="41"/>
      <c r="K288" s="41"/>
      <c r="L288" s="45"/>
      <c r="M288" s="264"/>
      <c r="N288" s="265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200</v>
      </c>
      <c r="AU288" s="18" t="s">
        <v>149</v>
      </c>
    </row>
    <row r="289" s="13" customFormat="1">
      <c r="A289" s="13"/>
      <c r="B289" s="218"/>
      <c r="C289" s="219"/>
      <c r="D289" s="220" t="s">
        <v>151</v>
      </c>
      <c r="E289" s="221" t="s">
        <v>19</v>
      </c>
      <c r="F289" s="222" t="s">
        <v>152</v>
      </c>
      <c r="G289" s="219"/>
      <c r="H289" s="221" t="s">
        <v>19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8" t="s">
        <v>151</v>
      </c>
      <c r="AU289" s="228" t="s">
        <v>149</v>
      </c>
      <c r="AV289" s="13" t="s">
        <v>82</v>
      </c>
      <c r="AW289" s="13" t="s">
        <v>35</v>
      </c>
      <c r="AX289" s="13" t="s">
        <v>74</v>
      </c>
      <c r="AY289" s="228" t="s">
        <v>140</v>
      </c>
    </row>
    <row r="290" s="13" customFormat="1">
      <c r="A290" s="13"/>
      <c r="B290" s="218"/>
      <c r="C290" s="219"/>
      <c r="D290" s="220" t="s">
        <v>151</v>
      </c>
      <c r="E290" s="221" t="s">
        <v>19</v>
      </c>
      <c r="F290" s="222" t="s">
        <v>264</v>
      </c>
      <c r="G290" s="219"/>
      <c r="H290" s="221" t="s">
        <v>19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8" t="s">
        <v>151</v>
      </c>
      <c r="AU290" s="228" t="s">
        <v>149</v>
      </c>
      <c r="AV290" s="13" t="s">
        <v>82</v>
      </c>
      <c r="AW290" s="13" t="s">
        <v>35</v>
      </c>
      <c r="AX290" s="13" t="s">
        <v>74</v>
      </c>
      <c r="AY290" s="228" t="s">
        <v>140</v>
      </c>
    </row>
    <row r="291" s="13" customFormat="1">
      <c r="A291" s="13"/>
      <c r="B291" s="218"/>
      <c r="C291" s="219"/>
      <c r="D291" s="220" t="s">
        <v>151</v>
      </c>
      <c r="E291" s="221" t="s">
        <v>19</v>
      </c>
      <c r="F291" s="222" t="s">
        <v>265</v>
      </c>
      <c r="G291" s="219"/>
      <c r="H291" s="221" t="s">
        <v>19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8" t="s">
        <v>151</v>
      </c>
      <c r="AU291" s="228" t="s">
        <v>149</v>
      </c>
      <c r="AV291" s="13" t="s">
        <v>82</v>
      </c>
      <c r="AW291" s="13" t="s">
        <v>35</v>
      </c>
      <c r="AX291" s="13" t="s">
        <v>74</v>
      </c>
      <c r="AY291" s="228" t="s">
        <v>140</v>
      </c>
    </row>
    <row r="292" s="14" customFormat="1">
      <c r="A292" s="14"/>
      <c r="B292" s="229"/>
      <c r="C292" s="230"/>
      <c r="D292" s="220" t="s">
        <v>151</v>
      </c>
      <c r="E292" s="231" t="s">
        <v>19</v>
      </c>
      <c r="F292" s="232" t="s">
        <v>266</v>
      </c>
      <c r="G292" s="230"/>
      <c r="H292" s="233">
        <v>11.970000000000001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39" t="s">
        <v>151</v>
      </c>
      <c r="AU292" s="239" t="s">
        <v>149</v>
      </c>
      <c r="AV292" s="14" t="s">
        <v>149</v>
      </c>
      <c r="AW292" s="14" t="s">
        <v>35</v>
      </c>
      <c r="AX292" s="14" t="s">
        <v>74</v>
      </c>
      <c r="AY292" s="239" t="s">
        <v>140</v>
      </c>
    </row>
    <row r="293" s="13" customFormat="1">
      <c r="A293" s="13"/>
      <c r="B293" s="218"/>
      <c r="C293" s="219"/>
      <c r="D293" s="220" t="s">
        <v>151</v>
      </c>
      <c r="E293" s="221" t="s">
        <v>19</v>
      </c>
      <c r="F293" s="222" t="s">
        <v>248</v>
      </c>
      <c r="G293" s="219"/>
      <c r="H293" s="221" t="s">
        <v>19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151</v>
      </c>
      <c r="AU293" s="228" t="s">
        <v>149</v>
      </c>
      <c r="AV293" s="13" t="s">
        <v>82</v>
      </c>
      <c r="AW293" s="13" t="s">
        <v>35</v>
      </c>
      <c r="AX293" s="13" t="s">
        <v>74</v>
      </c>
      <c r="AY293" s="228" t="s">
        <v>140</v>
      </c>
    </row>
    <row r="294" s="13" customFormat="1">
      <c r="A294" s="13"/>
      <c r="B294" s="218"/>
      <c r="C294" s="219"/>
      <c r="D294" s="220" t="s">
        <v>151</v>
      </c>
      <c r="E294" s="221" t="s">
        <v>19</v>
      </c>
      <c r="F294" s="222" t="s">
        <v>267</v>
      </c>
      <c r="G294" s="219"/>
      <c r="H294" s="221" t="s">
        <v>19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8" t="s">
        <v>151</v>
      </c>
      <c r="AU294" s="228" t="s">
        <v>149</v>
      </c>
      <c r="AV294" s="13" t="s">
        <v>82</v>
      </c>
      <c r="AW294" s="13" t="s">
        <v>35</v>
      </c>
      <c r="AX294" s="13" t="s">
        <v>74</v>
      </c>
      <c r="AY294" s="228" t="s">
        <v>140</v>
      </c>
    </row>
    <row r="295" s="16" customFormat="1">
      <c r="A295" s="16"/>
      <c r="B295" s="266"/>
      <c r="C295" s="267"/>
      <c r="D295" s="220" t="s">
        <v>151</v>
      </c>
      <c r="E295" s="268" t="s">
        <v>19</v>
      </c>
      <c r="F295" s="269" t="s">
        <v>262</v>
      </c>
      <c r="G295" s="267"/>
      <c r="H295" s="270">
        <v>11.970000000000001</v>
      </c>
      <c r="I295" s="271"/>
      <c r="J295" s="267"/>
      <c r="K295" s="267"/>
      <c r="L295" s="272"/>
      <c r="M295" s="273"/>
      <c r="N295" s="274"/>
      <c r="O295" s="274"/>
      <c r="P295" s="274"/>
      <c r="Q295" s="274"/>
      <c r="R295" s="274"/>
      <c r="S295" s="274"/>
      <c r="T295" s="275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76" t="s">
        <v>151</v>
      </c>
      <c r="AU295" s="276" t="s">
        <v>149</v>
      </c>
      <c r="AV295" s="16" t="s">
        <v>263</v>
      </c>
      <c r="AW295" s="16" t="s">
        <v>35</v>
      </c>
      <c r="AX295" s="16" t="s">
        <v>74</v>
      </c>
      <c r="AY295" s="276" t="s">
        <v>140</v>
      </c>
    </row>
    <row r="296" s="13" customFormat="1">
      <c r="A296" s="13"/>
      <c r="B296" s="218"/>
      <c r="C296" s="219"/>
      <c r="D296" s="220" t="s">
        <v>151</v>
      </c>
      <c r="E296" s="221" t="s">
        <v>19</v>
      </c>
      <c r="F296" s="222" t="s">
        <v>152</v>
      </c>
      <c r="G296" s="219"/>
      <c r="H296" s="221" t="s">
        <v>19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151</v>
      </c>
      <c r="AU296" s="228" t="s">
        <v>149</v>
      </c>
      <c r="AV296" s="13" t="s">
        <v>82</v>
      </c>
      <c r="AW296" s="13" t="s">
        <v>35</v>
      </c>
      <c r="AX296" s="13" t="s">
        <v>74</v>
      </c>
      <c r="AY296" s="228" t="s">
        <v>140</v>
      </c>
    </row>
    <row r="297" s="13" customFormat="1">
      <c r="A297" s="13"/>
      <c r="B297" s="218"/>
      <c r="C297" s="219"/>
      <c r="D297" s="220" t="s">
        <v>151</v>
      </c>
      <c r="E297" s="221" t="s">
        <v>19</v>
      </c>
      <c r="F297" s="222" t="s">
        <v>244</v>
      </c>
      <c r="G297" s="219"/>
      <c r="H297" s="221" t="s">
        <v>19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8" t="s">
        <v>151</v>
      </c>
      <c r="AU297" s="228" t="s">
        <v>149</v>
      </c>
      <c r="AV297" s="13" t="s">
        <v>82</v>
      </c>
      <c r="AW297" s="13" t="s">
        <v>35</v>
      </c>
      <c r="AX297" s="13" t="s">
        <v>74</v>
      </c>
      <c r="AY297" s="228" t="s">
        <v>140</v>
      </c>
    </row>
    <row r="298" s="13" customFormat="1">
      <c r="A298" s="13"/>
      <c r="B298" s="218"/>
      <c r="C298" s="219"/>
      <c r="D298" s="220" t="s">
        <v>151</v>
      </c>
      <c r="E298" s="221" t="s">
        <v>19</v>
      </c>
      <c r="F298" s="222" t="s">
        <v>245</v>
      </c>
      <c r="G298" s="219"/>
      <c r="H298" s="221" t="s">
        <v>19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8" t="s">
        <v>151</v>
      </c>
      <c r="AU298" s="228" t="s">
        <v>149</v>
      </c>
      <c r="AV298" s="13" t="s">
        <v>82</v>
      </c>
      <c r="AW298" s="13" t="s">
        <v>35</v>
      </c>
      <c r="AX298" s="13" t="s">
        <v>74</v>
      </c>
      <c r="AY298" s="228" t="s">
        <v>140</v>
      </c>
    </row>
    <row r="299" s="14" customFormat="1">
      <c r="A299" s="14"/>
      <c r="B299" s="229"/>
      <c r="C299" s="230"/>
      <c r="D299" s="220" t="s">
        <v>151</v>
      </c>
      <c r="E299" s="231" t="s">
        <v>19</v>
      </c>
      <c r="F299" s="232" t="s">
        <v>254</v>
      </c>
      <c r="G299" s="230"/>
      <c r="H299" s="233">
        <v>3.2200000000000002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9" t="s">
        <v>151</v>
      </c>
      <c r="AU299" s="239" t="s">
        <v>149</v>
      </c>
      <c r="AV299" s="14" t="s">
        <v>149</v>
      </c>
      <c r="AW299" s="14" t="s">
        <v>35</v>
      </c>
      <c r="AX299" s="14" t="s">
        <v>74</v>
      </c>
      <c r="AY299" s="239" t="s">
        <v>140</v>
      </c>
    </row>
    <row r="300" s="13" customFormat="1">
      <c r="A300" s="13"/>
      <c r="B300" s="218"/>
      <c r="C300" s="219"/>
      <c r="D300" s="220" t="s">
        <v>151</v>
      </c>
      <c r="E300" s="221" t="s">
        <v>19</v>
      </c>
      <c r="F300" s="222" t="s">
        <v>248</v>
      </c>
      <c r="G300" s="219"/>
      <c r="H300" s="221" t="s">
        <v>19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8" t="s">
        <v>151</v>
      </c>
      <c r="AU300" s="228" t="s">
        <v>149</v>
      </c>
      <c r="AV300" s="13" t="s">
        <v>82</v>
      </c>
      <c r="AW300" s="13" t="s">
        <v>35</v>
      </c>
      <c r="AX300" s="13" t="s">
        <v>74</v>
      </c>
      <c r="AY300" s="228" t="s">
        <v>140</v>
      </c>
    </row>
    <row r="301" s="13" customFormat="1">
      <c r="A301" s="13"/>
      <c r="B301" s="218"/>
      <c r="C301" s="219"/>
      <c r="D301" s="220" t="s">
        <v>151</v>
      </c>
      <c r="E301" s="221" t="s">
        <v>19</v>
      </c>
      <c r="F301" s="222" t="s">
        <v>255</v>
      </c>
      <c r="G301" s="219"/>
      <c r="H301" s="221" t="s">
        <v>19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151</v>
      </c>
      <c r="AU301" s="228" t="s">
        <v>149</v>
      </c>
      <c r="AV301" s="13" t="s">
        <v>82</v>
      </c>
      <c r="AW301" s="13" t="s">
        <v>35</v>
      </c>
      <c r="AX301" s="13" t="s">
        <v>74</v>
      </c>
      <c r="AY301" s="228" t="s">
        <v>140</v>
      </c>
    </row>
    <row r="302" s="13" customFormat="1">
      <c r="A302" s="13"/>
      <c r="B302" s="218"/>
      <c r="C302" s="219"/>
      <c r="D302" s="220" t="s">
        <v>151</v>
      </c>
      <c r="E302" s="221" t="s">
        <v>19</v>
      </c>
      <c r="F302" s="222" t="s">
        <v>256</v>
      </c>
      <c r="G302" s="219"/>
      <c r="H302" s="221" t="s">
        <v>19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151</v>
      </c>
      <c r="AU302" s="228" t="s">
        <v>149</v>
      </c>
      <c r="AV302" s="13" t="s">
        <v>82</v>
      </c>
      <c r="AW302" s="13" t="s">
        <v>35</v>
      </c>
      <c r="AX302" s="13" t="s">
        <v>74</v>
      </c>
      <c r="AY302" s="228" t="s">
        <v>140</v>
      </c>
    </row>
    <row r="303" s="16" customFormat="1">
      <c r="A303" s="16"/>
      <c r="B303" s="266"/>
      <c r="C303" s="267"/>
      <c r="D303" s="220" t="s">
        <v>151</v>
      </c>
      <c r="E303" s="268" t="s">
        <v>19</v>
      </c>
      <c r="F303" s="269" t="s">
        <v>262</v>
      </c>
      <c r="G303" s="267"/>
      <c r="H303" s="270">
        <v>3.2200000000000002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6" t="s">
        <v>151</v>
      </c>
      <c r="AU303" s="276" t="s">
        <v>149</v>
      </c>
      <c r="AV303" s="16" t="s">
        <v>263</v>
      </c>
      <c r="AW303" s="16" t="s">
        <v>35</v>
      </c>
      <c r="AX303" s="16" t="s">
        <v>74</v>
      </c>
      <c r="AY303" s="276" t="s">
        <v>140</v>
      </c>
    </row>
    <row r="304" s="15" customFormat="1">
      <c r="A304" s="15"/>
      <c r="B304" s="240"/>
      <c r="C304" s="241"/>
      <c r="D304" s="220" t="s">
        <v>151</v>
      </c>
      <c r="E304" s="242" t="s">
        <v>19</v>
      </c>
      <c r="F304" s="243" t="s">
        <v>155</v>
      </c>
      <c r="G304" s="241"/>
      <c r="H304" s="244">
        <v>15.190000000000001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0" t="s">
        <v>151</v>
      </c>
      <c r="AU304" s="250" t="s">
        <v>149</v>
      </c>
      <c r="AV304" s="15" t="s">
        <v>148</v>
      </c>
      <c r="AW304" s="15" t="s">
        <v>35</v>
      </c>
      <c r="AX304" s="15" t="s">
        <v>82</v>
      </c>
      <c r="AY304" s="250" t="s">
        <v>140</v>
      </c>
    </row>
    <row r="305" s="2" customFormat="1" ht="16.5" customHeight="1">
      <c r="A305" s="39"/>
      <c r="B305" s="40"/>
      <c r="C305" s="251" t="s">
        <v>276</v>
      </c>
      <c r="D305" s="251" t="s">
        <v>157</v>
      </c>
      <c r="E305" s="252" t="s">
        <v>277</v>
      </c>
      <c r="F305" s="253" t="s">
        <v>278</v>
      </c>
      <c r="G305" s="254" t="s">
        <v>190</v>
      </c>
      <c r="H305" s="255">
        <v>17.065999999999999</v>
      </c>
      <c r="I305" s="256"/>
      <c r="J305" s="257">
        <f>ROUND(I305*H305,2)</f>
        <v>0</v>
      </c>
      <c r="K305" s="253" t="s">
        <v>206</v>
      </c>
      <c r="L305" s="258"/>
      <c r="M305" s="259" t="s">
        <v>19</v>
      </c>
      <c r="N305" s="260" t="s">
        <v>46</v>
      </c>
      <c r="O305" s="85"/>
      <c r="P305" s="214">
        <f>O305*H305</f>
        <v>0</v>
      </c>
      <c r="Q305" s="214">
        <v>0.00013999999999999999</v>
      </c>
      <c r="R305" s="214">
        <f>Q305*H305</f>
        <v>0.0023892399999999995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279</v>
      </c>
      <c r="AT305" s="216" t="s">
        <v>157</v>
      </c>
      <c r="AU305" s="216" t="s">
        <v>149</v>
      </c>
      <c r="AY305" s="18" t="s">
        <v>140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149</v>
      </c>
      <c r="BK305" s="217">
        <f>ROUND(I305*H305,2)</f>
        <v>0</v>
      </c>
      <c r="BL305" s="18" t="s">
        <v>161</v>
      </c>
      <c r="BM305" s="216" t="s">
        <v>280</v>
      </c>
    </row>
    <row r="306" s="13" customFormat="1">
      <c r="A306" s="13"/>
      <c r="B306" s="218"/>
      <c r="C306" s="219"/>
      <c r="D306" s="220" t="s">
        <v>151</v>
      </c>
      <c r="E306" s="221" t="s">
        <v>19</v>
      </c>
      <c r="F306" s="222" t="s">
        <v>152</v>
      </c>
      <c r="G306" s="219"/>
      <c r="H306" s="221" t="s">
        <v>19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8" t="s">
        <v>151</v>
      </c>
      <c r="AU306" s="228" t="s">
        <v>149</v>
      </c>
      <c r="AV306" s="13" t="s">
        <v>82</v>
      </c>
      <c r="AW306" s="13" t="s">
        <v>35</v>
      </c>
      <c r="AX306" s="13" t="s">
        <v>74</v>
      </c>
      <c r="AY306" s="228" t="s">
        <v>140</v>
      </c>
    </row>
    <row r="307" s="13" customFormat="1">
      <c r="A307" s="13"/>
      <c r="B307" s="218"/>
      <c r="C307" s="219"/>
      <c r="D307" s="220" t="s">
        <v>151</v>
      </c>
      <c r="E307" s="221" t="s">
        <v>19</v>
      </c>
      <c r="F307" s="222" t="s">
        <v>264</v>
      </c>
      <c r="G307" s="219"/>
      <c r="H307" s="221" t="s">
        <v>19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8" t="s">
        <v>151</v>
      </c>
      <c r="AU307" s="228" t="s">
        <v>149</v>
      </c>
      <c r="AV307" s="13" t="s">
        <v>82</v>
      </c>
      <c r="AW307" s="13" t="s">
        <v>35</v>
      </c>
      <c r="AX307" s="13" t="s">
        <v>74</v>
      </c>
      <c r="AY307" s="228" t="s">
        <v>140</v>
      </c>
    </row>
    <row r="308" s="13" customFormat="1">
      <c r="A308" s="13"/>
      <c r="B308" s="218"/>
      <c r="C308" s="219"/>
      <c r="D308" s="220" t="s">
        <v>151</v>
      </c>
      <c r="E308" s="221" t="s">
        <v>19</v>
      </c>
      <c r="F308" s="222" t="s">
        <v>265</v>
      </c>
      <c r="G308" s="219"/>
      <c r="H308" s="221" t="s">
        <v>19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8" t="s">
        <v>151</v>
      </c>
      <c r="AU308" s="228" t="s">
        <v>149</v>
      </c>
      <c r="AV308" s="13" t="s">
        <v>82</v>
      </c>
      <c r="AW308" s="13" t="s">
        <v>35</v>
      </c>
      <c r="AX308" s="13" t="s">
        <v>74</v>
      </c>
      <c r="AY308" s="228" t="s">
        <v>140</v>
      </c>
    </row>
    <row r="309" s="14" customFormat="1">
      <c r="A309" s="14"/>
      <c r="B309" s="229"/>
      <c r="C309" s="230"/>
      <c r="D309" s="220" t="s">
        <v>151</v>
      </c>
      <c r="E309" s="231" t="s">
        <v>19</v>
      </c>
      <c r="F309" s="232" t="s">
        <v>266</v>
      </c>
      <c r="G309" s="230"/>
      <c r="H309" s="233">
        <v>11.970000000000001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9" t="s">
        <v>151</v>
      </c>
      <c r="AU309" s="239" t="s">
        <v>149</v>
      </c>
      <c r="AV309" s="14" t="s">
        <v>149</v>
      </c>
      <c r="AW309" s="14" t="s">
        <v>35</v>
      </c>
      <c r="AX309" s="14" t="s">
        <v>74</v>
      </c>
      <c r="AY309" s="239" t="s">
        <v>140</v>
      </c>
    </row>
    <row r="310" s="13" customFormat="1">
      <c r="A310" s="13"/>
      <c r="B310" s="218"/>
      <c r="C310" s="219"/>
      <c r="D310" s="220" t="s">
        <v>151</v>
      </c>
      <c r="E310" s="221" t="s">
        <v>19</v>
      </c>
      <c r="F310" s="222" t="s">
        <v>248</v>
      </c>
      <c r="G310" s="219"/>
      <c r="H310" s="221" t="s">
        <v>19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8" t="s">
        <v>151</v>
      </c>
      <c r="AU310" s="228" t="s">
        <v>149</v>
      </c>
      <c r="AV310" s="13" t="s">
        <v>82</v>
      </c>
      <c r="AW310" s="13" t="s">
        <v>35</v>
      </c>
      <c r="AX310" s="13" t="s">
        <v>74</v>
      </c>
      <c r="AY310" s="228" t="s">
        <v>140</v>
      </c>
    </row>
    <row r="311" s="13" customFormat="1">
      <c r="A311" s="13"/>
      <c r="B311" s="218"/>
      <c r="C311" s="219"/>
      <c r="D311" s="220" t="s">
        <v>151</v>
      </c>
      <c r="E311" s="221" t="s">
        <v>19</v>
      </c>
      <c r="F311" s="222" t="s">
        <v>267</v>
      </c>
      <c r="G311" s="219"/>
      <c r="H311" s="221" t="s">
        <v>19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8" t="s">
        <v>151</v>
      </c>
      <c r="AU311" s="228" t="s">
        <v>149</v>
      </c>
      <c r="AV311" s="13" t="s">
        <v>82</v>
      </c>
      <c r="AW311" s="13" t="s">
        <v>35</v>
      </c>
      <c r="AX311" s="13" t="s">
        <v>74</v>
      </c>
      <c r="AY311" s="228" t="s">
        <v>140</v>
      </c>
    </row>
    <row r="312" s="16" customFormat="1">
      <c r="A312" s="16"/>
      <c r="B312" s="266"/>
      <c r="C312" s="267"/>
      <c r="D312" s="220" t="s">
        <v>151</v>
      </c>
      <c r="E312" s="268" t="s">
        <v>19</v>
      </c>
      <c r="F312" s="269" t="s">
        <v>262</v>
      </c>
      <c r="G312" s="267"/>
      <c r="H312" s="270">
        <v>11.970000000000001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6" t="s">
        <v>151</v>
      </c>
      <c r="AU312" s="276" t="s">
        <v>149</v>
      </c>
      <c r="AV312" s="16" t="s">
        <v>263</v>
      </c>
      <c r="AW312" s="16" t="s">
        <v>35</v>
      </c>
      <c r="AX312" s="16" t="s">
        <v>74</v>
      </c>
      <c r="AY312" s="276" t="s">
        <v>140</v>
      </c>
    </row>
    <row r="313" s="13" customFormat="1">
      <c r="A313" s="13"/>
      <c r="B313" s="218"/>
      <c r="C313" s="219"/>
      <c r="D313" s="220" t="s">
        <v>151</v>
      </c>
      <c r="E313" s="221" t="s">
        <v>19</v>
      </c>
      <c r="F313" s="222" t="s">
        <v>152</v>
      </c>
      <c r="G313" s="219"/>
      <c r="H313" s="221" t="s">
        <v>19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8" t="s">
        <v>151</v>
      </c>
      <c r="AU313" s="228" t="s">
        <v>149</v>
      </c>
      <c r="AV313" s="13" t="s">
        <v>82</v>
      </c>
      <c r="AW313" s="13" t="s">
        <v>35</v>
      </c>
      <c r="AX313" s="13" t="s">
        <v>74</v>
      </c>
      <c r="AY313" s="228" t="s">
        <v>140</v>
      </c>
    </row>
    <row r="314" s="13" customFormat="1">
      <c r="A314" s="13"/>
      <c r="B314" s="218"/>
      <c r="C314" s="219"/>
      <c r="D314" s="220" t="s">
        <v>151</v>
      </c>
      <c r="E314" s="221" t="s">
        <v>19</v>
      </c>
      <c r="F314" s="222" t="s">
        <v>244</v>
      </c>
      <c r="G314" s="219"/>
      <c r="H314" s="221" t="s">
        <v>19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8" t="s">
        <v>151</v>
      </c>
      <c r="AU314" s="228" t="s">
        <v>149</v>
      </c>
      <c r="AV314" s="13" t="s">
        <v>82</v>
      </c>
      <c r="AW314" s="13" t="s">
        <v>35</v>
      </c>
      <c r="AX314" s="13" t="s">
        <v>74</v>
      </c>
      <c r="AY314" s="228" t="s">
        <v>140</v>
      </c>
    </row>
    <row r="315" s="13" customFormat="1">
      <c r="A315" s="13"/>
      <c r="B315" s="218"/>
      <c r="C315" s="219"/>
      <c r="D315" s="220" t="s">
        <v>151</v>
      </c>
      <c r="E315" s="221" t="s">
        <v>19</v>
      </c>
      <c r="F315" s="222" t="s">
        <v>245</v>
      </c>
      <c r="G315" s="219"/>
      <c r="H315" s="221" t="s">
        <v>19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8" t="s">
        <v>151</v>
      </c>
      <c r="AU315" s="228" t="s">
        <v>149</v>
      </c>
      <c r="AV315" s="13" t="s">
        <v>82</v>
      </c>
      <c r="AW315" s="13" t="s">
        <v>35</v>
      </c>
      <c r="AX315" s="13" t="s">
        <v>74</v>
      </c>
      <c r="AY315" s="228" t="s">
        <v>140</v>
      </c>
    </row>
    <row r="316" s="14" customFormat="1">
      <c r="A316" s="14"/>
      <c r="B316" s="229"/>
      <c r="C316" s="230"/>
      <c r="D316" s="220" t="s">
        <v>151</v>
      </c>
      <c r="E316" s="231" t="s">
        <v>19</v>
      </c>
      <c r="F316" s="232" t="s">
        <v>254</v>
      </c>
      <c r="G316" s="230"/>
      <c r="H316" s="233">
        <v>3.2200000000000002</v>
      </c>
      <c r="I316" s="234"/>
      <c r="J316" s="230"/>
      <c r="K316" s="230"/>
      <c r="L316" s="235"/>
      <c r="M316" s="236"/>
      <c r="N316" s="237"/>
      <c r="O316" s="237"/>
      <c r="P316" s="237"/>
      <c r="Q316" s="237"/>
      <c r="R316" s="237"/>
      <c r="S316" s="237"/>
      <c r="T316" s="23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39" t="s">
        <v>151</v>
      </c>
      <c r="AU316" s="239" t="s">
        <v>149</v>
      </c>
      <c r="AV316" s="14" t="s">
        <v>149</v>
      </c>
      <c r="AW316" s="14" t="s">
        <v>35</v>
      </c>
      <c r="AX316" s="14" t="s">
        <v>74</v>
      </c>
      <c r="AY316" s="239" t="s">
        <v>140</v>
      </c>
    </row>
    <row r="317" s="13" customFormat="1">
      <c r="A317" s="13"/>
      <c r="B317" s="218"/>
      <c r="C317" s="219"/>
      <c r="D317" s="220" t="s">
        <v>151</v>
      </c>
      <c r="E317" s="221" t="s">
        <v>19</v>
      </c>
      <c r="F317" s="222" t="s">
        <v>248</v>
      </c>
      <c r="G317" s="219"/>
      <c r="H317" s="221" t="s">
        <v>19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8" t="s">
        <v>151</v>
      </c>
      <c r="AU317" s="228" t="s">
        <v>149</v>
      </c>
      <c r="AV317" s="13" t="s">
        <v>82</v>
      </c>
      <c r="AW317" s="13" t="s">
        <v>35</v>
      </c>
      <c r="AX317" s="13" t="s">
        <v>74</v>
      </c>
      <c r="AY317" s="228" t="s">
        <v>140</v>
      </c>
    </row>
    <row r="318" s="13" customFormat="1">
      <c r="A318" s="13"/>
      <c r="B318" s="218"/>
      <c r="C318" s="219"/>
      <c r="D318" s="220" t="s">
        <v>151</v>
      </c>
      <c r="E318" s="221" t="s">
        <v>19</v>
      </c>
      <c r="F318" s="222" t="s">
        <v>255</v>
      </c>
      <c r="G318" s="219"/>
      <c r="H318" s="221" t="s">
        <v>19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8" t="s">
        <v>151</v>
      </c>
      <c r="AU318" s="228" t="s">
        <v>149</v>
      </c>
      <c r="AV318" s="13" t="s">
        <v>82</v>
      </c>
      <c r="AW318" s="13" t="s">
        <v>35</v>
      </c>
      <c r="AX318" s="13" t="s">
        <v>74</v>
      </c>
      <c r="AY318" s="228" t="s">
        <v>140</v>
      </c>
    </row>
    <row r="319" s="13" customFormat="1">
      <c r="A319" s="13"/>
      <c r="B319" s="218"/>
      <c r="C319" s="219"/>
      <c r="D319" s="220" t="s">
        <v>151</v>
      </c>
      <c r="E319" s="221" t="s">
        <v>19</v>
      </c>
      <c r="F319" s="222" t="s">
        <v>256</v>
      </c>
      <c r="G319" s="219"/>
      <c r="H319" s="221" t="s">
        <v>19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8" t="s">
        <v>151</v>
      </c>
      <c r="AU319" s="228" t="s">
        <v>149</v>
      </c>
      <c r="AV319" s="13" t="s">
        <v>82</v>
      </c>
      <c r="AW319" s="13" t="s">
        <v>35</v>
      </c>
      <c r="AX319" s="13" t="s">
        <v>74</v>
      </c>
      <c r="AY319" s="228" t="s">
        <v>140</v>
      </c>
    </row>
    <row r="320" s="16" customFormat="1">
      <c r="A320" s="16"/>
      <c r="B320" s="266"/>
      <c r="C320" s="267"/>
      <c r="D320" s="220" t="s">
        <v>151</v>
      </c>
      <c r="E320" s="268" t="s">
        <v>19</v>
      </c>
      <c r="F320" s="269" t="s">
        <v>262</v>
      </c>
      <c r="G320" s="267"/>
      <c r="H320" s="270">
        <v>3.2200000000000002</v>
      </c>
      <c r="I320" s="271"/>
      <c r="J320" s="267"/>
      <c r="K320" s="267"/>
      <c r="L320" s="272"/>
      <c r="M320" s="273"/>
      <c r="N320" s="274"/>
      <c r="O320" s="274"/>
      <c r="P320" s="274"/>
      <c r="Q320" s="274"/>
      <c r="R320" s="274"/>
      <c r="S320" s="274"/>
      <c r="T320" s="27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6" t="s">
        <v>151</v>
      </c>
      <c r="AU320" s="276" t="s">
        <v>149</v>
      </c>
      <c r="AV320" s="16" t="s">
        <v>263</v>
      </c>
      <c r="AW320" s="16" t="s">
        <v>35</v>
      </c>
      <c r="AX320" s="16" t="s">
        <v>74</v>
      </c>
      <c r="AY320" s="276" t="s">
        <v>140</v>
      </c>
    </row>
    <row r="321" s="15" customFormat="1">
      <c r="A321" s="15"/>
      <c r="B321" s="240"/>
      <c r="C321" s="241"/>
      <c r="D321" s="220" t="s">
        <v>151</v>
      </c>
      <c r="E321" s="242" t="s">
        <v>19</v>
      </c>
      <c r="F321" s="243" t="s">
        <v>155</v>
      </c>
      <c r="G321" s="241"/>
      <c r="H321" s="244">
        <v>15.190000000000001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0" t="s">
        <v>151</v>
      </c>
      <c r="AU321" s="250" t="s">
        <v>149</v>
      </c>
      <c r="AV321" s="15" t="s">
        <v>148</v>
      </c>
      <c r="AW321" s="15" t="s">
        <v>35</v>
      </c>
      <c r="AX321" s="15" t="s">
        <v>82</v>
      </c>
      <c r="AY321" s="250" t="s">
        <v>140</v>
      </c>
    </row>
    <row r="322" s="14" customFormat="1">
      <c r="A322" s="14"/>
      <c r="B322" s="229"/>
      <c r="C322" s="230"/>
      <c r="D322" s="220" t="s">
        <v>151</v>
      </c>
      <c r="E322" s="230"/>
      <c r="F322" s="232" t="s">
        <v>281</v>
      </c>
      <c r="G322" s="230"/>
      <c r="H322" s="233">
        <v>17.065999999999999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9" t="s">
        <v>151</v>
      </c>
      <c r="AU322" s="239" t="s">
        <v>149</v>
      </c>
      <c r="AV322" s="14" t="s">
        <v>149</v>
      </c>
      <c r="AW322" s="14" t="s">
        <v>4</v>
      </c>
      <c r="AX322" s="14" t="s">
        <v>82</v>
      </c>
      <c r="AY322" s="239" t="s">
        <v>140</v>
      </c>
    </row>
    <row r="323" s="2" customFormat="1" ht="16.5" customHeight="1">
      <c r="A323" s="39"/>
      <c r="B323" s="40"/>
      <c r="C323" s="205" t="s">
        <v>282</v>
      </c>
      <c r="D323" s="205" t="s">
        <v>144</v>
      </c>
      <c r="E323" s="206" t="s">
        <v>283</v>
      </c>
      <c r="F323" s="207" t="s">
        <v>284</v>
      </c>
      <c r="G323" s="208" t="s">
        <v>190</v>
      </c>
      <c r="H323" s="209">
        <v>11.970000000000001</v>
      </c>
      <c r="I323" s="210"/>
      <c r="J323" s="211">
        <f>ROUND(I323*H323,2)</f>
        <v>0</v>
      </c>
      <c r="K323" s="207" t="s">
        <v>206</v>
      </c>
      <c r="L323" s="45"/>
      <c r="M323" s="212" t="s">
        <v>19</v>
      </c>
      <c r="N323" s="213" t="s">
        <v>46</v>
      </c>
      <c r="O323" s="85"/>
      <c r="P323" s="214">
        <f>O323*H323</f>
        <v>0</v>
      </c>
      <c r="Q323" s="214">
        <v>0.0014</v>
      </c>
      <c r="R323" s="214">
        <f>Q323*H323</f>
        <v>0.016758000000000002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161</v>
      </c>
      <c r="AT323" s="216" t="s">
        <v>144</v>
      </c>
      <c r="AU323" s="216" t="s">
        <v>149</v>
      </c>
      <c r="AY323" s="18" t="s">
        <v>140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149</v>
      </c>
      <c r="BK323" s="217">
        <f>ROUND(I323*H323,2)</f>
        <v>0</v>
      </c>
      <c r="BL323" s="18" t="s">
        <v>161</v>
      </c>
      <c r="BM323" s="216" t="s">
        <v>285</v>
      </c>
    </row>
    <row r="324" s="2" customFormat="1">
      <c r="A324" s="39"/>
      <c r="B324" s="40"/>
      <c r="C324" s="41"/>
      <c r="D324" s="261" t="s">
        <v>200</v>
      </c>
      <c r="E324" s="41"/>
      <c r="F324" s="262" t="s">
        <v>286</v>
      </c>
      <c r="G324" s="41"/>
      <c r="H324" s="41"/>
      <c r="I324" s="263"/>
      <c r="J324" s="41"/>
      <c r="K324" s="41"/>
      <c r="L324" s="45"/>
      <c r="M324" s="264"/>
      <c r="N324" s="265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200</v>
      </c>
      <c r="AU324" s="18" t="s">
        <v>149</v>
      </c>
    </row>
    <row r="325" s="13" customFormat="1">
      <c r="A325" s="13"/>
      <c r="B325" s="218"/>
      <c r="C325" s="219"/>
      <c r="D325" s="220" t="s">
        <v>151</v>
      </c>
      <c r="E325" s="221" t="s">
        <v>19</v>
      </c>
      <c r="F325" s="222" t="s">
        <v>152</v>
      </c>
      <c r="G325" s="219"/>
      <c r="H325" s="221" t="s">
        <v>19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8" t="s">
        <v>151</v>
      </c>
      <c r="AU325" s="228" t="s">
        <v>149</v>
      </c>
      <c r="AV325" s="13" t="s">
        <v>82</v>
      </c>
      <c r="AW325" s="13" t="s">
        <v>35</v>
      </c>
      <c r="AX325" s="13" t="s">
        <v>74</v>
      </c>
      <c r="AY325" s="228" t="s">
        <v>140</v>
      </c>
    </row>
    <row r="326" s="13" customFormat="1">
      <c r="A326" s="13"/>
      <c r="B326" s="218"/>
      <c r="C326" s="219"/>
      <c r="D326" s="220" t="s">
        <v>151</v>
      </c>
      <c r="E326" s="221" t="s">
        <v>19</v>
      </c>
      <c r="F326" s="222" t="s">
        <v>244</v>
      </c>
      <c r="G326" s="219"/>
      <c r="H326" s="221" t="s">
        <v>19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8" t="s">
        <v>151</v>
      </c>
      <c r="AU326" s="228" t="s">
        <v>149</v>
      </c>
      <c r="AV326" s="13" t="s">
        <v>82</v>
      </c>
      <c r="AW326" s="13" t="s">
        <v>35</v>
      </c>
      <c r="AX326" s="13" t="s">
        <v>74</v>
      </c>
      <c r="AY326" s="228" t="s">
        <v>140</v>
      </c>
    </row>
    <row r="327" s="13" customFormat="1">
      <c r="A327" s="13"/>
      <c r="B327" s="218"/>
      <c r="C327" s="219"/>
      <c r="D327" s="220" t="s">
        <v>151</v>
      </c>
      <c r="E327" s="221" t="s">
        <v>19</v>
      </c>
      <c r="F327" s="222" t="s">
        <v>245</v>
      </c>
      <c r="G327" s="219"/>
      <c r="H327" s="221" t="s">
        <v>19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8" t="s">
        <v>151</v>
      </c>
      <c r="AU327" s="228" t="s">
        <v>149</v>
      </c>
      <c r="AV327" s="13" t="s">
        <v>82</v>
      </c>
      <c r="AW327" s="13" t="s">
        <v>35</v>
      </c>
      <c r="AX327" s="13" t="s">
        <v>74</v>
      </c>
      <c r="AY327" s="228" t="s">
        <v>140</v>
      </c>
    </row>
    <row r="328" s="14" customFormat="1">
      <c r="A328" s="14"/>
      <c r="B328" s="229"/>
      <c r="C328" s="230"/>
      <c r="D328" s="220" t="s">
        <v>151</v>
      </c>
      <c r="E328" s="231" t="s">
        <v>19</v>
      </c>
      <c r="F328" s="232" t="s">
        <v>246</v>
      </c>
      <c r="G328" s="230"/>
      <c r="H328" s="233">
        <v>11.060000000000001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9" t="s">
        <v>151</v>
      </c>
      <c r="AU328" s="239" t="s">
        <v>149</v>
      </c>
      <c r="AV328" s="14" t="s">
        <v>149</v>
      </c>
      <c r="AW328" s="14" t="s">
        <v>35</v>
      </c>
      <c r="AX328" s="14" t="s">
        <v>74</v>
      </c>
      <c r="AY328" s="239" t="s">
        <v>140</v>
      </c>
    </row>
    <row r="329" s="13" customFormat="1">
      <c r="A329" s="13"/>
      <c r="B329" s="218"/>
      <c r="C329" s="219"/>
      <c r="D329" s="220" t="s">
        <v>151</v>
      </c>
      <c r="E329" s="221" t="s">
        <v>19</v>
      </c>
      <c r="F329" s="222" t="s">
        <v>152</v>
      </c>
      <c r="G329" s="219"/>
      <c r="H329" s="221" t="s">
        <v>19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8" t="s">
        <v>151</v>
      </c>
      <c r="AU329" s="228" t="s">
        <v>149</v>
      </c>
      <c r="AV329" s="13" t="s">
        <v>82</v>
      </c>
      <c r="AW329" s="13" t="s">
        <v>35</v>
      </c>
      <c r="AX329" s="13" t="s">
        <v>74</v>
      </c>
      <c r="AY329" s="228" t="s">
        <v>140</v>
      </c>
    </row>
    <row r="330" s="13" customFormat="1">
      <c r="A330" s="13"/>
      <c r="B330" s="218"/>
      <c r="C330" s="219"/>
      <c r="D330" s="220" t="s">
        <v>151</v>
      </c>
      <c r="E330" s="221" t="s">
        <v>19</v>
      </c>
      <c r="F330" s="222" t="s">
        <v>244</v>
      </c>
      <c r="G330" s="219"/>
      <c r="H330" s="221" t="s">
        <v>19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8" t="s">
        <v>151</v>
      </c>
      <c r="AU330" s="228" t="s">
        <v>149</v>
      </c>
      <c r="AV330" s="13" t="s">
        <v>82</v>
      </c>
      <c r="AW330" s="13" t="s">
        <v>35</v>
      </c>
      <c r="AX330" s="13" t="s">
        <v>74</v>
      </c>
      <c r="AY330" s="228" t="s">
        <v>140</v>
      </c>
    </row>
    <row r="331" s="13" customFormat="1">
      <c r="A331" s="13"/>
      <c r="B331" s="218"/>
      <c r="C331" s="219"/>
      <c r="D331" s="220" t="s">
        <v>151</v>
      </c>
      <c r="E331" s="221" t="s">
        <v>19</v>
      </c>
      <c r="F331" s="222" t="s">
        <v>245</v>
      </c>
      <c r="G331" s="219"/>
      <c r="H331" s="221" t="s">
        <v>19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8" t="s">
        <v>151</v>
      </c>
      <c r="AU331" s="228" t="s">
        <v>149</v>
      </c>
      <c r="AV331" s="13" t="s">
        <v>82</v>
      </c>
      <c r="AW331" s="13" t="s">
        <v>35</v>
      </c>
      <c r="AX331" s="13" t="s">
        <v>74</v>
      </c>
      <c r="AY331" s="228" t="s">
        <v>140</v>
      </c>
    </row>
    <row r="332" s="14" customFormat="1">
      <c r="A332" s="14"/>
      <c r="B332" s="229"/>
      <c r="C332" s="230"/>
      <c r="D332" s="220" t="s">
        <v>151</v>
      </c>
      <c r="E332" s="231" t="s">
        <v>19</v>
      </c>
      <c r="F332" s="232" t="s">
        <v>247</v>
      </c>
      <c r="G332" s="230"/>
      <c r="H332" s="233">
        <v>3.0099999999999998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9" t="s">
        <v>151</v>
      </c>
      <c r="AU332" s="239" t="s">
        <v>149</v>
      </c>
      <c r="AV332" s="14" t="s">
        <v>149</v>
      </c>
      <c r="AW332" s="14" t="s">
        <v>35</v>
      </c>
      <c r="AX332" s="14" t="s">
        <v>74</v>
      </c>
      <c r="AY332" s="239" t="s">
        <v>140</v>
      </c>
    </row>
    <row r="333" s="13" customFormat="1">
      <c r="A333" s="13"/>
      <c r="B333" s="218"/>
      <c r="C333" s="219"/>
      <c r="D333" s="220" t="s">
        <v>151</v>
      </c>
      <c r="E333" s="221" t="s">
        <v>19</v>
      </c>
      <c r="F333" s="222" t="s">
        <v>248</v>
      </c>
      <c r="G333" s="219"/>
      <c r="H333" s="221" t="s">
        <v>19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8" t="s">
        <v>151</v>
      </c>
      <c r="AU333" s="228" t="s">
        <v>149</v>
      </c>
      <c r="AV333" s="13" t="s">
        <v>82</v>
      </c>
      <c r="AW333" s="13" t="s">
        <v>35</v>
      </c>
      <c r="AX333" s="13" t="s">
        <v>74</v>
      </c>
      <c r="AY333" s="228" t="s">
        <v>140</v>
      </c>
    </row>
    <row r="334" s="13" customFormat="1">
      <c r="A334" s="13"/>
      <c r="B334" s="218"/>
      <c r="C334" s="219"/>
      <c r="D334" s="220" t="s">
        <v>151</v>
      </c>
      <c r="E334" s="221" t="s">
        <v>19</v>
      </c>
      <c r="F334" s="222" t="s">
        <v>249</v>
      </c>
      <c r="G334" s="219"/>
      <c r="H334" s="221" t="s">
        <v>19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8" t="s">
        <v>151</v>
      </c>
      <c r="AU334" s="228" t="s">
        <v>149</v>
      </c>
      <c r="AV334" s="13" t="s">
        <v>82</v>
      </c>
      <c r="AW334" s="13" t="s">
        <v>35</v>
      </c>
      <c r="AX334" s="13" t="s">
        <v>74</v>
      </c>
      <c r="AY334" s="228" t="s">
        <v>140</v>
      </c>
    </row>
    <row r="335" s="16" customFormat="1">
      <c r="A335" s="16"/>
      <c r="B335" s="266"/>
      <c r="C335" s="267"/>
      <c r="D335" s="220" t="s">
        <v>151</v>
      </c>
      <c r="E335" s="268" t="s">
        <v>19</v>
      </c>
      <c r="F335" s="269" t="s">
        <v>262</v>
      </c>
      <c r="G335" s="267"/>
      <c r="H335" s="270">
        <v>14.07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6" t="s">
        <v>151</v>
      </c>
      <c r="AU335" s="276" t="s">
        <v>149</v>
      </c>
      <c r="AV335" s="16" t="s">
        <v>263</v>
      </c>
      <c r="AW335" s="16" t="s">
        <v>35</v>
      </c>
      <c r="AX335" s="16" t="s">
        <v>74</v>
      </c>
      <c r="AY335" s="276" t="s">
        <v>140</v>
      </c>
    </row>
    <row r="336" s="13" customFormat="1">
      <c r="A336" s="13"/>
      <c r="B336" s="218"/>
      <c r="C336" s="219"/>
      <c r="D336" s="220" t="s">
        <v>151</v>
      </c>
      <c r="E336" s="221" t="s">
        <v>19</v>
      </c>
      <c r="F336" s="222" t="s">
        <v>152</v>
      </c>
      <c r="G336" s="219"/>
      <c r="H336" s="221" t="s">
        <v>19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8" t="s">
        <v>151</v>
      </c>
      <c r="AU336" s="228" t="s">
        <v>149</v>
      </c>
      <c r="AV336" s="13" t="s">
        <v>82</v>
      </c>
      <c r="AW336" s="13" t="s">
        <v>35</v>
      </c>
      <c r="AX336" s="13" t="s">
        <v>74</v>
      </c>
      <c r="AY336" s="228" t="s">
        <v>140</v>
      </c>
    </row>
    <row r="337" s="13" customFormat="1">
      <c r="A337" s="13"/>
      <c r="B337" s="218"/>
      <c r="C337" s="219"/>
      <c r="D337" s="220" t="s">
        <v>151</v>
      </c>
      <c r="E337" s="221" t="s">
        <v>19</v>
      </c>
      <c r="F337" s="222" t="s">
        <v>244</v>
      </c>
      <c r="G337" s="219"/>
      <c r="H337" s="221" t="s">
        <v>19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8" t="s">
        <v>151</v>
      </c>
      <c r="AU337" s="228" t="s">
        <v>149</v>
      </c>
      <c r="AV337" s="13" t="s">
        <v>82</v>
      </c>
      <c r="AW337" s="13" t="s">
        <v>35</v>
      </c>
      <c r="AX337" s="13" t="s">
        <v>74</v>
      </c>
      <c r="AY337" s="228" t="s">
        <v>140</v>
      </c>
    </row>
    <row r="338" s="13" customFormat="1">
      <c r="A338" s="13"/>
      <c r="B338" s="218"/>
      <c r="C338" s="219"/>
      <c r="D338" s="220" t="s">
        <v>151</v>
      </c>
      <c r="E338" s="221" t="s">
        <v>19</v>
      </c>
      <c r="F338" s="222" t="s">
        <v>245</v>
      </c>
      <c r="G338" s="219"/>
      <c r="H338" s="221" t="s">
        <v>19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8" t="s">
        <v>151</v>
      </c>
      <c r="AU338" s="228" t="s">
        <v>149</v>
      </c>
      <c r="AV338" s="13" t="s">
        <v>82</v>
      </c>
      <c r="AW338" s="13" t="s">
        <v>35</v>
      </c>
      <c r="AX338" s="13" t="s">
        <v>74</v>
      </c>
      <c r="AY338" s="228" t="s">
        <v>140</v>
      </c>
    </row>
    <row r="339" s="14" customFormat="1">
      <c r="A339" s="14"/>
      <c r="B339" s="229"/>
      <c r="C339" s="230"/>
      <c r="D339" s="220" t="s">
        <v>151</v>
      </c>
      <c r="E339" s="231" t="s">
        <v>19</v>
      </c>
      <c r="F339" s="232" t="s">
        <v>254</v>
      </c>
      <c r="G339" s="230"/>
      <c r="H339" s="233">
        <v>3.2200000000000002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9" t="s">
        <v>151</v>
      </c>
      <c r="AU339" s="239" t="s">
        <v>149</v>
      </c>
      <c r="AV339" s="14" t="s">
        <v>149</v>
      </c>
      <c r="AW339" s="14" t="s">
        <v>35</v>
      </c>
      <c r="AX339" s="14" t="s">
        <v>74</v>
      </c>
      <c r="AY339" s="239" t="s">
        <v>140</v>
      </c>
    </row>
    <row r="340" s="13" customFormat="1">
      <c r="A340" s="13"/>
      <c r="B340" s="218"/>
      <c r="C340" s="219"/>
      <c r="D340" s="220" t="s">
        <v>151</v>
      </c>
      <c r="E340" s="221" t="s">
        <v>19</v>
      </c>
      <c r="F340" s="222" t="s">
        <v>248</v>
      </c>
      <c r="G340" s="219"/>
      <c r="H340" s="221" t="s">
        <v>19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8" t="s">
        <v>151</v>
      </c>
      <c r="AU340" s="228" t="s">
        <v>149</v>
      </c>
      <c r="AV340" s="13" t="s">
        <v>82</v>
      </c>
      <c r="AW340" s="13" t="s">
        <v>35</v>
      </c>
      <c r="AX340" s="13" t="s">
        <v>74</v>
      </c>
      <c r="AY340" s="228" t="s">
        <v>140</v>
      </c>
    </row>
    <row r="341" s="13" customFormat="1">
      <c r="A341" s="13"/>
      <c r="B341" s="218"/>
      <c r="C341" s="219"/>
      <c r="D341" s="220" t="s">
        <v>151</v>
      </c>
      <c r="E341" s="221" t="s">
        <v>19</v>
      </c>
      <c r="F341" s="222" t="s">
        <v>255</v>
      </c>
      <c r="G341" s="219"/>
      <c r="H341" s="221" t="s">
        <v>19</v>
      </c>
      <c r="I341" s="223"/>
      <c r="J341" s="219"/>
      <c r="K341" s="219"/>
      <c r="L341" s="224"/>
      <c r="M341" s="225"/>
      <c r="N341" s="226"/>
      <c r="O341" s="226"/>
      <c r="P341" s="226"/>
      <c r="Q341" s="226"/>
      <c r="R341" s="226"/>
      <c r="S341" s="226"/>
      <c r="T341" s="22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8" t="s">
        <v>151</v>
      </c>
      <c r="AU341" s="228" t="s">
        <v>149</v>
      </c>
      <c r="AV341" s="13" t="s">
        <v>82</v>
      </c>
      <c r="AW341" s="13" t="s">
        <v>35</v>
      </c>
      <c r="AX341" s="13" t="s">
        <v>74</v>
      </c>
      <c r="AY341" s="228" t="s">
        <v>140</v>
      </c>
    </row>
    <row r="342" s="13" customFormat="1">
      <c r="A342" s="13"/>
      <c r="B342" s="218"/>
      <c r="C342" s="219"/>
      <c r="D342" s="220" t="s">
        <v>151</v>
      </c>
      <c r="E342" s="221" t="s">
        <v>19</v>
      </c>
      <c r="F342" s="222" t="s">
        <v>256</v>
      </c>
      <c r="G342" s="219"/>
      <c r="H342" s="221" t="s">
        <v>19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8" t="s">
        <v>151</v>
      </c>
      <c r="AU342" s="228" t="s">
        <v>149</v>
      </c>
      <c r="AV342" s="13" t="s">
        <v>82</v>
      </c>
      <c r="AW342" s="13" t="s">
        <v>35</v>
      </c>
      <c r="AX342" s="13" t="s">
        <v>74</v>
      </c>
      <c r="AY342" s="228" t="s">
        <v>140</v>
      </c>
    </row>
    <row r="343" s="16" customFormat="1">
      <c r="A343" s="16"/>
      <c r="B343" s="266"/>
      <c r="C343" s="267"/>
      <c r="D343" s="220" t="s">
        <v>151</v>
      </c>
      <c r="E343" s="268" t="s">
        <v>19</v>
      </c>
      <c r="F343" s="269" t="s">
        <v>262</v>
      </c>
      <c r="G343" s="267"/>
      <c r="H343" s="270">
        <v>3.2200000000000002</v>
      </c>
      <c r="I343" s="271"/>
      <c r="J343" s="267"/>
      <c r="K343" s="267"/>
      <c r="L343" s="272"/>
      <c r="M343" s="273"/>
      <c r="N343" s="274"/>
      <c r="O343" s="274"/>
      <c r="P343" s="274"/>
      <c r="Q343" s="274"/>
      <c r="R343" s="274"/>
      <c r="S343" s="274"/>
      <c r="T343" s="275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6" t="s">
        <v>151</v>
      </c>
      <c r="AU343" s="276" t="s">
        <v>149</v>
      </c>
      <c r="AV343" s="16" t="s">
        <v>263</v>
      </c>
      <c r="AW343" s="16" t="s">
        <v>35</v>
      </c>
      <c r="AX343" s="16" t="s">
        <v>74</v>
      </c>
      <c r="AY343" s="276" t="s">
        <v>140</v>
      </c>
    </row>
    <row r="344" s="13" customFormat="1">
      <c r="A344" s="13"/>
      <c r="B344" s="218"/>
      <c r="C344" s="219"/>
      <c r="D344" s="220" t="s">
        <v>151</v>
      </c>
      <c r="E344" s="221" t="s">
        <v>19</v>
      </c>
      <c r="F344" s="222" t="s">
        <v>152</v>
      </c>
      <c r="G344" s="219"/>
      <c r="H344" s="221" t="s">
        <v>19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8" t="s">
        <v>151</v>
      </c>
      <c r="AU344" s="228" t="s">
        <v>149</v>
      </c>
      <c r="AV344" s="13" t="s">
        <v>82</v>
      </c>
      <c r="AW344" s="13" t="s">
        <v>35</v>
      </c>
      <c r="AX344" s="13" t="s">
        <v>74</v>
      </c>
      <c r="AY344" s="228" t="s">
        <v>140</v>
      </c>
    </row>
    <row r="345" s="13" customFormat="1">
      <c r="A345" s="13"/>
      <c r="B345" s="218"/>
      <c r="C345" s="219"/>
      <c r="D345" s="220" t="s">
        <v>151</v>
      </c>
      <c r="E345" s="221" t="s">
        <v>19</v>
      </c>
      <c r="F345" s="222" t="s">
        <v>264</v>
      </c>
      <c r="G345" s="219"/>
      <c r="H345" s="221" t="s">
        <v>19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8" t="s">
        <v>151</v>
      </c>
      <c r="AU345" s="228" t="s">
        <v>149</v>
      </c>
      <c r="AV345" s="13" t="s">
        <v>82</v>
      </c>
      <c r="AW345" s="13" t="s">
        <v>35</v>
      </c>
      <c r="AX345" s="13" t="s">
        <v>74</v>
      </c>
      <c r="AY345" s="228" t="s">
        <v>140</v>
      </c>
    </row>
    <row r="346" s="13" customFormat="1">
      <c r="A346" s="13"/>
      <c r="B346" s="218"/>
      <c r="C346" s="219"/>
      <c r="D346" s="220" t="s">
        <v>151</v>
      </c>
      <c r="E346" s="221" t="s">
        <v>19</v>
      </c>
      <c r="F346" s="222" t="s">
        <v>265</v>
      </c>
      <c r="G346" s="219"/>
      <c r="H346" s="221" t="s">
        <v>19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8" t="s">
        <v>151</v>
      </c>
      <c r="AU346" s="228" t="s">
        <v>149</v>
      </c>
      <c r="AV346" s="13" t="s">
        <v>82</v>
      </c>
      <c r="AW346" s="13" t="s">
        <v>35</v>
      </c>
      <c r="AX346" s="13" t="s">
        <v>74</v>
      </c>
      <c r="AY346" s="228" t="s">
        <v>140</v>
      </c>
    </row>
    <row r="347" s="14" customFormat="1">
      <c r="A347" s="14"/>
      <c r="B347" s="229"/>
      <c r="C347" s="230"/>
      <c r="D347" s="220" t="s">
        <v>151</v>
      </c>
      <c r="E347" s="231" t="s">
        <v>19</v>
      </c>
      <c r="F347" s="232" t="s">
        <v>266</v>
      </c>
      <c r="G347" s="230"/>
      <c r="H347" s="233">
        <v>11.970000000000001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9" t="s">
        <v>151</v>
      </c>
      <c r="AU347" s="239" t="s">
        <v>149</v>
      </c>
      <c r="AV347" s="14" t="s">
        <v>149</v>
      </c>
      <c r="AW347" s="14" t="s">
        <v>35</v>
      </c>
      <c r="AX347" s="14" t="s">
        <v>74</v>
      </c>
      <c r="AY347" s="239" t="s">
        <v>140</v>
      </c>
    </row>
    <row r="348" s="13" customFormat="1">
      <c r="A348" s="13"/>
      <c r="B348" s="218"/>
      <c r="C348" s="219"/>
      <c r="D348" s="220" t="s">
        <v>151</v>
      </c>
      <c r="E348" s="221" t="s">
        <v>19</v>
      </c>
      <c r="F348" s="222" t="s">
        <v>248</v>
      </c>
      <c r="G348" s="219"/>
      <c r="H348" s="221" t="s">
        <v>19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8" t="s">
        <v>151</v>
      </c>
      <c r="AU348" s="228" t="s">
        <v>149</v>
      </c>
      <c r="AV348" s="13" t="s">
        <v>82</v>
      </c>
      <c r="AW348" s="13" t="s">
        <v>35</v>
      </c>
      <c r="AX348" s="13" t="s">
        <v>74</v>
      </c>
      <c r="AY348" s="228" t="s">
        <v>140</v>
      </c>
    </row>
    <row r="349" s="13" customFormat="1">
      <c r="A349" s="13"/>
      <c r="B349" s="218"/>
      <c r="C349" s="219"/>
      <c r="D349" s="220" t="s">
        <v>151</v>
      </c>
      <c r="E349" s="221" t="s">
        <v>19</v>
      </c>
      <c r="F349" s="222" t="s">
        <v>267</v>
      </c>
      <c r="G349" s="219"/>
      <c r="H349" s="221" t="s">
        <v>19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8" t="s">
        <v>151</v>
      </c>
      <c r="AU349" s="228" t="s">
        <v>149</v>
      </c>
      <c r="AV349" s="13" t="s">
        <v>82</v>
      </c>
      <c r="AW349" s="13" t="s">
        <v>35</v>
      </c>
      <c r="AX349" s="13" t="s">
        <v>74</v>
      </c>
      <c r="AY349" s="228" t="s">
        <v>140</v>
      </c>
    </row>
    <row r="350" s="16" customFormat="1">
      <c r="A350" s="16"/>
      <c r="B350" s="266"/>
      <c r="C350" s="267"/>
      <c r="D350" s="220" t="s">
        <v>151</v>
      </c>
      <c r="E350" s="268" t="s">
        <v>19</v>
      </c>
      <c r="F350" s="269" t="s">
        <v>262</v>
      </c>
      <c r="G350" s="267"/>
      <c r="H350" s="270">
        <v>11.970000000000001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76" t="s">
        <v>151</v>
      </c>
      <c r="AU350" s="276" t="s">
        <v>149</v>
      </c>
      <c r="AV350" s="16" t="s">
        <v>263</v>
      </c>
      <c r="AW350" s="16" t="s">
        <v>35</v>
      </c>
      <c r="AX350" s="16" t="s">
        <v>82</v>
      </c>
      <c r="AY350" s="276" t="s">
        <v>140</v>
      </c>
    </row>
    <row r="351" s="13" customFormat="1">
      <c r="A351" s="13"/>
      <c r="B351" s="218"/>
      <c r="C351" s="219"/>
      <c r="D351" s="220" t="s">
        <v>151</v>
      </c>
      <c r="E351" s="221" t="s">
        <v>19</v>
      </c>
      <c r="F351" s="222" t="s">
        <v>152</v>
      </c>
      <c r="G351" s="219"/>
      <c r="H351" s="221" t="s">
        <v>19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8" t="s">
        <v>151</v>
      </c>
      <c r="AU351" s="228" t="s">
        <v>149</v>
      </c>
      <c r="AV351" s="13" t="s">
        <v>82</v>
      </c>
      <c r="AW351" s="13" t="s">
        <v>35</v>
      </c>
      <c r="AX351" s="13" t="s">
        <v>74</v>
      </c>
      <c r="AY351" s="228" t="s">
        <v>140</v>
      </c>
    </row>
    <row r="352" s="13" customFormat="1">
      <c r="A352" s="13"/>
      <c r="B352" s="218"/>
      <c r="C352" s="219"/>
      <c r="D352" s="220" t="s">
        <v>151</v>
      </c>
      <c r="E352" s="221" t="s">
        <v>19</v>
      </c>
      <c r="F352" s="222" t="s">
        <v>264</v>
      </c>
      <c r="G352" s="219"/>
      <c r="H352" s="221" t="s">
        <v>19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8" t="s">
        <v>151</v>
      </c>
      <c r="AU352" s="228" t="s">
        <v>149</v>
      </c>
      <c r="AV352" s="13" t="s">
        <v>82</v>
      </c>
      <c r="AW352" s="13" t="s">
        <v>35</v>
      </c>
      <c r="AX352" s="13" t="s">
        <v>74</v>
      </c>
      <c r="AY352" s="228" t="s">
        <v>140</v>
      </c>
    </row>
    <row r="353" s="13" customFormat="1">
      <c r="A353" s="13"/>
      <c r="B353" s="218"/>
      <c r="C353" s="219"/>
      <c r="D353" s="220" t="s">
        <v>151</v>
      </c>
      <c r="E353" s="221" t="s">
        <v>19</v>
      </c>
      <c r="F353" s="222" t="s">
        <v>265</v>
      </c>
      <c r="G353" s="219"/>
      <c r="H353" s="221" t="s">
        <v>19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28" t="s">
        <v>151</v>
      </c>
      <c r="AU353" s="228" t="s">
        <v>149</v>
      </c>
      <c r="AV353" s="13" t="s">
        <v>82</v>
      </c>
      <c r="AW353" s="13" t="s">
        <v>35</v>
      </c>
      <c r="AX353" s="13" t="s">
        <v>74</v>
      </c>
      <c r="AY353" s="228" t="s">
        <v>140</v>
      </c>
    </row>
    <row r="354" s="14" customFormat="1">
      <c r="A354" s="14"/>
      <c r="B354" s="229"/>
      <c r="C354" s="230"/>
      <c r="D354" s="220" t="s">
        <v>151</v>
      </c>
      <c r="E354" s="231" t="s">
        <v>19</v>
      </c>
      <c r="F354" s="232" t="s">
        <v>266</v>
      </c>
      <c r="G354" s="230"/>
      <c r="H354" s="233">
        <v>11.970000000000001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9" t="s">
        <v>151</v>
      </c>
      <c r="AU354" s="239" t="s">
        <v>149</v>
      </c>
      <c r="AV354" s="14" t="s">
        <v>149</v>
      </c>
      <c r="AW354" s="14" t="s">
        <v>35</v>
      </c>
      <c r="AX354" s="14" t="s">
        <v>74</v>
      </c>
      <c r="AY354" s="239" t="s">
        <v>140</v>
      </c>
    </row>
    <row r="355" s="13" customFormat="1">
      <c r="A355" s="13"/>
      <c r="B355" s="218"/>
      <c r="C355" s="219"/>
      <c r="D355" s="220" t="s">
        <v>151</v>
      </c>
      <c r="E355" s="221" t="s">
        <v>19</v>
      </c>
      <c r="F355" s="222" t="s">
        <v>248</v>
      </c>
      <c r="G355" s="219"/>
      <c r="H355" s="221" t="s">
        <v>19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8" t="s">
        <v>151</v>
      </c>
      <c r="AU355" s="228" t="s">
        <v>149</v>
      </c>
      <c r="AV355" s="13" t="s">
        <v>82</v>
      </c>
      <c r="AW355" s="13" t="s">
        <v>35</v>
      </c>
      <c r="AX355" s="13" t="s">
        <v>74</v>
      </c>
      <c r="AY355" s="228" t="s">
        <v>140</v>
      </c>
    </row>
    <row r="356" s="13" customFormat="1">
      <c r="A356" s="13"/>
      <c r="B356" s="218"/>
      <c r="C356" s="219"/>
      <c r="D356" s="220" t="s">
        <v>151</v>
      </c>
      <c r="E356" s="221" t="s">
        <v>19</v>
      </c>
      <c r="F356" s="222" t="s">
        <v>267</v>
      </c>
      <c r="G356" s="219"/>
      <c r="H356" s="221" t="s">
        <v>19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8" t="s">
        <v>151</v>
      </c>
      <c r="AU356" s="228" t="s">
        <v>149</v>
      </c>
      <c r="AV356" s="13" t="s">
        <v>82</v>
      </c>
      <c r="AW356" s="13" t="s">
        <v>35</v>
      </c>
      <c r="AX356" s="13" t="s">
        <v>74</v>
      </c>
      <c r="AY356" s="228" t="s">
        <v>140</v>
      </c>
    </row>
    <row r="357" s="16" customFormat="1">
      <c r="A357" s="16"/>
      <c r="B357" s="266"/>
      <c r="C357" s="267"/>
      <c r="D357" s="220" t="s">
        <v>151</v>
      </c>
      <c r="E357" s="268" t="s">
        <v>19</v>
      </c>
      <c r="F357" s="269" t="s">
        <v>262</v>
      </c>
      <c r="G357" s="267"/>
      <c r="H357" s="270">
        <v>11.970000000000001</v>
      </c>
      <c r="I357" s="271"/>
      <c r="J357" s="267"/>
      <c r="K357" s="267"/>
      <c r="L357" s="272"/>
      <c r="M357" s="273"/>
      <c r="N357" s="274"/>
      <c r="O357" s="274"/>
      <c r="P357" s="274"/>
      <c r="Q357" s="274"/>
      <c r="R357" s="274"/>
      <c r="S357" s="274"/>
      <c r="T357" s="275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6" t="s">
        <v>151</v>
      </c>
      <c r="AU357" s="276" t="s">
        <v>149</v>
      </c>
      <c r="AV357" s="16" t="s">
        <v>263</v>
      </c>
      <c r="AW357" s="16" t="s">
        <v>35</v>
      </c>
      <c r="AX357" s="16" t="s">
        <v>74</v>
      </c>
      <c r="AY357" s="276" t="s">
        <v>140</v>
      </c>
    </row>
    <row r="358" s="15" customFormat="1">
      <c r="A358" s="15"/>
      <c r="B358" s="240"/>
      <c r="C358" s="241"/>
      <c r="D358" s="220" t="s">
        <v>151</v>
      </c>
      <c r="E358" s="242" t="s">
        <v>19</v>
      </c>
      <c r="F358" s="243" t="s">
        <v>155</v>
      </c>
      <c r="G358" s="241"/>
      <c r="H358" s="244">
        <v>41.229999999999997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0" t="s">
        <v>151</v>
      </c>
      <c r="AU358" s="250" t="s">
        <v>149</v>
      </c>
      <c r="AV358" s="15" t="s">
        <v>148</v>
      </c>
      <c r="AW358" s="15" t="s">
        <v>35</v>
      </c>
      <c r="AX358" s="15" t="s">
        <v>74</v>
      </c>
      <c r="AY358" s="250" t="s">
        <v>140</v>
      </c>
    </row>
    <row r="359" s="2" customFormat="1" ht="37.8" customHeight="1">
      <c r="A359" s="39"/>
      <c r="B359" s="40"/>
      <c r="C359" s="205" t="s">
        <v>287</v>
      </c>
      <c r="D359" s="205" t="s">
        <v>144</v>
      </c>
      <c r="E359" s="206" t="s">
        <v>288</v>
      </c>
      <c r="F359" s="207" t="s">
        <v>289</v>
      </c>
      <c r="G359" s="208" t="s">
        <v>190</v>
      </c>
      <c r="H359" s="209">
        <v>20.317</v>
      </c>
      <c r="I359" s="210"/>
      <c r="J359" s="211">
        <f>ROUND(I359*H359,2)</f>
        <v>0</v>
      </c>
      <c r="K359" s="207" t="s">
        <v>206</v>
      </c>
      <c r="L359" s="45"/>
      <c r="M359" s="212" t="s">
        <v>19</v>
      </c>
      <c r="N359" s="213" t="s">
        <v>46</v>
      </c>
      <c r="O359" s="85"/>
      <c r="P359" s="214">
        <f>O359*H359</f>
        <v>0</v>
      </c>
      <c r="Q359" s="214">
        <v>0.050897400000000002</v>
      </c>
      <c r="R359" s="214">
        <f>Q359*H359</f>
        <v>1.0340824758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161</v>
      </c>
      <c r="AT359" s="216" t="s">
        <v>144</v>
      </c>
      <c r="AU359" s="216" t="s">
        <v>149</v>
      </c>
      <c r="AY359" s="18" t="s">
        <v>140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149</v>
      </c>
      <c r="BK359" s="217">
        <f>ROUND(I359*H359,2)</f>
        <v>0</v>
      </c>
      <c r="BL359" s="18" t="s">
        <v>161</v>
      </c>
      <c r="BM359" s="216" t="s">
        <v>290</v>
      </c>
    </row>
    <row r="360" s="2" customFormat="1">
      <c r="A360" s="39"/>
      <c r="B360" s="40"/>
      <c r="C360" s="41"/>
      <c r="D360" s="261" t="s">
        <v>200</v>
      </c>
      <c r="E360" s="41"/>
      <c r="F360" s="262" t="s">
        <v>291</v>
      </c>
      <c r="G360" s="41"/>
      <c r="H360" s="41"/>
      <c r="I360" s="263"/>
      <c r="J360" s="41"/>
      <c r="K360" s="41"/>
      <c r="L360" s="45"/>
      <c r="M360" s="264"/>
      <c r="N360" s="265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200</v>
      </c>
      <c r="AU360" s="18" t="s">
        <v>149</v>
      </c>
    </row>
    <row r="361" s="13" customFormat="1">
      <c r="A361" s="13"/>
      <c r="B361" s="218"/>
      <c r="C361" s="219"/>
      <c r="D361" s="220" t="s">
        <v>151</v>
      </c>
      <c r="E361" s="221" t="s">
        <v>19</v>
      </c>
      <c r="F361" s="222" t="s">
        <v>152</v>
      </c>
      <c r="G361" s="219"/>
      <c r="H361" s="221" t="s">
        <v>19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8" t="s">
        <v>151</v>
      </c>
      <c r="AU361" s="228" t="s">
        <v>149</v>
      </c>
      <c r="AV361" s="13" t="s">
        <v>82</v>
      </c>
      <c r="AW361" s="13" t="s">
        <v>35</v>
      </c>
      <c r="AX361" s="13" t="s">
        <v>74</v>
      </c>
      <c r="AY361" s="228" t="s">
        <v>140</v>
      </c>
    </row>
    <row r="362" s="13" customFormat="1">
      <c r="A362" s="13"/>
      <c r="B362" s="218"/>
      <c r="C362" s="219"/>
      <c r="D362" s="220" t="s">
        <v>151</v>
      </c>
      <c r="E362" s="221" t="s">
        <v>19</v>
      </c>
      <c r="F362" s="222" t="s">
        <v>268</v>
      </c>
      <c r="G362" s="219"/>
      <c r="H362" s="221" t="s">
        <v>19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8" t="s">
        <v>151</v>
      </c>
      <c r="AU362" s="228" t="s">
        <v>149</v>
      </c>
      <c r="AV362" s="13" t="s">
        <v>82</v>
      </c>
      <c r="AW362" s="13" t="s">
        <v>35</v>
      </c>
      <c r="AX362" s="13" t="s">
        <v>74</v>
      </c>
      <c r="AY362" s="228" t="s">
        <v>140</v>
      </c>
    </row>
    <row r="363" s="13" customFormat="1">
      <c r="A363" s="13"/>
      <c r="B363" s="218"/>
      <c r="C363" s="219"/>
      <c r="D363" s="220" t="s">
        <v>151</v>
      </c>
      <c r="E363" s="221" t="s">
        <v>19</v>
      </c>
      <c r="F363" s="222" t="s">
        <v>265</v>
      </c>
      <c r="G363" s="219"/>
      <c r="H363" s="221" t="s">
        <v>19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28" t="s">
        <v>151</v>
      </c>
      <c r="AU363" s="228" t="s">
        <v>149</v>
      </c>
      <c r="AV363" s="13" t="s">
        <v>82</v>
      </c>
      <c r="AW363" s="13" t="s">
        <v>35</v>
      </c>
      <c r="AX363" s="13" t="s">
        <v>74</v>
      </c>
      <c r="AY363" s="228" t="s">
        <v>140</v>
      </c>
    </row>
    <row r="364" s="14" customFormat="1">
      <c r="A364" s="14"/>
      <c r="B364" s="229"/>
      <c r="C364" s="230"/>
      <c r="D364" s="220" t="s">
        <v>151</v>
      </c>
      <c r="E364" s="231" t="s">
        <v>19</v>
      </c>
      <c r="F364" s="232" t="s">
        <v>269</v>
      </c>
      <c r="G364" s="230"/>
      <c r="H364" s="233">
        <v>20.317</v>
      </c>
      <c r="I364" s="234"/>
      <c r="J364" s="230"/>
      <c r="K364" s="230"/>
      <c r="L364" s="235"/>
      <c r="M364" s="236"/>
      <c r="N364" s="237"/>
      <c r="O364" s="237"/>
      <c r="P364" s="237"/>
      <c r="Q364" s="237"/>
      <c r="R364" s="237"/>
      <c r="S364" s="237"/>
      <c r="T364" s="23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39" t="s">
        <v>151</v>
      </c>
      <c r="AU364" s="239" t="s">
        <v>149</v>
      </c>
      <c r="AV364" s="14" t="s">
        <v>149</v>
      </c>
      <c r="AW364" s="14" t="s">
        <v>35</v>
      </c>
      <c r="AX364" s="14" t="s">
        <v>74</v>
      </c>
      <c r="AY364" s="239" t="s">
        <v>140</v>
      </c>
    </row>
    <row r="365" s="13" customFormat="1">
      <c r="A365" s="13"/>
      <c r="B365" s="218"/>
      <c r="C365" s="219"/>
      <c r="D365" s="220" t="s">
        <v>151</v>
      </c>
      <c r="E365" s="221" t="s">
        <v>19</v>
      </c>
      <c r="F365" s="222" t="s">
        <v>248</v>
      </c>
      <c r="G365" s="219"/>
      <c r="H365" s="221" t="s">
        <v>19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28" t="s">
        <v>151</v>
      </c>
      <c r="AU365" s="228" t="s">
        <v>149</v>
      </c>
      <c r="AV365" s="13" t="s">
        <v>82</v>
      </c>
      <c r="AW365" s="13" t="s">
        <v>35</v>
      </c>
      <c r="AX365" s="13" t="s">
        <v>74</v>
      </c>
      <c r="AY365" s="228" t="s">
        <v>140</v>
      </c>
    </row>
    <row r="366" s="13" customFormat="1">
      <c r="A366" s="13"/>
      <c r="B366" s="218"/>
      <c r="C366" s="219"/>
      <c r="D366" s="220" t="s">
        <v>151</v>
      </c>
      <c r="E366" s="221" t="s">
        <v>19</v>
      </c>
      <c r="F366" s="222" t="s">
        <v>270</v>
      </c>
      <c r="G366" s="219"/>
      <c r="H366" s="221" t="s">
        <v>19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8" t="s">
        <v>151</v>
      </c>
      <c r="AU366" s="228" t="s">
        <v>149</v>
      </c>
      <c r="AV366" s="13" t="s">
        <v>82</v>
      </c>
      <c r="AW366" s="13" t="s">
        <v>35</v>
      </c>
      <c r="AX366" s="13" t="s">
        <v>74</v>
      </c>
      <c r="AY366" s="228" t="s">
        <v>140</v>
      </c>
    </row>
    <row r="367" s="15" customFormat="1">
      <c r="A367" s="15"/>
      <c r="B367" s="240"/>
      <c r="C367" s="241"/>
      <c r="D367" s="220" t="s">
        <v>151</v>
      </c>
      <c r="E367" s="242" t="s">
        <v>19</v>
      </c>
      <c r="F367" s="243" t="s">
        <v>155</v>
      </c>
      <c r="G367" s="241"/>
      <c r="H367" s="244">
        <v>20.317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0" t="s">
        <v>151</v>
      </c>
      <c r="AU367" s="250" t="s">
        <v>149</v>
      </c>
      <c r="AV367" s="15" t="s">
        <v>148</v>
      </c>
      <c r="AW367" s="15" t="s">
        <v>35</v>
      </c>
      <c r="AX367" s="15" t="s">
        <v>82</v>
      </c>
      <c r="AY367" s="250" t="s">
        <v>140</v>
      </c>
    </row>
    <row r="368" s="2" customFormat="1" ht="49.05" customHeight="1">
      <c r="A368" s="39"/>
      <c r="B368" s="40"/>
      <c r="C368" s="205" t="s">
        <v>292</v>
      </c>
      <c r="D368" s="205" t="s">
        <v>144</v>
      </c>
      <c r="E368" s="206" t="s">
        <v>293</v>
      </c>
      <c r="F368" s="207" t="s">
        <v>294</v>
      </c>
      <c r="G368" s="208" t="s">
        <v>190</v>
      </c>
      <c r="H368" s="209">
        <v>11.970000000000001</v>
      </c>
      <c r="I368" s="210"/>
      <c r="J368" s="211">
        <f>ROUND(I368*H368,2)</f>
        <v>0</v>
      </c>
      <c r="K368" s="207" t="s">
        <v>206</v>
      </c>
      <c r="L368" s="45"/>
      <c r="M368" s="212" t="s">
        <v>19</v>
      </c>
      <c r="N368" s="213" t="s">
        <v>46</v>
      </c>
      <c r="O368" s="85"/>
      <c r="P368" s="214">
        <f>O368*H368</f>
        <v>0</v>
      </c>
      <c r="Q368" s="214">
        <v>0.066837400000000005</v>
      </c>
      <c r="R368" s="214">
        <f>Q368*H368</f>
        <v>0.80004367800000009</v>
      </c>
      <c r="S368" s="214">
        <v>0</v>
      </c>
      <c r="T368" s="21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16" t="s">
        <v>161</v>
      </c>
      <c r="AT368" s="216" t="s">
        <v>144</v>
      </c>
      <c r="AU368" s="216" t="s">
        <v>149</v>
      </c>
      <c r="AY368" s="18" t="s">
        <v>140</v>
      </c>
      <c r="BE368" s="217">
        <f>IF(N368="základní",J368,0)</f>
        <v>0</v>
      </c>
      <c r="BF368" s="217">
        <f>IF(N368="snížená",J368,0)</f>
        <v>0</v>
      </c>
      <c r="BG368" s="217">
        <f>IF(N368="zákl. přenesená",J368,0)</f>
        <v>0</v>
      </c>
      <c r="BH368" s="217">
        <f>IF(N368="sníž. přenesená",J368,0)</f>
        <v>0</v>
      </c>
      <c r="BI368" s="217">
        <f>IF(N368="nulová",J368,0)</f>
        <v>0</v>
      </c>
      <c r="BJ368" s="18" t="s">
        <v>149</v>
      </c>
      <c r="BK368" s="217">
        <f>ROUND(I368*H368,2)</f>
        <v>0</v>
      </c>
      <c r="BL368" s="18" t="s">
        <v>161</v>
      </c>
      <c r="BM368" s="216" t="s">
        <v>295</v>
      </c>
    </row>
    <row r="369" s="2" customFormat="1">
      <c r="A369" s="39"/>
      <c r="B369" s="40"/>
      <c r="C369" s="41"/>
      <c r="D369" s="261" t="s">
        <v>200</v>
      </c>
      <c r="E369" s="41"/>
      <c r="F369" s="262" t="s">
        <v>296</v>
      </c>
      <c r="G369" s="41"/>
      <c r="H369" s="41"/>
      <c r="I369" s="263"/>
      <c r="J369" s="41"/>
      <c r="K369" s="41"/>
      <c r="L369" s="45"/>
      <c r="M369" s="264"/>
      <c r="N369" s="265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200</v>
      </c>
      <c r="AU369" s="18" t="s">
        <v>149</v>
      </c>
    </row>
    <row r="370" s="13" customFormat="1">
      <c r="A370" s="13"/>
      <c r="B370" s="218"/>
      <c r="C370" s="219"/>
      <c r="D370" s="220" t="s">
        <v>151</v>
      </c>
      <c r="E370" s="221" t="s">
        <v>19</v>
      </c>
      <c r="F370" s="222" t="s">
        <v>152</v>
      </c>
      <c r="G370" s="219"/>
      <c r="H370" s="221" t="s">
        <v>19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8" t="s">
        <v>151</v>
      </c>
      <c r="AU370" s="228" t="s">
        <v>149</v>
      </c>
      <c r="AV370" s="13" t="s">
        <v>82</v>
      </c>
      <c r="AW370" s="13" t="s">
        <v>35</v>
      </c>
      <c r="AX370" s="13" t="s">
        <v>74</v>
      </c>
      <c r="AY370" s="228" t="s">
        <v>140</v>
      </c>
    </row>
    <row r="371" s="13" customFormat="1">
      <c r="A371" s="13"/>
      <c r="B371" s="218"/>
      <c r="C371" s="219"/>
      <c r="D371" s="220" t="s">
        <v>151</v>
      </c>
      <c r="E371" s="221" t="s">
        <v>19</v>
      </c>
      <c r="F371" s="222" t="s">
        <v>264</v>
      </c>
      <c r="G371" s="219"/>
      <c r="H371" s="221" t="s">
        <v>19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8" t="s">
        <v>151</v>
      </c>
      <c r="AU371" s="228" t="s">
        <v>149</v>
      </c>
      <c r="AV371" s="13" t="s">
        <v>82</v>
      </c>
      <c r="AW371" s="13" t="s">
        <v>35</v>
      </c>
      <c r="AX371" s="13" t="s">
        <v>74</v>
      </c>
      <c r="AY371" s="228" t="s">
        <v>140</v>
      </c>
    </row>
    <row r="372" s="13" customFormat="1">
      <c r="A372" s="13"/>
      <c r="B372" s="218"/>
      <c r="C372" s="219"/>
      <c r="D372" s="220" t="s">
        <v>151</v>
      </c>
      <c r="E372" s="221" t="s">
        <v>19</v>
      </c>
      <c r="F372" s="222" t="s">
        <v>265</v>
      </c>
      <c r="G372" s="219"/>
      <c r="H372" s="221" t="s">
        <v>19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8" t="s">
        <v>151</v>
      </c>
      <c r="AU372" s="228" t="s">
        <v>149</v>
      </c>
      <c r="AV372" s="13" t="s">
        <v>82</v>
      </c>
      <c r="AW372" s="13" t="s">
        <v>35</v>
      </c>
      <c r="AX372" s="13" t="s">
        <v>74</v>
      </c>
      <c r="AY372" s="228" t="s">
        <v>140</v>
      </c>
    </row>
    <row r="373" s="14" customFormat="1">
      <c r="A373" s="14"/>
      <c r="B373" s="229"/>
      <c r="C373" s="230"/>
      <c r="D373" s="220" t="s">
        <v>151</v>
      </c>
      <c r="E373" s="231" t="s">
        <v>19</v>
      </c>
      <c r="F373" s="232" t="s">
        <v>266</v>
      </c>
      <c r="G373" s="230"/>
      <c r="H373" s="233">
        <v>11.970000000000001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9" t="s">
        <v>151</v>
      </c>
      <c r="AU373" s="239" t="s">
        <v>149</v>
      </c>
      <c r="AV373" s="14" t="s">
        <v>149</v>
      </c>
      <c r="AW373" s="14" t="s">
        <v>35</v>
      </c>
      <c r="AX373" s="14" t="s">
        <v>74</v>
      </c>
      <c r="AY373" s="239" t="s">
        <v>140</v>
      </c>
    </row>
    <row r="374" s="13" customFormat="1">
      <c r="A374" s="13"/>
      <c r="B374" s="218"/>
      <c r="C374" s="219"/>
      <c r="D374" s="220" t="s">
        <v>151</v>
      </c>
      <c r="E374" s="221" t="s">
        <v>19</v>
      </c>
      <c r="F374" s="222" t="s">
        <v>248</v>
      </c>
      <c r="G374" s="219"/>
      <c r="H374" s="221" t="s">
        <v>19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8" t="s">
        <v>151</v>
      </c>
      <c r="AU374" s="228" t="s">
        <v>149</v>
      </c>
      <c r="AV374" s="13" t="s">
        <v>82</v>
      </c>
      <c r="AW374" s="13" t="s">
        <v>35</v>
      </c>
      <c r="AX374" s="13" t="s">
        <v>74</v>
      </c>
      <c r="AY374" s="228" t="s">
        <v>140</v>
      </c>
    </row>
    <row r="375" s="13" customFormat="1">
      <c r="A375" s="13"/>
      <c r="B375" s="218"/>
      <c r="C375" s="219"/>
      <c r="D375" s="220" t="s">
        <v>151</v>
      </c>
      <c r="E375" s="221" t="s">
        <v>19</v>
      </c>
      <c r="F375" s="222" t="s">
        <v>267</v>
      </c>
      <c r="G375" s="219"/>
      <c r="H375" s="221" t="s">
        <v>19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28" t="s">
        <v>151</v>
      </c>
      <c r="AU375" s="228" t="s">
        <v>149</v>
      </c>
      <c r="AV375" s="13" t="s">
        <v>82</v>
      </c>
      <c r="AW375" s="13" t="s">
        <v>35</v>
      </c>
      <c r="AX375" s="13" t="s">
        <v>74</v>
      </c>
      <c r="AY375" s="228" t="s">
        <v>140</v>
      </c>
    </row>
    <row r="376" s="15" customFormat="1">
      <c r="A376" s="15"/>
      <c r="B376" s="240"/>
      <c r="C376" s="241"/>
      <c r="D376" s="220" t="s">
        <v>151</v>
      </c>
      <c r="E376" s="242" t="s">
        <v>19</v>
      </c>
      <c r="F376" s="243" t="s">
        <v>155</v>
      </c>
      <c r="G376" s="241"/>
      <c r="H376" s="244">
        <v>11.970000000000001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0" t="s">
        <v>151</v>
      </c>
      <c r="AU376" s="250" t="s">
        <v>149</v>
      </c>
      <c r="AV376" s="15" t="s">
        <v>148</v>
      </c>
      <c r="AW376" s="15" t="s">
        <v>35</v>
      </c>
      <c r="AX376" s="15" t="s">
        <v>82</v>
      </c>
      <c r="AY376" s="250" t="s">
        <v>140</v>
      </c>
    </row>
    <row r="377" s="2" customFormat="1" ht="37.8" customHeight="1">
      <c r="A377" s="39"/>
      <c r="B377" s="40"/>
      <c r="C377" s="205" t="s">
        <v>297</v>
      </c>
      <c r="D377" s="205" t="s">
        <v>144</v>
      </c>
      <c r="E377" s="206" t="s">
        <v>298</v>
      </c>
      <c r="F377" s="207" t="s">
        <v>299</v>
      </c>
      <c r="G377" s="208" t="s">
        <v>205</v>
      </c>
      <c r="H377" s="209">
        <v>2.3290000000000002</v>
      </c>
      <c r="I377" s="210"/>
      <c r="J377" s="211">
        <f>ROUND(I377*H377,2)</f>
        <v>0</v>
      </c>
      <c r="K377" s="207" t="s">
        <v>206</v>
      </c>
      <c r="L377" s="45"/>
      <c r="M377" s="212" t="s">
        <v>19</v>
      </c>
      <c r="N377" s="213" t="s">
        <v>46</v>
      </c>
      <c r="O377" s="85"/>
      <c r="P377" s="214">
        <f>O377*H377</f>
        <v>0</v>
      </c>
      <c r="Q377" s="214">
        <v>0</v>
      </c>
      <c r="R377" s="214">
        <f>Q377*H377</f>
        <v>0</v>
      </c>
      <c r="S377" s="214">
        <v>0</v>
      </c>
      <c r="T377" s="21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16" t="s">
        <v>161</v>
      </c>
      <c r="AT377" s="216" t="s">
        <v>144</v>
      </c>
      <c r="AU377" s="216" t="s">
        <v>149</v>
      </c>
      <c r="AY377" s="18" t="s">
        <v>140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18" t="s">
        <v>149</v>
      </c>
      <c r="BK377" s="217">
        <f>ROUND(I377*H377,2)</f>
        <v>0</v>
      </c>
      <c r="BL377" s="18" t="s">
        <v>161</v>
      </c>
      <c r="BM377" s="216" t="s">
        <v>300</v>
      </c>
    </row>
    <row r="378" s="2" customFormat="1">
      <c r="A378" s="39"/>
      <c r="B378" s="40"/>
      <c r="C378" s="41"/>
      <c r="D378" s="261" t="s">
        <v>200</v>
      </c>
      <c r="E378" s="41"/>
      <c r="F378" s="262" t="s">
        <v>301</v>
      </c>
      <c r="G378" s="41"/>
      <c r="H378" s="41"/>
      <c r="I378" s="263"/>
      <c r="J378" s="41"/>
      <c r="K378" s="41"/>
      <c r="L378" s="45"/>
      <c r="M378" s="277"/>
      <c r="N378" s="278"/>
      <c r="O378" s="279"/>
      <c r="P378" s="279"/>
      <c r="Q378" s="279"/>
      <c r="R378" s="279"/>
      <c r="S378" s="279"/>
      <c r="T378" s="280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200</v>
      </c>
      <c r="AU378" s="18" t="s">
        <v>149</v>
      </c>
    </row>
    <row r="379" s="2" customFormat="1" ht="6.96" customHeight="1">
      <c r="A379" s="39"/>
      <c r="B379" s="60"/>
      <c r="C379" s="61"/>
      <c r="D379" s="61"/>
      <c r="E379" s="61"/>
      <c r="F379" s="61"/>
      <c r="G379" s="61"/>
      <c r="H379" s="61"/>
      <c r="I379" s="61"/>
      <c r="J379" s="61"/>
      <c r="K379" s="61"/>
      <c r="L379" s="45"/>
      <c r="M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</sheetData>
  <sheetProtection sheet="1" autoFilter="0" formatColumns="0" formatRows="0" objects="1" scenarios="1" spinCount="100000" saltValue="mGADMruRthh08d8StKizOB22ja59ycRpdYsdBNbHceJzsHdhSn7vLsXIHFA1nkeSSKUniei4XxYMevMkScVWJw==" hashValue="LiROKI9S6KMJOmj/swAp7ItCQ27+xQO6zRS5XSw7s9iWNU7HQhuKSNsUjsMyBkPr51ySsqDYf+3UYhVZ5lL6/A==" algorithmName="SHA-512" password="CC35"/>
  <autoFilter ref="C84:K3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69" r:id="rId1" display="https://podminky.urs.cz/item/CS_URS_2024_02/317351108.R"/>
    <hyperlink ref="F188" r:id="rId2" display="https://podminky.urs.cz/item/CS_URS_2025_02/317361821"/>
    <hyperlink ref="F208" r:id="rId3" display="https://podminky.urs.cz/item/CS_URS_2025_02/949101111"/>
    <hyperlink ref="F227" r:id="rId4" display="https://podminky.urs.cz/item/CS_URS_2025_02/998011001"/>
    <hyperlink ref="F252" r:id="rId5" display="https://podminky.urs.cz/item/CS_URS_2025_02/763111717"/>
    <hyperlink ref="F288" r:id="rId6" display="https://podminky.urs.cz/item/CS_URS_2025_02/763111741"/>
    <hyperlink ref="F324" r:id="rId7" display="https://podminky.urs.cz/item/CS_URS_2025_02/763111771"/>
    <hyperlink ref="F360" r:id="rId8" display="https://podminky.urs.cz/item/CS_URS_2025_02/763112318"/>
    <hyperlink ref="F369" r:id="rId9" display="https://podminky.urs.cz/item/CS_URS_2025_02/763112348"/>
    <hyperlink ref="F378" r:id="rId10" display="https://podminky.urs.cz/item/CS_URS_2025_02/9987633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SK Modřany - byt správce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302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1. 9. 2025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114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ROUND((SUM(BE82:BE180)),  2)</f>
        <v>0</v>
      </c>
      <c r="G33" s="39"/>
      <c r="H33" s="39"/>
      <c r="I33" s="149">
        <v>0.20999999999999999</v>
      </c>
      <c r="J33" s="148">
        <f>ROUND(((SUM(BE82:BE180))*I33),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ROUND((SUM(BF82:BF180)),  2)</f>
        <v>0</v>
      </c>
      <c r="G34" s="39"/>
      <c r="H34" s="39"/>
      <c r="I34" s="149">
        <v>0.12</v>
      </c>
      <c r="J34" s="148">
        <f>ROUND(((SUM(BF82:BF180))*I34),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ROUND((SUM(BG82:BG180)),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ROUND((SUM(BH82:BH180)),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ROUND((SUM(BI82:BI180)),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SK Modřany - byt správce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 xml:space="preserve">2025-109-3-05 - Vodorovné kce - stropy,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116</v>
      </c>
      <c r="D57" s="163"/>
      <c r="E57" s="163"/>
      <c r="F57" s="163"/>
      <c r="G57" s="163"/>
      <c r="H57" s="163"/>
      <c r="I57" s="163"/>
      <c r="J57" s="164" t="s">
        <v>117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hidden="1" s="9" customFormat="1" ht="24.96" customHeight="1">
      <c r="A60" s="9"/>
      <c r="B60" s="166"/>
      <c r="C60" s="167"/>
      <c r="D60" s="168" t="s">
        <v>119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6"/>
      <c r="C61" s="167"/>
      <c r="D61" s="168" t="s">
        <v>123</v>
      </c>
      <c r="E61" s="169"/>
      <c r="F61" s="169"/>
      <c r="G61" s="169"/>
      <c r="H61" s="169"/>
      <c r="I61" s="169"/>
      <c r="J61" s="170">
        <f>J84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10" customFormat="1" ht="19.92" customHeight="1">
      <c r="A62" s="10"/>
      <c r="B62" s="172"/>
      <c r="C62" s="173"/>
      <c r="D62" s="174" t="s">
        <v>124</v>
      </c>
      <c r="E62" s="175"/>
      <c r="F62" s="175"/>
      <c r="G62" s="175"/>
      <c r="H62" s="175"/>
      <c r="I62" s="175"/>
      <c r="J62" s="176">
        <f>J85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/>
    <row r="66" hidden="1"/>
    <row r="67" hidden="1"/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125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SK Modřany - byt správce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112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 xml:space="preserve">2025-109-3-05 - Vodorovné kce - stropy, 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Komořanská - 47, Praha 4 - Modřany</v>
      </c>
      <c r="G76" s="41"/>
      <c r="H76" s="41"/>
      <c r="I76" s="33" t="s">
        <v>23</v>
      </c>
      <c r="J76" s="73" t="str">
        <f>IF(J12="","",J12)</f>
        <v>1. 9. 2025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40.05" customHeight="1">
      <c r="A78" s="39"/>
      <c r="B78" s="40"/>
      <c r="C78" s="33" t="s">
        <v>25</v>
      </c>
      <c r="D78" s="41"/>
      <c r="E78" s="41"/>
      <c r="F78" s="28" t="str">
        <f>E15</f>
        <v>Sportovní klub Modřany,Komořanská 47, Praha 4</v>
      </c>
      <c r="G78" s="41"/>
      <c r="H78" s="41"/>
      <c r="I78" s="33" t="s">
        <v>32</v>
      </c>
      <c r="J78" s="37" t="str">
        <f>E21</f>
        <v>ASLB spol.s.r.o.Fikarova 2157/1, Praha 4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126</v>
      </c>
      <c r="D81" s="181" t="s">
        <v>59</v>
      </c>
      <c r="E81" s="181" t="s">
        <v>55</v>
      </c>
      <c r="F81" s="181" t="s">
        <v>56</v>
      </c>
      <c r="G81" s="181" t="s">
        <v>127</v>
      </c>
      <c r="H81" s="181" t="s">
        <v>128</v>
      </c>
      <c r="I81" s="181" t="s">
        <v>129</v>
      </c>
      <c r="J81" s="181" t="s">
        <v>117</v>
      </c>
      <c r="K81" s="182" t="s">
        <v>130</v>
      </c>
      <c r="L81" s="183"/>
      <c r="M81" s="93" t="s">
        <v>19</v>
      </c>
      <c r="N81" s="94" t="s">
        <v>44</v>
      </c>
      <c r="O81" s="94" t="s">
        <v>131</v>
      </c>
      <c r="P81" s="94" t="s">
        <v>132</v>
      </c>
      <c r="Q81" s="94" t="s">
        <v>133</v>
      </c>
      <c r="R81" s="94" t="s">
        <v>134</v>
      </c>
      <c r="S81" s="94" t="s">
        <v>135</v>
      </c>
      <c r="T81" s="95" t="s">
        <v>136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137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P83+P84</f>
        <v>0</v>
      </c>
      <c r="Q82" s="97"/>
      <c r="R82" s="186">
        <f>R83+R84</f>
        <v>0.67377877885600013</v>
      </c>
      <c r="S82" s="97"/>
      <c r="T82" s="187">
        <f>T83+T84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73</v>
      </c>
      <c r="AU82" s="18" t="s">
        <v>118</v>
      </c>
      <c r="BK82" s="188">
        <f>BK83+BK84</f>
        <v>0</v>
      </c>
    </row>
    <row r="83" s="12" customFormat="1" ht="25.92" customHeight="1">
      <c r="A83" s="12"/>
      <c r="B83" s="189"/>
      <c r="C83" s="190"/>
      <c r="D83" s="191" t="s">
        <v>73</v>
      </c>
      <c r="E83" s="192" t="s">
        <v>138</v>
      </c>
      <c r="F83" s="192" t="s">
        <v>139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v>0</v>
      </c>
      <c r="Q83" s="197"/>
      <c r="R83" s="198">
        <v>0</v>
      </c>
      <c r="S83" s="197"/>
      <c r="T83" s="199"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82</v>
      </c>
      <c r="AT83" s="201" t="s">
        <v>73</v>
      </c>
      <c r="AU83" s="201" t="s">
        <v>74</v>
      </c>
      <c r="AY83" s="200" t="s">
        <v>140</v>
      </c>
      <c r="BK83" s="202">
        <v>0</v>
      </c>
    </row>
    <row r="84" s="12" customFormat="1" ht="25.92" customHeight="1">
      <c r="A84" s="12"/>
      <c r="B84" s="189"/>
      <c r="C84" s="190"/>
      <c r="D84" s="191" t="s">
        <v>73</v>
      </c>
      <c r="E84" s="192" t="s">
        <v>236</v>
      </c>
      <c r="F84" s="192" t="s">
        <v>237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</f>
        <v>0</v>
      </c>
      <c r="Q84" s="197"/>
      <c r="R84" s="198">
        <f>R85</f>
        <v>0.67377877885600013</v>
      </c>
      <c r="S84" s="197"/>
      <c r="T84" s="199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149</v>
      </c>
      <c r="AT84" s="201" t="s">
        <v>73</v>
      </c>
      <c r="AU84" s="201" t="s">
        <v>74</v>
      </c>
      <c r="AY84" s="200" t="s">
        <v>140</v>
      </c>
      <c r="BK84" s="202">
        <f>BK85</f>
        <v>0</v>
      </c>
    </row>
    <row r="85" s="12" customFormat="1" ht="22.8" customHeight="1">
      <c r="A85" s="12"/>
      <c r="B85" s="189"/>
      <c r="C85" s="190"/>
      <c r="D85" s="191" t="s">
        <v>73</v>
      </c>
      <c r="E85" s="203" t="s">
        <v>238</v>
      </c>
      <c r="F85" s="203" t="s">
        <v>239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SUM(P86:P180)</f>
        <v>0</v>
      </c>
      <c r="Q85" s="197"/>
      <c r="R85" s="198">
        <f>SUM(R86:R180)</f>
        <v>0.67377877885600013</v>
      </c>
      <c r="S85" s="197"/>
      <c r="T85" s="199">
        <f>SUM(T86:T180)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149</v>
      </c>
      <c r="AT85" s="201" t="s">
        <v>73</v>
      </c>
      <c r="AU85" s="201" t="s">
        <v>82</v>
      </c>
      <c r="AY85" s="200" t="s">
        <v>140</v>
      </c>
      <c r="BK85" s="202">
        <f>SUM(BK86:BK180)</f>
        <v>0</v>
      </c>
    </row>
    <row r="86" s="2" customFormat="1" ht="24.15" customHeight="1">
      <c r="A86" s="39"/>
      <c r="B86" s="40"/>
      <c r="C86" s="205" t="s">
        <v>82</v>
      </c>
      <c r="D86" s="205" t="s">
        <v>144</v>
      </c>
      <c r="E86" s="206" t="s">
        <v>303</v>
      </c>
      <c r="F86" s="207" t="s">
        <v>304</v>
      </c>
      <c r="G86" s="208" t="s">
        <v>190</v>
      </c>
      <c r="H86" s="209">
        <v>47.840000000000003</v>
      </c>
      <c r="I86" s="210"/>
      <c r="J86" s="211">
        <f>ROUND(I86*H86,2)</f>
        <v>0</v>
      </c>
      <c r="K86" s="207" t="s">
        <v>206</v>
      </c>
      <c r="L86" s="45"/>
      <c r="M86" s="212" t="s">
        <v>19</v>
      </c>
      <c r="N86" s="213" t="s">
        <v>46</v>
      </c>
      <c r="O86" s="85"/>
      <c r="P86" s="214">
        <f>O86*H86</f>
        <v>0</v>
      </c>
      <c r="Q86" s="214">
        <v>0.012204690900000001</v>
      </c>
      <c r="R86" s="214">
        <f>Q86*H86</f>
        <v>0.58387241265600009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161</v>
      </c>
      <c r="AT86" s="216" t="s">
        <v>144</v>
      </c>
      <c r="AU86" s="216" t="s">
        <v>149</v>
      </c>
      <c r="AY86" s="18" t="s">
        <v>140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149</v>
      </c>
      <c r="BK86" s="217">
        <f>ROUND(I86*H86,2)</f>
        <v>0</v>
      </c>
      <c r="BL86" s="18" t="s">
        <v>161</v>
      </c>
      <c r="BM86" s="216" t="s">
        <v>305</v>
      </c>
    </row>
    <row r="87" s="2" customFormat="1">
      <c r="A87" s="39"/>
      <c r="B87" s="40"/>
      <c r="C87" s="41"/>
      <c r="D87" s="261" t="s">
        <v>200</v>
      </c>
      <c r="E87" s="41"/>
      <c r="F87" s="262" t="s">
        <v>306</v>
      </c>
      <c r="G87" s="41"/>
      <c r="H87" s="41"/>
      <c r="I87" s="263"/>
      <c r="J87" s="41"/>
      <c r="K87" s="41"/>
      <c r="L87" s="45"/>
      <c r="M87" s="264"/>
      <c r="N87" s="26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200</v>
      </c>
      <c r="AU87" s="18" t="s">
        <v>149</v>
      </c>
    </row>
    <row r="88" s="13" customFormat="1">
      <c r="A88" s="13"/>
      <c r="B88" s="218"/>
      <c r="C88" s="219"/>
      <c r="D88" s="220" t="s">
        <v>151</v>
      </c>
      <c r="E88" s="221" t="s">
        <v>19</v>
      </c>
      <c r="F88" s="222" t="s">
        <v>307</v>
      </c>
      <c r="G88" s="219"/>
      <c r="H88" s="221" t="s">
        <v>19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8" t="s">
        <v>151</v>
      </c>
      <c r="AU88" s="228" t="s">
        <v>149</v>
      </c>
      <c r="AV88" s="13" t="s">
        <v>82</v>
      </c>
      <c r="AW88" s="13" t="s">
        <v>35</v>
      </c>
      <c r="AX88" s="13" t="s">
        <v>74</v>
      </c>
      <c r="AY88" s="228" t="s">
        <v>140</v>
      </c>
    </row>
    <row r="89" s="13" customFormat="1">
      <c r="A89" s="13"/>
      <c r="B89" s="218"/>
      <c r="C89" s="219"/>
      <c r="D89" s="220" t="s">
        <v>151</v>
      </c>
      <c r="E89" s="221" t="s">
        <v>19</v>
      </c>
      <c r="F89" s="222" t="s">
        <v>152</v>
      </c>
      <c r="G89" s="219"/>
      <c r="H89" s="221" t="s">
        <v>19</v>
      </c>
      <c r="I89" s="223"/>
      <c r="J89" s="219"/>
      <c r="K89" s="219"/>
      <c r="L89" s="224"/>
      <c r="M89" s="225"/>
      <c r="N89" s="226"/>
      <c r="O89" s="226"/>
      <c r="P89" s="226"/>
      <c r="Q89" s="226"/>
      <c r="R89" s="226"/>
      <c r="S89" s="226"/>
      <c r="T89" s="22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8" t="s">
        <v>151</v>
      </c>
      <c r="AU89" s="228" t="s">
        <v>149</v>
      </c>
      <c r="AV89" s="13" t="s">
        <v>82</v>
      </c>
      <c r="AW89" s="13" t="s">
        <v>35</v>
      </c>
      <c r="AX89" s="13" t="s">
        <v>74</v>
      </c>
      <c r="AY89" s="228" t="s">
        <v>140</v>
      </c>
    </row>
    <row r="90" s="13" customFormat="1">
      <c r="A90" s="13"/>
      <c r="B90" s="218"/>
      <c r="C90" s="219"/>
      <c r="D90" s="220" t="s">
        <v>151</v>
      </c>
      <c r="E90" s="221" t="s">
        <v>19</v>
      </c>
      <c r="F90" s="222" t="s">
        <v>219</v>
      </c>
      <c r="G90" s="219"/>
      <c r="H90" s="221" t="s">
        <v>19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151</v>
      </c>
      <c r="AU90" s="228" t="s">
        <v>149</v>
      </c>
      <c r="AV90" s="13" t="s">
        <v>82</v>
      </c>
      <c r="AW90" s="13" t="s">
        <v>35</v>
      </c>
      <c r="AX90" s="13" t="s">
        <v>74</v>
      </c>
      <c r="AY90" s="228" t="s">
        <v>140</v>
      </c>
    </row>
    <row r="91" s="14" customFormat="1">
      <c r="A91" s="14"/>
      <c r="B91" s="229"/>
      <c r="C91" s="230"/>
      <c r="D91" s="220" t="s">
        <v>151</v>
      </c>
      <c r="E91" s="231" t="s">
        <v>19</v>
      </c>
      <c r="F91" s="232" t="s">
        <v>220</v>
      </c>
      <c r="G91" s="230"/>
      <c r="H91" s="233">
        <v>4.9100000000000001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151</v>
      </c>
      <c r="AU91" s="239" t="s">
        <v>149</v>
      </c>
      <c r="AV91" s="14" t="s">
        <v>149</v>
      </c>
      <c r="AW91" s="14" t="s">
        <v>35</v>
      </c>
      <c r="AX91" s="14" t="s">
        <v>74</v>
      </c>
      <c r="AY91" s="239" t="s">
        <v>140</v>
      </c>
    </row>
    <row r="92" s="13" customFormat="1">
      <c r="A92" s="13"/>
      <c r="B92" s="218"/>
      <c r="C92" s="219"/>
      <c r="D92" s="220" t="s">
        <v>151</v>
      </c>
      <c r="E92" s="221" t="s">
        <v>19</v>
      </c>
      <c r="F92" s="222" t="s">
        <v>308</v>
      </c>
      <c r="G92" s="219"/>
      <c r="H92" s="221" t="s">
        <v>19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151</v>
      </c>
      <c r="AU92" s="228" t="s">
        <v>149</v>
      </c>
      <c r="AV92" s="13" t="s">
        <v>82</v>
      </c>
      <c r="AW92" s="13" t="s">
        <v>35</v>
      </c>
      <c r="AX92" s="13" t="s">
        <v>74</v>
      </c>
      <c r="AY92" s="228" t="s">
        <v>140</v>
      </c>
    </row>
    <row r="93" s="13" customFormat="1">
      <c r="A93" s="13"/>
      <c r="B93" s="218"/>
      <c r="C93" s="219"/>
      <c r="D93" s="220" t="s">
        <v>151</v>
      </c>
      <c r="E93" s="221" t="s">
        <v>19</v>
      </c>
      <c r="F93" s="222" t="s">
        <v>152</v>
      </c>
      <c r="G93" s="219"/>
      <c r="H93" s="221" t="s">
        <v>19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151</v>
      </c>
      <c r="AU93" s="228" t="s">
        <v>149</v>
      </c>
      <c r="AV93" s="13" t="s">
        <v>82</v>
      </c>
      <c r="AW93" s="13" t="s">
        <v>35</v>
      </c>
      <c r="AX93" s="13" t="s">
        <v>74</v>
      </c>
      <c r="AY93" s="228" t="s">
        <v>140</v>
      </c>
    </row>
    <row r="94" s="13" customFormat="1">
      <c r="A94" s="13"/>
      <c r="B94" s="218"/>
      <c r="C94" s="219"/>
      <c r="D94" s="220" t="s">
        <v>151</v>
      </c>
      <c r="E94" s="221" t="s">
        <v>19</v>
      </c>
      <c r="F94" s="222" t="s">
        <v>221</v>
      </c>
      <c r="G94" s="219"/>
      <c r="H94" s="221" t="s">
        <v>19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151</v>
      </c>
      <c r="AU94" s="228" t="s">
        <v>149</v>
      </c>
      <c r="AV94" s="13" t="s">
        <v>82</v>
      </c>
      <c r="AW94" s="13" t="s">
        <v>35</v>
      </c>
      <c r="AX94" s="13" t="s">
        <v>74</v>
      </c>
      <c r="AY94" s="228" t="s">
        <v>140</v>
      </c>
    </row>
    <row r="95" s="14" customFormat="1">
      <c r="A95" s="14"/>
      <c r="B95" s="229"/>
      <c r="C95" s="230"/>
      <c r="D95" s="220" t="s">
        <v>151</v>
      </c>
      <c r="E95" s="231" t="s">
        <v>19</v>
      </c>
      <c r="F95" s="232" t="s">
        <v>222</v>
      </c>
      <c r="G95" s="230"/>
      <c r="H95" s="233">
        <v>24.300000000000001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151</v>
      </c>
      <c r="AU95" s="239" t="s">
        <v>149</v>
      </c>
      <c r="AV95" s="14" t="s">
        <v>149</v>
      </c>
      <c r="AW95" s="14" t="s">
        <v>35</v>
      </c>
      <c r="AX95" s="14" t="s">
        <v>74</v>
      </c>
      <c r="AY95" s="239" t="s">
        <v>140</v>
      </c>
    </row>
    <row r="96" s="13" customFormat="1">
      <c r="A96" s="13"/>
      <c r="B96" s="218"/>
      <c r="C96" s="219"/>
      <c r="D96" s="220" t="s">
        <v>151</v>
      </c>
      <c r="E96" s="221" t="s">
        <v>19</v>
      </c>
      <c r="F96" s="222" t="s">
        <v>308</v>
      </c>
      <c r="G96" s="219"/>
      <c r="H96" s="221" t="s">
        <v>19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151</v>
      </c>
      <c r="AU96" s="228" t="s">
        <v>149</v>
      </c>
      <c r="AV96" s="13" t="s">
        <v>82</v>
      </c>
      <c r="AW96" s="13" t="s">
        <v>35</v>
      </c>
      <c r="AX96" s="13" t="s">
        <v>74</v>
      </c>
      <c r="AY96" s="228" t="s">
        <v>140</v>
      </c>
    </row>
    <row r="97" s="13" customFormat="1">
      <c r="A97" s="13"/>
      <c r="B97" s="218"/>
      <c r="C97" s="219"/>
      <c r="D97" s="220" t="s">
        <v>151</v>
      </c>
      <c r="E97" s="221" t="s">
        <v>19</v>
      </c>
      <c r="F97" s="222" t="s">
        <v>152</v>
      </c>
      <c r="G97" s="219"/>
      <c r="H97" s="221" t="s">
        <v>19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151</v>
      </c>
      <c r="AU97" s="228" t="s">
        <v>149</v>
      </c>
      <c r="AV97" s="13" t="s">
        <v>82</v>
      </c>
      <c r="AW97" s="13" t="s">
        <v>35</v>
      </c>
      <c r="AX97" s="13" t="s">
        <v>74</v>
      </c>
      <c r="AY97" s="228" t="s">
        <v>140</v>
      </c>
    </row>
    <row r="98" s="13" customFormat="1">
      <c r="A98" s="13"/>
      <c r="B98" s="218"/>
      <c r="C98" s="219"/>
      <c r="D98" s="220" t="s">
        <v>151</v>
      </c>
      <c r="E98" s="221" t="s">
        <v>19</v>
      </c>
      <c r="F98" s="222" t="s">
        <v>223</v>
      </c>
      <c r="G98" s="219"/>
      <c r="H98" s="221" t="s">
        <v>19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151</v>
      </c>
      <c r="AU98" s="228" t="s">
        <v>149</v>
      </c>
      <c r="AV98" s="13" t="s">
        <v>82</v>
      </c>
      <c r="AW98" s="13" t="s">
        <v>35</v>
      </c>
      <c r="AX98" s="13" t="s">
        <v>74</v>
      </c>
      <c r="AY98" s="228" t="s">
        <v>140</v>
      </c>
    </row>
    <row r="99" s="14" customFormat="1">
      <c r="A99" s="14"/>
      <c r="B99" s="229"/>
      <c r="C99" s="230"/>
      <c r="D99" s="220" t="s">
        <v>151</v>
      </c>
      <c r="E99" s="231" t="s">
        <v>19</v>
      </c>
      <c r="F99" s="232" t="s">
        <v>224</v>
      </c>
      <c r="G99" s="230"/>
      <c r="H99" s="233">
        <v>6.8799999999999999</v>
      </c>
      <c r="I99" s="234"/>
      <c r="J99" s="230"/>
      <c r="K99" s="230"/>
      <c r="L99" s="235"/>
      <c r="M99" s="236"/>
      <c r="N99" s="237"/>
      <c r="O99" s="237"/>
      <c r="P99" s="237"/>
      <c r="Q99" s="237"/>
      <c r="R99" s="237"/>
      <c r="S99" s="237"/>
      <c r="T99" s="23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9" t="s">
        <v>151</v>
      </c>
      <c r="AU99" s="239" t="s">
        <v>149</v>
      </c>
      <c r="AV99" s="14" t="s">
        <v>149</v>
      </c>
      <c r="AW99" s="14" t="s">
        <v>35</v>
      </c>
      <c r="AX99" s="14" t="s">
        <v>74</v>
      </c>
      <c r="AY99" s="239" t="s">
        <v>140</v>
      </c>
    </row>
    <row r="100" s="13" customFormat="1">
      <c r="A100" s="13"/>
      <c r="B100" s="218"/>
      <c r="C100" s="219"/>
      <c r="D100" s="220" t="s">
        <v>151</v>
      </c>
      <c r="E100" s="221" t="s">
        <v>19</v>
      </c>
      <c r="F100" s="222" t="s">
        <v>308</v>
      </c>
      <c r="G100" s="219"/>
      <c r="H100" s="221" t="s">
        <v>19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151</v>
      </c>
      <c r="AU100" s="228" t="s">
        <v>149</v>
      </c>
      <c r="AV100" s="13" t="s">
        <v>82</v>
      </c>
      <c r="AW100" s="13" t="s">
        <v>35</v>
      </c>
      <c r="AX100" s="13" t="s">
        <v>74</v>
      </c>
      <c r="AY100" s="228" t="s">
        <v>140</v>
      </c>
    </row>
    <row r="101" s="13" customFormat="1">
      <c r="A101" s="13"/>
      <c r="B101" s="218"/>
      <c r="C101" s="219"/>
      <c r="D101" s="220" t="s">
        <v>151</v>
      </c>
      <c r="E101" s="221" t="s">
        <v>19</v>
      </c>
      <c r="F101" s="222" t="s">
        <v>152</v>
      </c>
      <c r="G101" s="219"/>
      <c r="H101" s="221" t="s">
        <v>19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151</v>
      </c>
      <c r="AU101" s="228" t="s">
        <v>149</v>
      </c>
      <c r="AV101" s="13" t="s">
        <v>82</v>
      </c>
      <c r="AW101" s="13" t="s">
        <v>35</v>
      </c>
      <c r="AX101" s="13" t="s">
        <v>74</v>
      </c>
      <c r="AY101" s="228" t="s">
        <v>140</v>
      </c>
    </row>
    <row r="102" s="13" customFormat="1">
      <c r="A102" s="13"/>
      <c r="B102" s="218"/>
      <c r="C102" s="219"/>
      <c r="D102" s="220" t="s">
        <v>151</v>
      </c>
      <c r="E102" s="221" t="s">
        <v>19</v>
      </c>
      <c r="F102" s="222" t="s">
        <v>225</v>
      </c>
      <c r="G102" s="219"/>
      <c r="H102" s="221" t="s">
        <v>19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151</v>
      </c>
      <c r="AU102" s="228" t="s">
        <v>149</v>
      </c>
      <c r="AV102" s="13" t="s">
        <v>82</v>
      </c>
      <c r="AW102" s="13" t="s">
        <v>35</v>
      </c>
      <c r="AX102" s="13" t="s">
        <v>74</v>
      </c>
      <c r="AY102" s="228" t="s">
        <v>140</v>
      </c>
    </row>
    <row r="103" s="14" customFormat="1">
      <c r="A103" s="14"/>
      <c r="B103" s="229"/>
      <c r="C103" s="230"/>
      <c r="D103" s="220" t="s">
        <v>151</v>
      </c>
      <c r="E103" s="231" t="s">
        <v>19</v>
      </c>
      <c r="F103" s="232" t="s">
        <v>226</v>
      </c>
      <c r="G103" s="230"/>
      <c r="H103" s="233">
        <v>11.75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151</v>
      </c>
      <c r="AU103" s="239" t="s">
        <v>149</v>
      </c>
      <c r="AV103" s="14" t="s">
        <v>149</v>
      </c>
      <c r="AW103" s="14" t="s">
        <v>35</v>
      </c>
      <c r="AX103" s="14" t="s">
        <v>74</v>
      </c>
      <c r="AY103" s="239" t="s">
        <v>140</v>
      </c>
    </row>
    <row r="104" s="13" customFormat="1">
      <c r="A104" s="13"/>
      <c r="B104" s="218"/>
      <c r="C104" s="219"/>
      <c r="D104" s="220" t="s">
        <v>151</v>
      </c>
      <c r="E104" s="221" t="s">
        <v>19</v>
      </c>
      <c r="F104" s="222" t="s">
        <v>308</v>
      </c>
      <c r="G104" s="219"/>
      <c r="H104" s="221" t="s">
        <v>19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151</v>
      </c>
      <c r="AU104" s="228" t="s">
        <v>149</v>
      </c>
      <c r="AV104" s="13" t="s">
        <v>82</v>
      </c>
      <c r="AW104" s="13" t="s">
        <v>35</v>
      </c>
      <c r="AX104" s="13" t="s">
        <v>74</v>
      </c>
      <c r="AY104" s="228" t="s">
        <v>140</v>
      </c>
    </row>
    <row r="105" s="15" customFormat="1">
      <c r="A105" s="15"/>
      <c r="B105" s="240"/>
      <c r="C105" s="241"/>
      <c r="D105" s="220" t="s">
        <v>151</v>
      </c>
      <c r="E105" s="242" t="s">
        <v>19</v>
      </c>
      <c r="F105" s="243" t="s">
        <v>155</v>
      </c>
      <c r="G105" s="241"/>
      <c r="H105" s="244">
        <v>47.840000000000003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151</v>
      </c>
      <c r="AU105" s="250" t="s">
        <v>149</v>
      </c>
      <c r="AV105" s="15" t="s">
        <v>148</v>
      </c>
      <c r="AW105" s="15" t="s">
        <v>35</v>
      </c>
      <c r="AX105" s="15" t="s">
        <v>82</v>
      </c>
      <c r="AY105" s="250" t="s">
        <v>140</v>
      </c>
    </row>
    <row r="106" s="2" customFormat="1" ht="24.15" customHeight="1">
      <c r="A106" s="39"/>
      <c r="B106" s="40"/>
      <c r="C106" s="205" t="s">
        <v>149</v>
      </c>
      <c r="D106" s="205" t="s">
        <v>144</v>
      </c>
      <c r="E106" s="206" t="s">
        <v>309</v>
      </c>
      <c r="F106" s="207" t="s">
        <v>310</v>
      </c>
      <c r="G106" s="208" t="s">
        <v>190</v>
      </c>
      <c r="H106" s="209">
        <v>3.8100000000000001</v>
      </c>
      <c r="I106" s="210"/>
      <c r="J106" s="211">
        <f>ROUND(I106*H106,2)</f>
        <v>0</v>
      </c>
      <c r="K106" s="207" t="s">
        <v>206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0.01259502</v>
      </c>
      <c r="R106" s="214">
        <f>Q106*H106</f>
        <v>0.047987026200000005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161</v>
      </c>
      <c r="AT106" s="216" t="s">
        <v>144</v>
      </c>
      <c r="AU106" s="216" t="s">
        <v>149</v>
      </c>
      <c r="AY106" s="18" t="s">
        <v>140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149</v>
      </c>
      <c r="BK106" s="217">
        <f>ROUND(I106*H106,2)</f>
        <v>0</v>
      </c>
      <c r="BL106" s="18" t="s">
        <v>161</v>
      </c>
      <c r="BM106" s="216" t="s">
        <v>311</v>
      </c>
    </row>
    <row r="107" s="2" customFormat="1">
      <c r="A107" s="39"/>
      <c r="B107" s="40"/>
      <c r="C107" s="41"/>
      <c r="D107" s="261" t="s">
        <v>200</v>
      </c>
      <c r="E107" s="41"/>
      <c r="F107" s="262" t="s">
        <v>312</v>
      </c>
      <c r="G107" s="41"/>
      <c r="H107" s="41"/>
      <c r="I107" s="263"/>
      <c r="J107" s="41"/>
      <c r="K107" s="41"/>
      <c r="L107" s="45"/>
      <c r="M107" s="264"/>
      <c r="N107" s="26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200</v>
      </c>
      <c r="AU107" s="18" t="s">
        <v>149</v>
      </c>
    </row>
    <row r="108" s="13" customFormat="1">
      <c r="A108" s="13"/>
      <c r="B108" s="218"/>
      <c r="C108" s="219"/>
      <c r="D108" s="220" t="s">
        <v>151</v>
      </c>
      <c r="E108" s="221" t="s">
        <v>19</v>
      </c>
      <c r="F108" s="222" t="s">
        <v>152</v>
      </c>
      <c r="G108" s="219"/>
      <c r="H108" s="221" t="s">
        <v>19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151</v>
      </c>
      <c r="AU108" s="228" t="s">
        <v>149</v>
      </c>
      <c r="AV108" s="13" t="s">
        <v>82</v>
      </c>
      <c r="AW108" s="13" t="s">
        <v>35</v>
      </c>
      <c r="AX108" s="13" t="s">
        <v>74</v>
      </c>
      <c r="AY108" s="228" t="s">
        <v>140</v>
      </c>
    </row>
    <row r="109" s="13" customFormat="1">
      <c r="A109" s="13"/>
      <c r="B109" s="218"/>
      <c r="C109" s="219"/>
      <c r="D109" s="220" t="s">
        <v>151</v>
      </c>
      <c r="E109" s="221" t="s">
        <v>19</v>
      </c>
      <c r="F109" s="222" t="s">
        <v>227</v>
      </c>
      <c r="G109" s="219"/>
      <c r="H109" s="221" t="s">
        <v>19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151</v>
      </c>
      <c r="AU109" s="228" t="s">
        <v>149</v>
      </c>
      <c r="AV109" s="13" t="s">
        <v>82</v>
      </c>
      <c r="AW109" s="13" t="s">
        <v>35</v>
      </c>
      <c r="AX109" s="13" t="s">
        <v>74</v>
      </c>
      <c r="AY109" s="228" t="s">
        <v>140</v>
      </c>
    </row>
    <row r="110" s="14" customFormat="1">
      <c r="A110" s="14"/>
      <c r="B110" s="229"/>
      <c r="C110" s="230"/>
      <c r="D110" s="220" t="s">
        <v>151</v>
      </c>
      <c r="E110" s="231" t="s">
        <v>19</v>
      </c>
      <c r="F110" s="232" t="s">
        <v>228</v>
      </c>
      <c r="G110" s="230"/>
      <c r="H110" s="233">
        <v>3.8100000000000001</v>
      </c>
      <c r="I110" s="234"/>
      <c r="J110" s="230"/>
      <c r="K110" s="230"/>
      <c r="L110" s="235"/>
      <c r="M110" s="236"/>
      <c r="N110" s="237"/>
      <c r="O110" s="237"/>
      <c r="P110" s="237"/>
      <c r="Q110" s="237"/>
      <c r="R110" s="237"/>
      <c r="S110" s="237"/>
      <c r="T110" s="23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9" t="s">
        <v>151</v>
      </c>
      <c r="AU110" s="239" t="s">
        <v>149</v>
      </c>
      <c r="AV110" s="14" t="s">
        <v>149</v>
      </c>
      <c r="AW110" s="14" t="s">
        <v>35</v>
      </c>
      <c r="AX110" s="14" t="s">
        <v>74</v>
      </c>
      <c r="AY110" s="239" t="s">
        <v>140</v>
      </c>
    </row>
    <row r="111" s="13" customFormat="1">
      <c r="A111" s="13"/>
      <c r="B111" s="218"/>
      <c r="C111" s="219"/>
      <c r="D111" s="220" t="s">
        <v>151</v>
      </c>
      <c r="E111" s="221" t="s">
        <v>19</v>
      </c>
      <c r="F111" s="222" t="s">
        <v>313</v>
      </c>
      <c r="G111" s="219"/>
      <c r="H111" s="221" t="s">
        <v>19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151</v>
      </c>
      <c r="AU111" s="228" t="s">
        <v>149</v>
      </c>
      <c r="AV111" s="13" t="s">
        <v>82</v>
      </c>
      <c r="AW111" s="13" t="s">
        <v>35</v>
      </c>
      <c r="AX111" s="13" t="s">
        <v>74</v>
      </c>
      <c r="AY111" s="228" t="s">
        <v>140</v>
      </c>
    </row>
    <row r="112" s="15" customFormat="1">
      <c r="A112" s="15"/>
      <c r="B112" s="240"/>
      <c r="C112" s="241"/>
      <c r="D112" s="220" t="s">
        <v>151</v>
      </c>
      <c r="E112" s="242" t="s">
        <v>19</v>
      </c>
      <c r="F112" s="243" t="s">
        <v>155</v>
      </c>
      <c r="G112" s="241"/>
      <c r="H112" s="244">
        <v>3.8100000000000001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0" t="s">
        <v>151</v>
      </c>
      <c r="AU112" s="250" t="s">
        <v>149</v>
      </c>
      <c r="AV112" s="15" t="s">
        <v>148</v>
      </c>
      <c r="AW112" s="15" t="s">
        <v>35</v>
      </c>
      <c r="AX112" s="15" t="s">
        <v>82</v>
      </c>
      <c r="AY112" s="250" t="s">
        <v>140</v>
      </c>
    </row>
    <row r="113" s="2" customFormat="1" ht="24.15" customHeight="1">
      <c r="A113" s="39"/>
      <c r="B113" s="40"/>
      <c r="C113" s="205" t="s">
        <v>263</v>
      </c>
      <c r="D113" s="205" t="s">
        <v>144</v>
      </c>
      <c r="E113" s="206" t="s">
        <v>314</v>
      </c>
      <c r="F113" s="207" t="s">
        <v>315</v>
      </c>
      <c r="G113" s="208" t="s">
        <v>190</v>
      </c>
      <c r="H113" s="209">
        <v>51.649999999999999</v>
      </c>
      <c r="I113" s="210"/>
      <c r="J113" s="211">
        <f>ROUND(I113*H113,2)</f>
        <v>0</v>
      </c>
      <c r="K113" s="207" t="s">
        <v>206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0.00010000000000000001</v>
      </c>
      <c r="R113" s="214">
        <f>Q113*H113</f>
        <v>0.0051650000000000003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161</v>
      </c>
      <c r="AT113" s="216" t="s">
        <v>144</v>
      </c>
      <c r="AU113" s="216" t="s">
        <v>149</v>
      </c>
      <c r="AY113" s="18" t="s">
        <v>140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149</v>
      </c>
      <c r="BK113" s="217">
        <f>ROUND(I113*H113,2)</f>
        <v>0</v>
      </c>
      <c r="BL113" s="18" t="s">
        <v>161</v>
      </c>
      <c r="BM113" s="216" t="s">
        <v>316</v>
      </c>
    </row>
    <row r="114" s="2" customFormat="1">
      <c r="A114" s="39"/>
      <c r="B114" s="40"/>
      <c r="C114" s="41"/>
      <c r="D114" s="261" t="s">
        <v>200</v>
      </c>
      <c r="E114" s="41"/>
      <c r="F114" s="262" t="s">
        <v>317</v>
      </c>
      <c r="G114" s="41"/>
      <c r="H114" s="41"/>
      <c r="I114" s="263"/>
      <c r="J114" s="41"/>
      <c r="K114" s="41"/>
      <c r="L114" s="45"/>
      <c r="M114" s="264"/>
      <c r="N114" s="26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200</v>
      </c>
      <c r="AU114" s="18" t="s">
        <v>149</v>
      </c>
    </row>
    <row r="115" s="13" customFormat="1">
      <c r="A115" s="13"/>
      <c r="B115" s="218"/>
      <c r="C115" s="219"/>
      <c r="D115" s="220" t="s">
        <v>151</v>
      </c>
      <c r="E115" s="221" t="s">
        <v>19</v>
      </c>
      <c r="F115" s="222" t="s">
        <v>307</v>
      </c>
      <c r="G115" s="219"/>
      <c r="H115" s="221" t="s">
        <v>19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151</v>
      </c>
      <c r="AU115" s="228" t="s">
        <v>149</v>
      </c>
      <c r="AV115" s="13" t="s">
        <v>82</v>
      </c>
      <c r="AW115" s="13" t="s">
        <v>35</v>
      </c>
      <c r="AX115" s="13" t="s">
        <v>74</v>
      </c>
      <c r="AY115" s="228" t="s">
        <v>140</v>
      </c>
    </row>
    <row r="116" s="13" customFormat="1">
      <c r="A116" s="13"/>
      <c r="B116" s="218"/>
      <c r="C116" s="219"/>
      <c r="D116" s="220" t="s">
        <v>151</v>
      </c>
      <c r="E116" s="221" t="s">
        <v>19</v>
      </c>
      <c r="F116" s="222" t="s">
        <v>152</v>
      </c>
      <c r="G116" s="219"/>
      <c r="H116" s="221" t="s">
        <v>19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151</v>
      </c>
      <c r="AU116" s="228" t="s">
        <v>149</v>
      </c>
      <c r="AV116" s="13" t="s">
        <v>82</v>
      </c>
      <c r="AW116" s="13" t="s">
        <v>35</v>
      </c>
      <c r="AX116" s="13" t="s">
        <v>74</v>
      </c>
      <c r="AY116" s="228" t="s">
        <v>140</v>
      </c>
    </row>
    <row r="117" s="13" customFormat="1">
      <c r="A117" s="13"/>
      <c r="B117" s="218"/>
      <c r="C117" s="219"/>
      <c r="D117" s="220" t="s">
        <v>151</v>
      </c>
      <c r="E117" s="221" t="s">
        <v>19</v>
      </c>
      <c r="F117" s="222" t="s">
        <v>219</v>
      </c>
      <c r="G117" s="219"/>
      <c r="H117" s="221" t="s">
        <v>19</v>
      </c>
      <c r="I117" s="223"/>
      <c r="J117" s="219"/>
      <c r="K117" s="219"/>
      <c r="L117" s="224"/>
      <c r="M117" s="225"/>
      <c r="N117" s="226"/>
      <c r="O117" s="226"/>
      <c r="P117" s="226"/>
      <c r="Q117" s="226"/>
      <c r="R117" s="226"/>
      <c r="S117" s="226"/>
      <c r="T117" s="22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8" t="s">
        <v>151</v>
      </c>
      <c r="AU117" s="228" t="s">
        <v>149</v>
      </c>
      <c r="AV117" s="13" t="s">
        <v>82</v>
      </c>
      <c r="AW117" s="13" t="s">
        <v>35</v>
      </c>
      <c r="AX117" s="13" t="s">
        <v>74</v>
      </c>
      <c r="AY117" s="228" t="s">
        <v>140</v>
      </c>
    </row>
    <row r="118" s="14" customFormat="1">
      <c r="A118" s="14"/>
      <c r="B118" s="229"/>
      <c r="C118" s="230"/>
      <c r="D118" s="220" t="s">
        <v>151</v>
      </c>
      <c r="E118" s="231" t="s">
        <v>19</v>
      </c>
      <c r="F118" s="232" t="s">
        <v>220</v>
      </c>
      <c r="G118" s="230"/>
      <c r="H118" s="233">
        <v>4.9100000000000001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151</v>
      </c>
      <c r="AU118" s="239" t="s">
        <v>149</v>
      </c>
      <c r="AV118" s="14" t="s">
        <v>149</v>
      </c>
      <c r="AW118" s="14" t="s">
        <v>35</v>
      </c>
      <c r="AX118" s="14" t="s">
        <v>74</v>
      </c>
      <c r="AY118" s="239" t="s">
        <v>140</v>
      </c>
    </row>
    <row r="119" s="13" customFormat="1">
      <c r="A119" s="13"/>
      <c r="B119" s="218"/>
      <c r="C119" s="219"/>
      <c r="D119" s="220" t="s">
        <v>151</v>
      </c>
      <c r="E119" s="221" t="s">
        <v>19</v>
      </c>
      <c r="F119" s="222" t="s">
        <v>308</v>
      </c>
      <c r="G119" s="219"/>
      <c r="H119" s="221" t="s">
        <v>19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151</v>
      </c>
      <c r="AU119" s="228" t="s">
        <v>149</v>
      </c>
      <c r="AV119" s="13" t="s">
        <v>82</v>
      </c>
      <c r="AW119" s="13" t="s">
        <v>35</v>
      </c>
      <c r="AX119" s="13" t="s">
        <v>74</v>
      </c>
      <c r="AY119" s="228" t="s">
        <v>140</v>
      </c>
    </row>
    <row r="120" s="13" customFormat="1">
      <c r="A120" s="13"/>
      <c r="B120" s="218"/>
      <c r="C120" s="219"/>
      <c r="D120" s="220" t="s">
        <v>151</v>
      </c>
      <c r="E120" s="221" t="s">
        <v>19</v>
      </c>
      <c r="F120" s="222" t="s">
        <v>152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151</v>
      </c>
      <c r="AU120" s="228" t="s">
        <v>149</v>
      </c>
      <c r="AV120" s="13" t="s">
        <v>82</v>
      </c>
      <c r="AW120" s="13" t="s">
        <v>35</v>
      </c>
      <c r="AX120" s="13" t="s">
        <v>74</v>
      </c>
      <c r="AY120" s="228" t="s">
        <v>140</v>
      </c>
    </row>
    <row r="121" s="13" customFormat="1">
      <c r="A121" s="13"/>
      <c r="B121" s="218"/>
      <c r="C121" s="219"/>
      <c r="D121" s="220" t="s">
        <v>151</v>
      </c>
      <c r="E121" s="221" t="s">
        <v>19</v>
      </c>
      <c r="F121" s="222" t="s">
        <v>221</v>
      </c>
      <c r="G121" s="219"/>
      <c r="H121" s="221" t="s">
        <v>19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151</v>
      </c>
      <c r="AU121" s="228" t="s">
        <v>149</v>
      </c>
      <c r="AV121" s="13" t="s">
        <v>82</v>
      </c>
      <c r="AW121" s="13" t="s">
        <v>35</v>
      </c>
      <c r="AX121" s="13" t="s">
        <v>74</v>
      </c>
      <c r="AY121" s="228" t="s">
        <v>140</v>
      </c>
    </row>
    <row r="122" s="14" customFormat="1">
      <c r="A122" s="14"/>
      <c r="B122" s="229"/>
      <c r="C122" s="230"/>
      <c r="D122" s="220" t="s">
        <v>151</v>
      </c>
      <c r="E122" s="231" t="s">
        <v>19</v>
      </c>
      <c r="F122" s="232" t="s">
        <v>222</v>
      </c>
      <c r="G122" s="230"/>
      <c r="H122" s="233">
        <v>24.300000000000001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151</v>
      </c>
      <c r="AU122" s="239" t="s">
        <v>149</v>
      </c>
      <c r="AV122" s="14" t="s">
        <v>149</v>
      </c>
      <c r="AW122" s="14" t="s">
        <v>35</v>
      </c>
      <c r="AX122" s="14" t="s">
        <v>74</v>
      </c>
      <c r="AY122" s="239" t="s">
        <v>140</v>
      </c>
    </row>
    <row r="123" s="13" customFormat="1">
      <c r="A123" s="13"/>
      <c r="B123" s="218"/>
      <c r="C123" s="219"/>
      <c r="D123" s="220" t="s">
        <v>151</v>
      </c>
      <c r="E123" s="221" t="s">
        <v>19</v>
      </c>
      <c r="F123" s="222" t="s">
        <v>308</v>
      </c>
      <c r="G123" s="219"/>
      <c r="H123" s="221" t="s">
        <v>19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151</v>
      </c>
      <c r="AU123" s="228" t="s">
        <v>149</v>
      </c>
      <c r="AV123" s="13" t="s">
        <v>82</v>
      </c>
      <c r="AW123" s="13" t="s">
        <v>35</v>
      </c>
      <c r="AX123" s="13" t="s">
        <v>74</v>
      </c>
      <c r="AY123" s="228" t="s">
        <v>140</v>
      </c>
    </row>
    <row r="124" s="13" customFormat="1">
      <c r="A124" s="13"/>
      <c r="B124" s="218"/>
      <c r="C124" s="219"/>
      <c r="D124" s="220" t="s">
        <v>151</v>
      </c>
      <c r="E124" s="221" t="s">
        <v>19</v>
      </c>
      <c r="F124" s="222" t="s">
        <v>152</v>
      </c>
      <c r="G124" s="219"/>
      <c r="H124" s="221" t="s">
        <v>19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151</v>
      </c>
      <c r="AU124" s="228" t="s">
        <v>149</v>
      </c>
      <c r="AV124" s="13" t="s">
        <v>82</v>
      </c>
      <c r="AW124" s="13" t="s">
        <v>35</v>
      </c>
      <c r="AX124" s="13" t="s">
        <v>74</v>
      </c>
      <c r="AY124" s="228" t="s">
        <v>140</v>
      </c>
    </row>
    <row r="125" s="13" customFormat="1">
      <c r="A125" s="13"/>
      <c r="B125" s="218"/>
      <c r="C125" s="219"/>
      <c r="D125" s="220" t="s">
        <v>151</v>
      </c>
      <c r="E125" s="221" t="s">
        <v>19</v>
      </c>
      <c r="F125" s="222" t="s">
        <v>223</v>
      </c>
      <c r="G125" s="219"/>
      <c r="H125" s="221" t="s">
        <v>19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151</v>
      </c>
      <c r="AU125" s="228" t="s">
        <v>149</v>
      </c>
      <c r="AV125" s="13" t="s">
        <v>82</v>
      </c>
      <c r="AW125" s="13" t="s">
        <v>35</v>
      </c>
      <c r="AX125" s="13" t="s">
        <v>74</v>
      </c>
      <c r="AY125" s="228" t="s">
        <v>140</v>
      </c>
    </row>
    <row r="126" s="14" customFormat="1">
      <c r="A126" s="14"/>
      <c r="B126" s="229"/>
      <c r="C126" s="230"/>
      <c r="D126" s="220" t="s">
        <v>151</v>
      </c>
      <c r="E126" s="231" t="s">
        <v>19</v>
      </c>
      <c r="F126" s="232" t="s">
        <v>224</v>
      </c>
      <c r="G126" s="230"/>
      <c r="H126" s="233">
        <v>6.8799999999999999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151</v>
      </c>
      <c r="AU126" s="239" t="s">
        <v>149</v>
      </c>
      <c r="AV126" s="14" t="s">
        <v>149</v>
      </c>
      <c r="AW126" s="14" t="s">
        <v>35</v>
      </c>
      <c r="AX126" s="14" t="s">
        <v>74</v>
      </c>
      <c r="AY126" s="239" t="s">
        <v>140</v>
      </c>
    </row>
    <row r="127" s="13" customFormat="1">
      <c r="A127" s="13"/>
      <c r="B127" s="218"/>
      <c r="C127" s="219"/>
      <c r="D127" s="220" t="s">
        <v>151</v>
      </c>
      <c r="E127" s="221" t="s">
        <v>19</v>
      </c>
      <c r="F127" s="222" t="s">
        <v>308</v>
      </c>
      <c r="G127" s="219"/>
      <c r="H127" s="221" t="s">
        <v>19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151</v>
      </c>
      <c r="AU127" s="228" t="s">
        <v>149</v>
      </c>
      <c r="AV127" s="13" t="s">
        <v>82</v>
      </c>
      <c r="AW127" s="13" t="s">
        <v>35</v>
      </c>
      <c r="AX127" s="13" t="s">
        <v>74</v>
      </c>
      <c r="AY127" s="228" t="s">
        <v>140</v>
      </c>
    </row>
    <row r="128" s="13" customFormat="1">
      <c r="A128" s="13"/>
      <c r="B128" s="218"/>
      <c r="C128" s="219"/>
      <c r="D128" s="220" t="s">
        <v>151</v>
      </c>
      <c r="E128" s="221" t="s">
        <v>19</v>
      </c>
      <c r="F128" s="222" t="s">
        <v>152</v>
      </c>
      <c r="G128" s="219"/>
      <c r="H128" s="221" t="s">
        <v>19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151</v>
      </c>
      <c r="AU128" s="228" t="s">
        <v>149</v>
      </c>
      <c r="AV128" s="13" t="s">
        <v>82</v>
      </c>
      <c r="AW128" s="13" t="s">
        <v>35</v>
      </c>
      <c r="AX128" s="13" t="s">
        <v>74</v>
      </c>
      <c r="AY128" s="228" t="s">
        <v>140</v>
      </c>
    </row>
    <row r="129" s="13" customFormat="1">
      <c r="A129" s="13"/>
      <c r="B129" s="218"/>
      <c r="C129" s="219"/>
      <c r="D129" s="220" t="s">
        <v>151</v>
      </c>
      <c r="E129" s="221" t="s">
        <v>19</v>
      </c>
      <c r="F129" s="222" t="s">
        <v>225</v>
      </c>
      <c r="G129" s="219"/>
      <c r="H129" s="221" t="s">
        <v>19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151</v>
      </c>
      <c r="AU129" s="228" t="s">
        <v>149</v>
      </c>
      <c r="AV129" s="13" t="s">
        <v>82</v>
      </c>
      <c r="AW129" s="13" t="s">
        <v>35</v>
      </c>
      <c r="AX129" s="13" t="s">
        <v>74</v>
      </c>
      <c r="AY129" s="228" t="s">
        <v>140</v>
      </c>
    </row>
    <row r="130" s="14" customFormat="1">
      <c r="A130" s="14"/>
      <c r="B130" s="229"/>
      <c r="C130" s="230"/>
      <c r="D130" s="220" t="s">
        <v>151</v>
      </c>
      <c r="E130" s="231" t="s">
        <v>19</v>
      </c>
      <c r="F130" s="232" t="s">
        <v>226</v>
      </c>
      <c r="G130" s="230"/>
      <c r="H130" s="233">
        <v>11.75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151</v>
      </c>
      <c r="AU130" s="239" t="s">
        <v>149</v>
      </c>
      <c r="AV130" s="14" t="s">
        <v>149</v>
      </c>
      <c r="AW130" s="14" t="s">
        <v>35</v>
      </c>
      <c r="AX130" s="14" t="s">
        <v>74</v>
      </c>
      <c r="AY130" s="239" t="s">
        <v>140</v>
      </c>
    </row>
    <row r="131" s="13" customFormat="1">
      <c r="A131" s="13"/>
      <c r="B131" s="218"/>
      <c r="C131" s="219"/>
      <c r="D131" s="220" t="s">
        <v>151</v>
      </c>
      <c r="E131" s="221" t="s">
        <v>19</v>
      </c>
      <c r="F131" s="222" t="s">
        <v>308</v>
      </c>
      <c r="G131" s="219"/>
      <c r="H131" s="221" t="s">
        <v>19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8" t="s">
        <v>151</v>
      </c>
      <c r="AU131" s="228" t="s">
        <v>149</v>
      </c>
      <c r="AV131" s="13" t="s">
        <v>82</v>
      </c>
      <c r="AW131" s="13" t="s">
        <v>35</v>
      </c>
      <c r="AX131" s="13" t="s">
        <v>74</v>
      </c>
      <c r="AY131" s="228" t="s">
        <v>140</v>
      </c>
    </row>
    <row r="132" s="16" customFormat="1">
      <c r="A132" s="16"/>
      <c r="B132" s="266"/>
      <c r="C132" s="267"/>
      <c r="D132" s="220" t="s">
        <v>151</v>
      </c>
      <c r="E132" s="268" t="s">
        <v>19</v>
      </c>
      <c r="F132" s="269" t="s">
        <v>262</v>
      </c>
      <c r="G132" s="267"/>
      <c r="H132" s="270">
        <v>47.840000000000003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6" t="s">
        <v>151</v>
      </c>
      <c r="AU132" s="276" t="s">
        <v>149</v>
      </c>
      <c r="AV132" s="16" t="s">
        <v>263</v>
      </c>
      <c r="AW132" s="16" t="s">
        <v>35</v>
      </c>
      <c r="AX132" s="16" t="s">
        <v>74</v>
      </c>
      <c r="AY132" s="276" t="s">
        <v>140</v>
      </c>
    </row>
    <row r="133" s="13" customFormat="1">
      <c r="A133" s="13"/>
      <c r="B133" s="218"/>
      <c r="C133" s="219"/>
      <c r="D133" s="220" t="s">
        <v>151</v>
      </c>
      <c r="E133" s="221" t="s">
        <v>19</v>
      </c>
      <c r="F133" s="222" t="s">
        <v>152</v>
      </c>
      <c r="G133" s="219"/>
      <c r="H133" s="221" t="s">
        <v>19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151</v>
      </c>
      <c r="AU133" s="228" t="s">
        <v>149</v>
      </c>
      <c r="AV133" s="13" t="s">
        <v>82</v>
      </c>
      <c r="AW133" s="13" t="s">
        <v>35</v>
      </c>
      <c r="AX133" s="13" t="s">
        <v>74</v>
      </c>
      <c r="AY133" s="228" t="s">
        <v>140</v>
      </c>
    </row>
    <row r="134" s="13" customFormat="1">
      <c r="A134" s="13"/>
      <c r="B134" s="218"/>
      <c r="C134" s="219"/>
      <c r="D134" s="220" t="s">
        <v>151</v>
      </c>
      <c r="E134" s="221" t="s">
        <v>19</v>
      </c>
      <c r="F134" s="222" t="s">
        <v>227</v>
      </c>
      <c r="G134" s="219"/>
      <c r="H134" s="221" t="s">
        <v>19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151</v>
      </c>
      <c r="AU134" s="228" t="s">
        <v>149</v>
      </c>
      <c r="AV134" s="13" t="s">
        <v>82</v>
      </c>
      <c r="AW134" s="13" t="s">
        <v>35</v>
      </c>
      <c r="AX134" s="13" t="s">
        <v>74</v>
      </c>
      <c r="AY134" s="228" t="s">
        <v>140</v>
      </c>
    </row>
    <row r="135" s="14" customFormat="1">
      <c r="A135" s="14"/>
      <c r="B135" s="229"/>
      <c r="C135" s="230"/>
      <c r="D135" s="220" t="s">
        <v>151</v>
      </c>
      <c r="E135" s="231" t="s">
        <v>19</v>
      </c>
      <c r="F135" s="232" t="s">
        <v>228</v>
      </c>
      <c r="G135" s="230"/>
      <c r="H135" s="233">
        <v>3.8100000000000001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151</v>
      </c>
      <c r="AU135" s="239" t="s">
        <v>149</v>
      </c>
      <c r="AV135" s="14" t="s">
        <v>149</v>
      </c>
      <c r="AW135" s="14" t="s">
        <v>35</v>
      </c>
      <c r="AX135" s="14" t="s">
        <v>74</v>
      </c>
      <c r="AY135" s="239" t="s">
        <v>140</v>
      </c>
    </row>
    <row r="136" s="13" customFormat="1">
      <c r="A136" s="13"/>
      <c r="B136" s="218"/>
      <c r="C136" s="219"/>
      <c r="D136" s="220" t="s">
        <v>151</v>
      </c>
      <c r="E136" s="221" t="s">
        <v>19</v>
      </c>
      <c r="F136" s="222" t="s">
        <v>313</v>
      </c>
      <c r="G136" s="219"/>
      <c r="H136" s="221" t="s">
        <v>19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151</v>
      </c>
      <c r="AU136" s="228" t="s">
        <v>149</v>
      </c>
      <c r="AV136" s="13" t="s">
        <v>82</v>
      </c>
      <c r="AW136" s="13" t="s">
        <v>35</v>
      </c>
      <c r="AX136" s="13" t="s">
        <v>74</v>
      </c>
      <c r="AY136" s="228" t="s">
        <v>140</v>
      </c>
    </row>
    <row r="137" s="16" customFormat="1">
      <c r="A137" s="16"/>
      <c r="B137" s="266"/>
      <c r="C137" s="267"/>
      <c r="D137" s="220" t="s">
        <v>151</v>
      </c>
      <c r="E137" s="268" t="s">
        <v>19</v>
      </c>
      <c r="F137" s="269" t="s">
        <v>262</v>
      </c>
      <c r="G137" s="267"/>
      <c r="H137" s="270">
        <v>3.8100000000000001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6" t="s">
        <v>151</v>
      </c>
      <c r="AU137" s="276" t="s">
        <v>149</v>
      </c>
      <c r="AV137" s="16" t="s">
        <v>263</v>
      </c>
      <c r="AW137" s="16" t="s">
        <v>35</v>
      </c>
      <c r="AX137" s="16" t="s">
        <v>74</v>
      </c>
      <c r="AY137" s="276" t="s">
        <v>140</v>
      </c>
    </row>
    <row r="138" s="15" customFormat="1">
      <c r="A138" s="15"/>
      <c r="B138" s="240"/>
      <c r="C138" s="241"/>
      <c r="D138" s="220" t="s">
        <v>151</v>
      </c>
      <c r="E138" s="242" t="s">
        <v>19</v>
      </c>
      <c r="F138" s="243" t="s">
        <v>155</v>
      </c>
      <c r="G138" s="241"/>
      <c r="H138" s="244">
        <v>51.650000000000006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0" t="s">
        <v>151</v>
      </c>
      <c r="AU138" s="250" t="s">
        <v>149</v>
      </c>
      <c r="AV138" s="15" t="s">
        <v>148</v>
      </c>
      <c r="AW138" s="15" t="s">
        <v>35</v>
      </c>
      <c r="AX138" s="15" t="s">
        <v>82</v>
      </c>
      <c r="AY138" s="250" t="s">
        <v>140</v>
      </c>
    </row>
    <row r="139" s="2" customFormat="1" ht="24.15" customHeight="1">
      <c r="A139" s="39"/>
      <c r="B139" s="40"/>
      <c r="C139" s="205" t="s">
        <v>148</v>
      </c>
      <c r="D139" s="205" t="s">
        <v>144</v>
      </c>
      <c r="E139" s="206" t="s">
        <v>318</v>
      </c>
      <c r="F139" s="207" t="s">
        <v>319</v>
      </c>
      <c r="G139" s="208" t="s">
        <v>190</v>
      </c>
      <c r="H139" s="209">
        <v>3.8100000000000001</v>
      </c>
      <c r="I139" s="210"/>
      <c r="J139" s="211">
        <f>ROUND(I139*H139,2)</f>
        <v>0</v>
      </c>
      <c r="K139" s="207" t="s">
        <v>206</v>
      </c>
      <c r="L139" s="45"/>
      <c r="M139" s="212" t="s">
        <v>19</v>
      </c>
      <c r="N139" s="213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161</v>
      </c>
      <c r="AT139" s="216" t="s">
        <v>144</v>
      </c>
      <c r="AU139" s="216" t="s">
        <v>149</v>
      </c>
      <c r="AY139" s="18" t="s">
        <v>140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149</v>
      </c>
      <c r="BK139" s="217">
        <f>ROUND(I139*H139,2)</f>
        <v>0</v>
      </c>
      <c r="BL139" s="18" t="s">
        <v>161</v>
      </c>
      <c r="BM139" s="216" t="s">
        <v>320</v>
      </c>
    </row>
    <row r="140" s="2" customFormat="1">
      <c r="A140" s="39"/>
      <c r="B140" s="40"/>
      <c r="C140" s="41"/>
      <c r="D140" s="261" t="s">
        <v>200</v>
      </c>
      <c r="E140" s="41"/>
      <c r="F140" s="262" t="s">
        <v>321</v>
      </c>
      <c r="G140" s="41"/>
      <c r="H140" s="41"/>
      <c r="I140" s="263"/>
      <c r="J140" s="41"/>
      <c r="K140" s="41"/>
      <c r="L140" s="45"/>
      <c r="M140" s="264"/>
      <c r="N140" s="26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200</v>
      </c>
      <c r="AU140" s="18" t="s">
        <v>149</v>
      </c>
    </row>
    <row r="141" s="13" customFormat="1">
      <c r="A141" s="13"/>
      <c r="B141" s="218"/>
      <c r="C141" s="219"/>
      <c r="D141" s="220" t="s">
        <v>151</v>
      </c>
      <c r="E141" s="221" t="s">
        <v>19</v>
      </c>
      <c r="F141" s="222" t="s">
        <v>152</v>
      </c>
      <c r="G141" s="219"/>
      <c r="H141" s="221" t="s">
        <v>19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151</v>
      </c>
      <c r="AU141" s="228" t="s">
        <v>149</v>
      </c>
      <c r="AV141" s="13" t="s">
        <v>82</v>
      </c>
      <c r="AW141" s="13" t="s">
        <v>35</v>
      </c>
      <c r="AX141" s="13" t="s">
        <v>74</v>
      </c>
      <c r="AY141" s="228" t="s">
        <v>140</v>
      </c>
    </row>
    <row r="142" s="13" customFormat="1">
      <c r="A142" s="13"/>
      <c r="B142" s="218"/>
      <c r="C142" s="219"/>
      <c r="D142" s="220" t="s">
        <v>151</v>
      </c>
      <c r="E142" s="221" t="s">
        <v>19</v>
      </c>
      <c r="F142" s="222" t="s">
        <v>227</v>
      </c>
      <c r="G142" s="219"/>
      <c r="H142" s="221" t="s">
        <v>19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151</v>
      </c>
      <c r="AU142" s="228" t="s">
        <v>149</v>
      </c>
      <c r="AV142" s="13" t="s">
        <v>82</v>
      </c>
      <c r="AW142" s="13" t="s">
        <v>35</v>
      </c>
      <c r="AX142" s="13" t="s">
        <v>74</v>
      </c>
      <c r="AY142" s="228" t="s">
        <v>140</v>
      </c>
    </row>
    <row r="143" s="14" customFormat="1">
      <c r="A143" s="14"/>
      <c r="B143" s="229"/>
      <c r="C143" s="230"/>
      <c r="D143" s="220" t="s">
        <v>151</v>
      </c>
      <c r="E143" s="231" t="s">
        <v>19</v>
      </c>
      <c r="F143" s="232" t="s">
        <v>228</v>
      </c>
      <c r="G143" s="230"/>
      <c r="H143" s="233">
        <v>3.8100000000000001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39" t="s">
        <v>151</v>
      </c>
      <c r="AU143" s="239" t="s">
        <v>149</v>
      </c>
      <c r="AV143" s="14" t="s">
        <v>149</v>
      </c>
      <c r="AW143" s="14" t="s">
        <v>35</v>
      </c>
      <c r="AX143" s="14" t="s">
        <v>74</v>
      </c>
      <c r="AY143" s="239" t="s">
        <v>140</v>
      </c>
    </row>
    <row r="144" s="13" customFormat="1">
      <c r="A144" s="13"/>
      <c r="B144" s="218"/>
      <c r="C144" s="219"/>
      <c r="D144" s="220" t="s">
        <v>151</v>
      </c>
      <c r="E144" s="221" t="s">
        <v>19</v>
      </c>
      <c r="F144" s="222" t="s">
        <v>313</v>
      </c>
      <c r="G144" s="219"/>
      <c r="H144" s="221" t="s">
        <v>19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151</v>
      </c>
      <c r="AU144" s="228" t="s">
        <v>149</v>
      </c>
      <c r="AV144" s="13" t="s">
        <v>82</v>
      </c>
      <c r="AW144" s="13" t="s">
        <v>35</v>
      </c>
      <c r="AX144" s="13" t="s">
        <v>74</v>
      </c>
      <c r="AY144" s="228" t="s">
        <v>140</v>
      </c>
    </row>
    <row r="145" s="15" customFormat="1">
      <c r="A145" s="15"/>
      <c r="B145" s="240"/>
      <c r="C145" s="241"/>
      <c r="D145" s="220" t="s">
        <v>151</v>
      </c>
      <c r="E145" s="242" t="s">
        <v>19</v>
      </c>
      <c r="F145" s="243" t="s">
        <v>155</v>
      </c>
      <c r="G145" s="241"/>
      <c r="H145" s="244">
        <v>3.8100000000000001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0" t="s">
        <v>151</v>
      </c>
      <c r="AU145" s="250" t="s">
        <v>149</v>
      </c>
      <c r="AV145" s="15" t="s">
        <v>148</v>
      </c>
      <c r="AW145" s="15" t="s">
        <v>35</v>
      </c>
      <c r="AX145" s="15" t="s">
        <v>82</v>
      </c>
      <c r="AY145" s="250" t="s">
        <v>140</v>
      </c>
    </row>
    <row r="146" s="2" customFormat="1" ht="16.5" customHeight="1">
      <c r="A146" s="39"/>
      <c r="B146" s="40"/>
      <c r="C146" s="251" t="s">
        <v>322</v>
      </c>
      <c r="D146" s="251" t="s">
        <v>157</v>
      </c>
      <c r="E146" s="252" t="s">
        <v>277</v>
      </c>
      <c r="F146" s="253" t="s">
        <v>278</v>
      </c>
      <c r="G146" s="254" t="s">
        <v>190</v>
      </c>
      <c r="H146" s="255">
        <v>4.2809999999999997</v>
      </c>
      <c r="I146" s="256"/>
      <c r="J146" s="257">
        <f>ROUND(I146*H146,2)</f>
        <v>0</v>
      </c>
      <c r="K146" s="253" t="s">
        <v>206</v>
      </c>
      <c r="L146" s="258"/>
      <c r="M146" s="259" t="s">
        <v>19</v>
      </c>
      <c r="N146" s="260" t="s">
        <v>46</v>
      </c>
      <c r="O146" s="85"/>
      <c r="P146" s="214">
        <f>O146*H146</f>
        <v>0</v>
      </c>
      <c r="Q146" s="214">
        <v>0.00013999999999999999</v>
      </c>
      <c r="R146" s="214">
        <f>Q146*H146</f>
        <v>0.00059933999999999986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279</v>
      </c>
      <c r="AT146" s="216" t="s">
        <v>157</v>
      </c>
      <c r="AU146" s="216" t="s">
        <v>149</v>
      </c>
      <c r="AY146" s="18" t="s">
        <v>140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149</v>
      </c>
      <c r="BK146" s="217">
        <f>ROUND(I146*H146,2)</f>
        <v>0</v>
      </c>
      <c r="BL146" s="18" t="s">
        <v>161</v>
      </c>
      <c r="BM146" s="216" t="s">
        <v>323</v>
      </c>
    </row>
    <row r="147" s="13" customFormat="1">
      <c r="A147" s="13"/>
      <c r="B147" s="218"/>
      <c r="C147" s="219"/>
      <c r="D147" s="220" t="s">
        <v>151</v>
      </c>
      <c r="E147" s="221" t="s">
        <v>19</v>
      </c>
      <c r="F147" s="222" t="s">
        <v>152</v>
      </c>
      <c r="G147" s="219"/>
      <c r="H147" s="221" t="s">
        <v>19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151</v>
      </c>
      <c r="AU147" s="228" t="s">
        <v>149</v>
      </c>
      <c r="AV147" s="13" t="s">
        <v>82</v>
      </c>
      <c r="AW147" s="13" t="s">
        <v>35</v>
      </c>
      <c r="AX147" s="13" t="s">
        <v>74</v>
      </c>
      <c r="AY147" s="228" t="s">
        <v>140</v>
      </c>
    </row>
    <row r="148" s="13" customFormat="1">
      <c r="A148" s="13"/>
      <c r="B148" s="218"/>
      <c r="C148" s="219"/>
      <c r="D148" s="220" t="s">
        <v>151</v>
      </c>
      <c r="E148" s="221" t="s">
        <v>19</v>
      </c>
      <c r="F148" s="222" t="s">
        <v>227</v>
      </c>
      <c r="G148" s="219"/>
      <c r="H148" s="221" t="s">
        <v>19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151</v>
      </c>
      <c r="AU148" s="228" t="s">
        <v>149</v>
      </c>
      <c r="AV148" s="13" t="s">
        <v>82</v>
      </c>
      <c r="AW148" s="13" t="s">
        <v>35</v>
      </c>
      <c r="AX148" s="13" t="s">
        <v>74</v>
      </c>
      <c r="AY148" s="228" t="s">
        <v>140</v>
      </c>
    </row>
    <row r="149" s="14" customFormat="1">
      <c r="A149" s="14"/>
      <c r="B149" s="229"/>
      <c r="C149" s="230"/>
      <c r="D149" s="220" t="s">
        <v>151</v>
      </c>
      <c r="E149" s="231" t="s">
        <v>19</v>
      </c>
      <c r="F149" s="232" t="s">
        <v>228</v>
      </c>
      <c r="G149" s="230"/>
      <c r="H149" s="233">
        <v>3.8100000000000001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151</v>
      </c>
      <c r="AU149" s="239" t="s">
        <v>149</v>
      </c>
      <c r="AV149" s="14" t="s">
        <v>149</v>
      </c>
      <c r="AW149" s="14" t="s">
        <v>35</v>
      </c>
      <c r="AX149" s="14" t="s">
        <v>74</v>
      </c>
      <c r="AY149" s="239" t="s">
        <v>140</v>
      </c>
    </row>
    <row r="150" s="13" customFormat="1">
      <c r="A150" s="13"/>
      <c r="B150" s="218"/>
      <c r="C150" s="219"/>
      <c r="D150" s="220" t="s">
        <v>151</v>
      </c>
      <c r="E150" s="221" t="s">
        <v>19</v>
      </c>
      <c r="F150" s="222" t="s">
        <v>313</v>
      </c>
      <c r="G150" s="219"/>
      <c r="H150" s="221" t="s">
        <v>19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151</v>
      </c>
      <c r="AU150" s="228" t="s">
        <v>149</v>
      </c>
      <c r="AV150" s="13" t="s">
        <v>82</v>
      </c>
      <c r="AW150" s="13" t="s">
        <v>35</v>
      </c>
      <c r="AX150" s="13" t="s">
        <v>74</v>
      </c>
      <c r="AY150" s="228" t="s">
        <v>140</v>
      </c>
    </row>
    <row r="151" s="15" customFormat="1">
      <c r="A151" s="15"/>
      <c r="B151" s="240"/>
      <c r="C151" s="241"/>
      <c r="D151" s="220" t="s">
        <v>151</v>
      </c>
      <c r="E151" s="242" t="s">
        <v>19</v>
      </c>
      <c r="F151" s="243" t="s">
        <v>155</v>
      </c>
      <c r="G151" s="241"/>
      <c r="H151" s="244">
        <v>3.8100000000000001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0" t="s">
        <v>151</v>
      </c>
      <c r="AU151" s="250" t="s">
        <v>149</v>
      </c>
      <c r="AV151" s="15" t="s">
        <v>148</v>
      </c>
      <c r="AW151" s="15" t="s">
        <v>35</v>
      </c>
      <c r="AX151" s="15" t="s">
        <v>82</v>
      </c>
      <c r="AY151" s="250" t="s">
        <v>140</v>
      </c>
    </row>
    <row r="152" s="14" customFormat="1">
      <c r="A152" s="14"/>
      <c r="B152" s="229"/>
      <c r="C152" s="230"/>
      <c r="D152" s="220" t="s">
        <v>151</v>
      </c>
      <c r="E152" s="230"/>
      <c r="F152" s="232" t="s">
        <v>324</v>
      </c>
      <c r="G152" s="230"/>
      <c r="H152" s="233">
        <v>4.2809999999999997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9" t="s">
        <v>151</v>
      </c>
      <c r="AU152" s="239" t="s">
        <v>149</v>
      </c>
      <c r="AV152" s="14" t="s">
        <v>149</v>
      </c>
      <c r="AW152" s="14" t="s">
        <v>4</v>
      </c>
      <c r="AX152" s="14" t="s">
        <v>82</v>
      </c>
      <c r="AY152" s="239" t="s">
        <v>140</v>
      </c>
    </row>
    <row r="153" s="2" customFormat="1" ht="21.75" customHeight="1">
      <c r="A153" s="39"/>
      <c r="B153" s="40"/>
      <c r="C153" s="205" t="s">
        <v>325</v>
      </c>
      <c r="D153" s="205" t="s">
        <v>144</v>
      </c>
      <c r="E153" s="206" t="s">
        <v>326</v>
      </c>
      <c r="F153" s="207" t="s">
        <v>327</v>
      </c>
      <c r="G153" s="208" t="s">
        <v>190</v>
      </c>
      <c r="H153" s="209">
        <v>51.649999999999999</v>
      </c>
      <c r="I153" s="210"/>
      <c r="J153" s="211">
        <f>ROUND(I153*H153,2)</f>
        <v>0</v>
      </c>
      <c r="K153" s="207" t="s">
        <v>206</v>
      </c>
      <c r="L153" s="45"/>
      <c r="M153" s="212" t="s">
        <v>19</v>
      </c>
      <c r="N153" s="213" t="s">
        <v>46</v>
      </c>
      <c r="O153" s="85"/>
      <c r="P153" s="214">
        <f>O153*H153</f>
        <v>0</v>
      </c>
      <c r="Q153" s="214">
        <v>0.00069999999999999999</v>
      </c>
      <c r="R153" s="214">
        <f>Q153*H153</f>
        <v>0.036155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161</v>
      </c>
      <c r="AT153" s="216" t="s">
        <v>144</v>
      </c>
      <c r="AU153" s="216" t="s">
        <v>149</v>
      </c>
      <c r="AY153" s="18" t="s">
        <v>140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149</v>
      </c>
      <c r="BK153" s="217">
        <f>ROUND(I153*H153,2)</f>
        <v>0</v>
      </c>
      <c r="BL153" s="18" t="s">
        <v>161</v>
      </c>
      <c r="BM153" s="216" t="s">
        <v>328</v>
      </c>
    </row>
    <row r="154" s="2" customFormat="1">
      <c r="A154" s="39"/>
      <c r="B154" s="40"/>
      <c r="C154" s="41"/>
      <c r="D154" s="261" t="s">
        <v>200</v>
      </c>
      <c r="E154" s="41"/>
      <c r="F154" s="262" t="s">
        <v>329</v>
      </c>
      <c r="G154" s="41"/>
      <c r="H154" s="41"/>
      <c r="I154" s="263"/>
      <c r="J154" s="41"/>
      <c r="K154" s="41"/>
      <c r="L154" s="45"/>
      <c r="M154" s="264"/>
      <c r="N154" s="26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200</v>
      </c>
      <c r="AU154" s="18" t="s">
        <v>149</v>
      </c>
    </row>
    <row r="155" s="13" customFormat="1">
      <c r="A155" s="13"/>
      <c r="B155" s="218"/>
      <c r="C155" s="219"/>
      <c r="D155" s="220" t="s">
        <v>151</v>
      </c>
      <c r="E155" s="221" t="s">
        <v>19</v>
      </c>
      <c r="F155" s="222" t="s">
        <v>307</v>
      </c>
      <c r="G155" s="219"/>
      <c r="H155" s="221" t="s">
        <v>19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8" t="s">
        <v>151</v>
      </c>
      <c r="AU155" s="228" t="s">
        <v>149</v>
      </c>
      <c r="AV155" s="13" t="s">
        <v>82</v>
      </c>
      <c r="AW155" s="13" t="s">
        <v>35</v>
      </c>
      <c r="AX155" s="13" t="s">
        <v>74</v>
      </c>
      <c r="AY155" s="228" t="s">
        <v>140</v>
      </c>
    </row>
    <row r="156" s="13" customFormat="1">
      <c r="A156" s="13"/>
      <c r="B156" s="218"/>
      <c r="C156" s="219"/>
      <c r="D156" s="220" t="s">
        <v>151</v>
      </c>
      <c r="E156" s="221" t="s">
        <v>19</v>
      </c>
      <c r="F156" s="222" t="s">
        <v>152</v>
      </c>
      <c r="G156" s="219"/>
      <c r="H156" s="221" t="s">
        <v>19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151</v>
      </c>
      <c r="AU156" s="228" t="s">
        <v>149</v>
      </c>
      <c r="AV156" s="13" t="s">
        <v>82</v>
      </c>
      <c r="AW156" s="13" t="s">
        <v>35</v>
      </c>
      <c r="AX156" s="13" t="s">
        <v>74</v>
      </c>
      <c r="AY156" s="228" t="s">
        <v>140</v>
      </c>
    </row>
    <row r="157" s="13" customFormat="1">
      <c r="A157" s="13"/>
      <c r="B157" s="218"/>
      <c r="C157" s="219"/>
      <c r="D157" s="220" t="s">
        <v>151</v>
      </c>
      <c r="E157" s="221" t="s">
        <v>19</v>
      </c>
      <c r="F157" s="222" t="s">
        <v>219</v>
      </c>
      <c r="G157" s="219"/>
      <c r="H157" s="221" t="s">
        <v>19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151</v>
      </c>
      <c r="AU157" s="228" t="s">
        <v>149</v>
      </c>
      <c r="AV157" s="13" t="s">
        <v>82</v>
      </c>
      <c r="AW157" s="13" t="s">
        <v>35</v>
      </c>
      <c r="AX157" s="13" t="s">
        <v>74</v>
      </c>
      <c r="AY157" s="228" t="s">
        <v>140</v>
      </c>
    </row>
    <row r="158" s="14" customFormat="1">
      <c r="A158" s="14"/>
      <c r="B158" s="229"/>
      <c r="C158" s="230"/>
      <c r="D158" s="220" t="s">
        <v>151</v>
      </c>
      <c r="E158" s="231" t="s">
        <v>19</v>
      </c>
      <c r="F158" s="232" t="s">
        <v>220</v>
      </c>
      <c r="G158" s="230"/>
      <c r="H158" s="233">
        <v>4.9100000000000001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151</v>
      </c>
      <c r="AU158" s="239" t="s">
        <v>149</v>
      </c>
      <c r="AV158" s="14" t="s">
        <v>149</v>
      </c>
      <c r="AW158" s="14" t="s">
        <v>35</v>
      </c>
      <c r="AX158" s="14" t="s">
        <v>74</v>
      </c>
      <c r="AY158" s="239" t="s">
        <v>140</v>
      </c>
    </row>
    <row r="159" s="13" customFormat="1">
      <c r="A159" s="13"/>
      <c r="B159" s="218"/>
      <c r="C159" s="219"/>
      <c r="D159" s="220" t="s">
        <v>151</v>
      </c>
      <c r="E159" s="221" t="s">
        <v>19</v>
      </c>
      <c r="F159" s="222" t="s">
        <v>308</v>
      </c>
      <c r="G159" s="219"/>
      <c r="H159" s="221" t="s">
        <v>19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151</v>
      </c>
      <c r="AU159" s="228" t="s">
        <v>149</v>
      </c>
      <c r="AV159" s="13" t="s">
        <v>82</v>
      </c>
      <c r="AW159" s="13" t="s">
        <v>35</v>
      </c>
      <c r="AX159" s="13" t="s">
        <v>74</v>
      </c>
      <c r="AY159" s="228" t="s">
        <v>140</v>
      </c>
    </row>
    <row r="160" s="13" customFormat="1">
      <c r="A160" s="13"/>
      <c r="B160" s="218"/>
      <c r="C160" s="219"/>
      <c r="D160" s="220" t="s">
        <v>151</v>
      </c>
      <c r="E160" s="221" t="s">
        <v>19</v>
      </c>
      <c r="F160" s="222" t="s">
        <v>152</v>
      </c>
      <c r="G160" s="219"/>
      <c r="H160" s="221" t="s">
        <v>19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151</v>
      </c>
      <c r="AU160" s="228" t="s">
        <v>149</v>
      </c>
      <c r="AV160" s="13" t="s">
        <v>82</v>
      </c>
      <c r="AW160" s="13" t="s">
        <v>35</v>
      </c>
      <c r="AX160" s="13" t="s">
        <v>74</v>
      </c>
      <c r="AY160" s="228" t="s">
        <v>140</v>
      </c>
    </row>
    <row r="161" s="13" customFormat="1">
      <c r="A161" s="13"/>
      <c r="B161" s="218"/>
      <c r="C161" s="219"/>
      <c r="D161" s="220" t="s">
        <v>151</v>
      </c>
      <c r="E161" s="221" t="s">
        <v>19</v>
      </c>
      <c r="F161" s="222" t="s">
        <v>221</v>
      </c>
      <c r="G161" s="219"/>
      <c r="H161" s="221" t="s">
        <v>19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8" t="s">
        <v>151</v>
      </c>
      <c r="AU161" s="228" t="s">
        <v>149</v>
      </c>
      <c r="AV161" s="13" t="s">
        <v>82</v>
      </c>
      <c r="AW161" s="13" t="s">
        <v>35</v>
      </c>
      <c r="AX161" s="13" t="s">
        <v>74</v>
      </c>
      <c r="AY161" s="228" t="s">
        <v>140</v>
      </c>
    </row>
    <row r="162" s="14" customFormat="1">
      <c r="A162" s="14"/>
      <c r="B162" s="229"/>
      <c r="C162" s="230"/>
      <c r="D162" s="220" t="s">
        <v>151</v>
      </c>
      <c r="E162" s="231" t="s">
        <v>19</v>
      </c>
      <c r="F162" s="232" t="s">
        <v>222</v>
      </c>
      <c r="G162" s="230"/>
      <c r="H162" s="233">
        <v>24.300000000000001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151</v>
      </c>
      <c r="AU162" s="239" t="s">
        <v>149</v>
      </c>
      <c r="AV162" s="14" t="s">
        <v>149</v>
      </c>
      <c r="AW162" s="14" t="s">
        <v>35</v>
      </c>
      <c r="AX162" s="14" t="s">
        <v>74</v>
      </c>
      <c r="AY162" s="239" t="s">
        <v>140</v>
      </c>
    </row>
    <row r="163" s="13" customFormat="1">
      <c r="A163" s="13"/>
      <c r="B163" s="218"/>
      <c r="C163" s="219"/>
      <c r="D163" s="220" t="s">
        <v>151</v>
      </c>
      <c r="E163" s="221" t="s">
        <v>19</v>
      </c>
      <c r="F163" s="222" t="s">
        <v>308</v>
      </c>
      <c r="G163" s="219"/>
      <c r="H163" s="221" t="s">
        <v>19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8" t="s">
        <v>151</v>
      </c>
      <c r="AU163" s="228" t="s">
        <v>149</v>
      </c>
      <c r="AV163" s="13" t="s">
        <v>82</v>
      </c>
      <c r="AW163" s="13" t="s">
        <v>35</v>
      </c>
      <c r="AX163" s="13" t="s">
        <v>74</v>
      </c>
      <c r="AY163" s="228" t="s">
        <v>140</v>
      </c>
    </row>
    <row r="164" s="13" customFormat="1">
      <c r="A164" s="13"/>
      <c r="B164" s="218"/>
      <c r="C164" s="219"/>
      <c r="D164" s="220" t="s">
        <v>151</v>
      </c>
      <c r="E164" s="221" t="s">
        <v>19</v>
      </c>
      <c r="F164" s="222" t="s">
        <v>152</v>
      </c>
      <c r="G164" s="219"/>
      <c r="H164" s="221" t="s">
        <v>19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8" t="s">
        <v>151</v>
      </c>
      <c r="AU164" s="228" t="s">
        <v>149</v>
      </c>
      <c r="AV164" s="13" t="s">
        <v>82</v>
      </c>
      <c r="AW164" s="13" t="s">
        <v>35</v>
      </c>
      <c r="AX164" s="13" t="s">
        <v>74</v>
      </c>
      <c r="AY164" s="228" t="s">
        <v>140</v>
      </c>
    </row>
    <row r="165" s="13" customFormat="1">
      <c r="A165" s="13"/>
      <c r="B165" s="218"/>
      <c r="C165" s="219"/>
      <c r="D165" s="220" t="s">
        <v>151</v>
      </c>
      <c r="E165" s="221" t="s">
        <v>19</v>
      </c>
      <c r="F165" s="222" t="s">
        <v>223</v>
      </c>
      <c r="G165" s="219"/>
      <c r="H165" s="221" t="s">
        <v>19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8" t="s">
        <v>151</v>
      </c>
      <c r="AU165" s="228" t="s">
        <v>149</v>
      </c>
      <c r="AV165" s="13" t="s">
        <v>82</v>
      </c>
      <c r="AW165" s="13" t="s">
        <v>35</v>
      </c>
      <c r="AX165" s="13" t="s">
        <v>74</v>
      </c>
      <c r="AY165" s="228" t="s">
        <v>140</v>
      </c>
    </row>
    <row r="166" s="14" customFormat="1">
      <c r="A166" s="14"/>
      <c r="B166" s="229"/>
      <c r="C166" s="230"/>
      <c r="D166" s="220" t="s">
        <v>151</v>
      </c>
      <c r="E166" s="231" t="s">
        <v>19</v>
      </c>
      <c r="F166" s="232" t="s">
        <v>224</v>
      </c>
      <c r="G166" s="230"/>
      <c r="H166" s="233">
        <v>6.8799999999999999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151</v>
      </c>
      <c r="AU166" s="239" t="s">
        <v>149</v>
      </c>
      <c r="AV166" s="14" t="s">
        <v>149</v>
      </c>
      <c r="AW166" s="14" t="s">
        <v>35</v>
      </c>
      <c r="AX166" s="14" t="s">
        <v>74</v>
      </c>
      <c r="AY166" s="239" t="s">
        <v>140</v>
      </c>
    </row>
    <row r="167" s="13" customFormat="1">
      <c r="A167" s="13"/>
      <c r="B167" s="218"/>
      <c r="C167" s="219"/>
      <c r="D167" s="220" t="s">
        <v>151</v>
      </c>
      <c r="E167" s="221" t="s">
        <v>19</v>
      </c>
      <c r="F167" s="222" t="s">
        <v>308</v>
      </c>
      <c r="G167" s="219"/>
      <c r="H167" s="221" t="s">
        <v>19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8" t="s">
        <v>151</v>
      </c>
      <c r="AU167" s="228" t="s">
        <v>149</v>
      </c>
      <c r="AV167" s="13" t="s">
        <v>82</v>
      </c>
      <c r="AW167" s="13" t="s">
        <v>35</v>
      </c>
      <c r="AX167" s="13" t="s">
        <v>74</v>
      </c>
      <c r="AY167" s="228" t="s">
        <v>140</v>
      </c>
    </row>
    <row r="168" s="13" customFormat="1">
      <c r="A168" s="13"/>
      <c r="B168" s="218"/>
      <c r="C168" s="219"/>
      <c r="D168" s="220" t="s">
        <v>151</v>
      </c>
      <c r="E168" s="221" t="s">
        <v>19</v>
      </c>
      <c r="F168" s="222" t="s">
        <v>152</v>
      </c>
      <c r="G168" s="219"/>
      <c r="H168" s="221" t="s">
        <v>19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151</v>
      </c>
      <c r="AU168" s="228" t="s">
        <v>149</v>
      </c>
      <c r="AV168" s="13" t="s">
        <v>82</v>
      </c>
      <c r="AW168" s="13" t="s">
        <v>35</v>
      </c>
      <c r="AX168" s="13" t="s">
        <v>74</v>
      </c>
      <c r="AY168" s="228" t="s">
        <v>140</v>
      </c>
    </row>
    <row r="169" s="13" customFormat="1">
      <c r="A169" s="13"/>
      <c r="B169" s="218"/>
      <c r="C169" s="219"/>
      <c r="D169" s="220" t="s">
        <v>151</v>
      </c>
      <c r="E169" s="221" t="s">
        <v>19</v>
      </c>
      <c r="F169" s="222" t="s">
        <v>225</v>
      </c>
      <c r="G169" s="219"/>
      <c r="H169" s="221" t="s">
        <v>19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151</v>
      </c>
      <c r="AU169" s="228" t="s">
        <v>149</v>
      </c>
      <c r="AV169" s="13" t="s">
        <v>82</v>
      </c>
      <c r="AW169" s="13" t="s">
        <v>35</v>
      </c>
      <c r="AX169" s="13" t="s">
        <v>74</v>
      </c>
      <c r="AY169" s="228" t="s">
        <v>140</v>
      </c>
    </row>
    <row r="170" s="14" customFormat="1">
      <c r="A170" s="14"/>
      <c r="B170" s="229"/>
      <c r="C170" s="230"/>
      <c r="D170" s="220" t="s">
        <v>151</v>
      </c>
      <c r="E170" s="231" t="s">
        <v>19</v>
      </c>
      <c r="F170" s="232" t="s">
        <v>226</v>
      </c>
      <c r="G170" s="230"/>
      <c r="H170" s="233">
        <v>11.75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151</v>
      </c>
      <c r="AU170" s="239" t="s">
        <v>149</v>
      </c>
      <c r="AV170" s="14" t="s">
        <v>149</v>
      </c>
      <c r="AW170" s="14" t="s">
        <v>35</v>
      </c>
      <c r="AX170" s="14" t="s">
        <v>74</v>
      </c>
      <c r="AY170" s="239" t="s">
        <v>140</v>
      </c>
    </row>
    <row r="171" s="13" customFormat="1">
      <c r="A171" s="13"/>
      <c r="B171" s="218"/>
      <c r="C171" s="219"/>
      <c r="D171" s="220" t="s">
        <v>151</v>
      </c>
      <c r="E171" s="221" t="s">
        <v>19</v>
      </c>
      <c r="F171" s="222" t="s">
        <v>308</v>
      </c>
      <c r="G171" s="219"/>
      <c r="H171" s="221" t="s">
        <v>19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8" t="s">
        <v>151</v>
      </c>
      <c r="AU171" s="228" t="s">
        <v>149</v>
      </c>
      <c r="AV171" s="13" t="s">
        <v>82</v>
      </c>
      <c r="AW171" s="13" t="s">
        <v>35</v>
      </c>
      <c r="AX171" s="13" t="s">
        <v>74</v>
      </c>
      <c r="AY171" s="228" t="s">
        <v>140</v>
      </c>
    </row>
    <row r="172" s="16" customFormat="1">
      <c r="A172" s="16"/>
      <c r="B172" s="266"/>
      <c r="C172" s="267"/>
      <c r="D172" s="220" t="s">
        <v>151</v>
      </c>
      <c r="E172" s="268" t="s">
        <v>19</v>
      </c>
      <c r="F172" s="269" t="s">
        <v>262</v>
      </c>
      <c r="G172" s="267"/>
      <c r="H172" s="270">
        <v>47.840000000000003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6" t="s">
        <v>151</v>
      </c>
      <c r="AU172" s="276" t="s">
        <v>149</v>
      </c>
      <c r="AV172" s="16" t="s">
        <v>263</v>
      </c>
      <c r="AW172" s="16" t="s">
        <v>35</v>
      </c>
      <c r="AX172" s="16" t="s">
        <v>74</v>
      </c>
      <c r="AY172" s="276" t="s">
        <v>140</v>
      </c>
    </row>
    <row r="173" s="13" customFormat="1">
      <c r="A173" s="13"/>
      <c r="B173" s="218"/>
      <c r="C173" s="219"/>
      <c r="D173" s="220" t="s">
        <v>151</v>
      </c>
      <c r="E173" s="221" t="s">
        <v>19</v>
      </c>
      <c r="F173" s="222" t="s">
        <v>152</v>
      </c>
      <c r="G173" s="219"/>
      <c r="H173" s="221" t="s">
        <v>19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151</v>
      </c>
      <c r="AU173" s="228" t="s">
        <v>149</v>
      </c>
      <c r="AV173" s="13" t="s">
        <v>82</v>
      </c>
      <c r="AW173" s="13" t="s">
        <v>35</v>
      </c>
      <c r="AX173" s="13" t="s">
        <v>74</v>
      </c>
      <c r="AY173" s="228" t="s">
        <v>140</v>
      </c>
    </row>
    <row r="174" s="13" customFormat="1">
      <c r="A174" s="13"/>
      <c r="B174" s="218"/>
      <c r="C174" s="219"/>
      <c r="D174" s="220" t="s">
        <v>151</v>
      </c>
      <c r="E174" s="221" t="s">
        <v>19</v>
      </c>
      <c r="F174" s="222" t="s">
        <v>227</v>
      </c>
      <c r="G174" s="219"/>
      <c r="H174" s="221" t="s">
        <v>19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151</v>
      </c>
      <c r="AU174" s="228" t="s">
        <v>149</v>
      </c>
      <c r="AV174" s="13" t="s">
        <v>82</v>
      </c>
      <c r="AW174" s="13" t="s">
        <v>35</v>
      </c>
      <c r="AX174" s="13" t="s">
        <v>74</v>
      </c>
      <c r="AY174" s="228" t="s">
        <v>140</v>
      </c>
    </row>
    <row r="175" s="14" customFormat="1">
      <c r="A175" s="14"/>
      <c r="B175" s="229"/>
      <c r="C175" s="230"/>
      <c r="D175" s="220" t="s">
        <v>151</v>
      </c>
      <c r="E175" s="231" t="s">
        <v>19</v>
      </c>
      <c r="F175" s="232" t="s">
        <v>228</v>
      </c>
      <c r="G175" s="230"/>
      <c r="H175" s="233">
        <v>3.8100000000000001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9" t="s">
        <v>151</v>
      </c>
      <c r="AU175" s="239" t="s">
        <v>149</v>
      </c>
      <c r="AV175" s="14" t="s">
        <v>149</v>
      </c>
      <c r="AW175" s="14" t="s">
        <v>35</v>
      </c>
      <c r="AX175" s="14" t="s">
        <v>74</v>
      </c>
      <c r="AY175" s="239" t="s">
        <v>140</v>
      </c>
    </row>
    <row r="176" s="13" customFormat="1">
      <c r="A176" s="13"/>
      <c r="B176" s="218"/>
      <c r="C176" s="219"/>
      <c r="D176" s="220" t="s">
        <v>151</v>
      </c>
      <c r="E176" s="221" t="s">
        <v>19</v>
      </c>
      <c r="F176" s="222" t="s">
        <v>313</v>
      </c>
      <c r="G176" s="219"/>
      <c r="H176" s="221" t="s">
        <v>19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8" t="s">
        <v>151</v>
      </c>
      <c r="AU176" s="228" t="s">
        <v>149</v>
      </c>
      <c r="AV176" s="13" t="s">
        <v>82</v>
      </c>
      <c r="AW176" s="13" t="s">
        <v>35</v>
      </c>
      <c r="AX176" s="13" t="s">
        <v>74</v>
      </c>
      <c r="AY176" s="228" t="s">
        <v>140</v>
      </c>
    </row>
    <row r="177" s="16" customFormat="1">
      <c r="A177" s="16"/>
      <c r="B177" s="266"/>
      <c r="C177" s="267"/>
      <c r="D177" s="220" t="s">
        <v>151</v>
      </c>
      <c r="E177" s="268" t="s">
        <v>19</v>
      </c>
      <c r="F177" s="269" t="s">
        <v>262</v>
      </c>
      <c r="G177" s="267"/>
      <c r="H177" s="270">
        <v>3.8100000000000001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6" t="s">
        <v>151</v>
      </c>
      <c r="AU177" s="276" t="s">
        <v>149</v>
      </c>
      <c r="AV177" s="16" t="s">
        <v>263</v>
      </c>
      <c r="AW177" s="16" t="s">
        <v>35</v>
      </c>
      <c r="AX177" s="16" t="s">
        <v>74</v>
      </c>
      <c r="AY177" s="276" t="s">
        <v>140</v>
      </c>
    </row>
    <row r="178" s="15" customFormat="1">
      <c r="A178" s="15"/>
      <c r="B178" s="240"/>
      <c r="C178" s="241"/>
      <c r="D178" s="220" t="s">
        <v>151</v>
      </c>
      <c r="E178" s="242" t="s">
        <v>19</v>
      </c>
      <c r="F178" s="243" t="s">
        <v>155</v>
      </c>
      <c r="G178" s="241"/>
      <c r="H178" s="244">
        <v>51.650000000000006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0" t="s">
        <v>151</v>
      </c>
      <c r="AU178" s="250" t="s">
        <v>149</v>
      </c>
      <c r="AV178" s="15" t="s">
        <v>148</v>
      </c>
      <c r="AW178" s="15" t="s">
        <v>35</v>
      </c>
      <c r="AX178" s="15" t="s">
        <v>82</v>
      </c>
      <c r="AY178" s="250" t="s">
        <v>140</v>
      </c>
    </row>
    <row r="179" s="2" customFormat="1" ht="37.8" customHeight="1">
      <c r="A179" s="39"/>
      <c r="B179" s="40"/>
      <c r="C179" s="205" t="s">
        <v>330</v>
      </c>
      <c r="D179" s="205" t="s">
        <v>144</v>
      </c>
      <c r="E179" s="206" t="s">
        <v>298</v>
      </c>
      <c r="F179" s="207" t="s">
        <v>299</v>
      </c>
      <c r="G179" s="208" t="s">
        <v>205</v>
      </c>
      <c r="H179" s="209">
        <v>0.67400000000000004</v>
      </c>
      <c r="I179" s="210"/>
      <c r="J179" s="211">
        <f>ROUND(I179*H179,2)</f>
        <v>0</v>
      </c>
      <c r="K179" s="207" t="s">
        <v>206</v>
      </c>
      <c r="L179" s="45"/>
      <c r="M179" s="212" t="s">
        <v>19</v>
      </c>
      <c r="N179" s="213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161</v>
      </c>
      <c r="AT179" s="216" t="s">
        <v>144</v>
      </c>
      <c r="AU179" s="216" t="s">
        <v>149</v>
      </c>
      <c r="AY179" s="18" t="s">
        <v>140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149</v>
      </c>
      <c r="BK179" s="217">
        <f>ROUND(I179*H179,2)</f>
        <v>0</v>
      </c>
      <c r="BL179" s="18" t="s">
        <v>161</v>
      </c>
      <c r="BM179" s="216" t="s">
        <v>331</v>
      </c>
    </row>
    <row r="180" s="2" customFormat="1">
      <c r="A180" s="39"/>
      <c r="B180" s="40"/>
      <c r="C180" s="41"/>
      <c r="D180" s="261" t="s">
        <v>200</v>
      </c>
      <c r="E180" s="41"/>
      <c r="F180" s="262" t="s">
        <v>301</v>
      </c>
      <c r="G180" s="41"/>
      <c r="H180" s="41"/>
      <c r="I180" s="263"/>
      <c r="J180" s="41"/>
      <c r="K180" s="41"/>
      <c r="L180" s="45"/>
      <c r="M180" s="277"/>
      <c r="N180" s="278"/>
      <c r="O180" s="279"/>
      <c r="P180" s="279"/>
      <c r="Q180" s="279"/>
      <c r="R180" s="279"/>
      <c r="S180" s="279"/>
      <c r="T180" s="280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200</v>
      </c>
      <c r="AU180" s="18" t="s">
        <v>149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envRO6RHni20Hlpdd0wZmwJWBSeR7Ijaz5YdE6locLRTUnnY9GH/hjiK88xjfLjzFKeUOgO+lEGkBQ/li/n0pw==" hashValue="Pz+8hMS4jUGTSYPIOhj1YxozcXbfdZfptX5OZVA+Dw+ZtrPR6dlr4l+ssceSv8Ho3WMrne8RIgvxAPTvSpvEfw==" algorithmName="SHA-512" password="CC35"/>
  <autoFilter ref="C81:K18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5_02/763131411"/>
    <hyperlink ref="F107" r:id="rId2" display="https://podminky.urs.cz/item/CS_URS_2025_02/763131451"/>
    <hyperlink ref="F114" r:id="rId3" display="https://podminky.urs.cz/item/CS_URS_2025_02/763131714"/>
    <hyperlink ref="F140" r:id="rId4" display="https://podminky.urs.cz/item/CS_URS_2025_02/763131751"/>
    <hyperlink ref="F154" r:id="rId5" display="https://podminky.urs.cz/item/CS_URS_2025_02/763131771"/>
    <hyperlink ref="F180" r:id="rId6" display="https://podminky.urs.cz/item/CS_URS_2025_02/9987633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SK Modřany - byt správce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332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1. 9. 2025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114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ROUND((SUM(BE86:BE346)),  2)</f>
        <v>0</v>
      </c>
      <c r="G33" s="39"/>
      <c r="H33" s="39"/>
      <c r="I33" s="149">
        <v>0.20999999999999999</v>
      </c>
      <c r="J33" s="148">
        <f>ROUND(((SUM(BE86:BE346))*I33),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ROUND((SUM(BF86:BF346)),  2)</f>
        <v>0</v>
      </c>
      <c r="G34" s="39"/>
      <c r="H34" s="39"/>
      <c r="I34" s="149">
        <v>0.12</v>
      </c>
      <c r="J34" s="148">
        <f>ROUND(((SUM(BF86:BF346))*I34),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ROUND((SUM(BG86:BG346)),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ROUND((SUM(BH86:BH346)),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ROUND((SUM(BI86:BI346)),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SK Modřany - byt správce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2025-109-3-07 - Podlahy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116</v>
      </c>
      <c r="D57" s="163"/>
      <c r="E57" s="163"/>
      <c r="F57" s="163"/>
      <c r="G57" s="163"/>
      <c r="H57" s="163"/>
      <c r="I57" s="163"/>
      <c r="J57" s="164" t="s">
        <v>117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hidden="1" s="9" customFormat="1" ht="24.96" customHeight="1">
      <c r="A60" s="9"/>
      <c r="B60" s="166"/>
      <c r="C60" s="167"/>
      <c r="D60" s="168" t="s">
        <v>333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334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335</v>
      </c>
      <c r="E62" s="175"/>
      <c r="F62" s="175"/>
      <c r="G62" s="175"/>
      <c r="H62" s="175"/>
      <c r="I62" s="175"/>
      <c r="J62" s="176">
        <f>J145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122</v>
      </c>
      <c r="E63" s="175"/>
      <c r="F63" s="175"/>
      <c r="G63" s="175"/>
      <c r="H63" s="175"/>
      <c r="I63" s="175"/>
      <c r="J63" s="176">
        <f>J174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9" customFormat="1" ht="24.96" customHeight="1">
      <c r="A64" s="9"/>
      <c r="B64" s="166"/>
      <c r="C64" s="167"/>
      <c r="D64" s="168" t="s">
        <v>123</v>
      </c>
      <c r="E64" s="169"/>
      <c r="F64" s="169"/>
      <c r="G64" s="169"/>
      <c r="H64" s="169"/>
      <c r="I64" s="169"/>
      <c r="J64" s="170">
        <f>J177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72"/>
      <c r="C65" s="173"/>
      <c r="D65" s="174" t="s">
        <v>336</v>
      </c>
      <c r="E65" s="175"/>
      <c r="F65" s="175"/>
      <c r="G65" s="175"/>
      <c r="H65" s="175"/>
      <c r="I65" s="175"/>
      <c r="J65" s="176">
        <f>J178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337</v>
      </c>
      <c r="E66" s="175"/>
      <c r="F66" s="175"/>
      <c r="G66" s="175"/>
      <c r="H66" s="175"/>
      <c r="I66" s="175"/>
      <c r="J66" s="176">
        <f>J293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125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SK Modřany - byt správce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112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2025-109-3-07 - Podlahy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Komořanská - 47, Praha 4 - Modřany</v>
      </c>
      <c r="G80" s="41"/>
      <c r="H80" s="41"/>
      <c r="I80" s="33" t="s">
        <v>23</v>
      </c>
      <c r="J80" s="73" t="str">
        <f>IF(J12="","",J12)</f>
        <v>1. 9. 2025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40.05" customHeight="1">
      <c r="A82" s="39"/>
      <c r="B82" s="40"/>
      <c r="C82" s="33" t="s">
        <v>25</v>
      </c>
      <c r="D82" s="41"/>
      <c r="E82" s="41"/>
      <c r="F82" s="28" t="str">
        <f>E15</f>
        <v>Sportovní klub Modřany,Komořanská 47, Praha 4</v>
      </c>
      <c r="G82" s="41"/>
      <c r="H82" s="41"/>
      <c r="I82" s="33" t="s">
        <v>32</v>
      </c>
      <c r="J82" s="37" t="str">
        <f>E21</f>
        <v>ASLB spol.s.r.o.Fikarova 2157/1, Praha 4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126</v>
      </c>
      <c r="D85" s="181" t="s">
        <v>59</v>
      </c>
      <c r="E85" s="181" t="s">
        <v>55</v>
      </c>
      <c r="F85" s="181" t="s">
        <v>56</v>
      </c>
      <c r="G85" s="181" t="s">
        <v>127</v>
      </c>
      <c r="H85" s="181" t="s">
        <v>128</v>
      </c>
      <c r="I85" s="181" t="s">
        <v>129</v>
      </c>
      <c r="J85" s="181" t="s">
        <v>117</v>
      </c>
      <c r="K85" s="182" t="s">
        <v>130</v>
      </c>
      <c r="L85" s="183"/>
      <c r="M85" s="93" t="s">
        <v>19</v>
      </c>
      <c r="N85" s="94" t="s">
        <v>44</v>
      </c>
      <c r="O85" s="94" t="s">
        <v>131</v>
      </c>
      <c r="P85" s="94" t="s">
        <v>132</v>
      </c>
      <c r="Q85" s="94" t="s">
        <v>133</v>
      </c>
      <c r="R85" s="94" t="s">
        <v>134</v>
      </c>
      <c r="S85" s="94" t="s">
        <v>135</v>
      </c>
      <c r="T85" s="95" t="s">
        <v>136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137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P87+P177</f>
        <v>0</v>
      </c>
      <c r="Q86" s="97"/>
      <c r="R86" s="186">
        <f>R87+R177</f>
        <v>7.6127454871999998</v>
      </c>
      <c r="S86" s="97"/>
      <c r="T86" s="187">
        <f>T87+T177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</v>
      </c>
      <c r="AU86" s="18" t="s">
        <v>118</v>
      </c>
      <c r="BK86" s="188">
        <f>BK87+BK177</f>
        <v>0</v>
      </c>
    </row>
    <row r="87" s="12" customFormat="1" ht="25.92" customHeight="1">
      <c r="A87" s="12"/>
      <c r="B87" s="189"/>
      <c r="C87" s="190"/>
      <c r="D87" s="191" t="s">
        <v>73</v>
      </c>
      <c r="E87" s="192" t="s">
        <v>138</v>
      </c>
      <c r="F87" s="192" t="s">
        <v>338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P88+P145+P174</f>
        <v>0</v>
      </c>
      <c r="Q87" s="197"/>
      <c r="R87" s="198">
        <f>R88+R145+R174</f>
        <v>5.7951299999999994</v>
      </c>
      <c r="S87" s="197"/>
      <c r="T87" s="199">
        <f>T88+T145+T174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82</v>
      </c>
      <c r="AT87" s="201" t="s">
        <v>73</v>
      </c>
      <c r="AU87" s="201" t="s">
        <v>74</v>
      </c>
      <c r="AY87" s="200" t="s">
        <v>140</v>
      </c>
      <c r="BK87" s="202">
        <f>BK88+BK145+BK174</f>
        <v>0</v>
      </c>
    </row>
    <row r="88" s="12" customFormat="1" ht="22.8" customHeight="1">
      <c r="A88" s="12"/>
      <c r="B88" s="189"/>
      <c r="C88" s="190"/>
      <c r="D88" s="191" t="s">
        <v>73</v>
      </c>
      <c r="E88" s="203" t="s">
        <v>287</v>
      </c>
      <c r="F88" s="203" t="s">
        <v>339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SUM(P89:P144)</f>
        <v>0</v>
      </c>
      <c r="Q88" s="197"/>
      <c r="R88" s="198">
        <f>SUM(R89:R144)</f>
        <v>5.7951299999999994</v>
      </c>
      <c r="S88" s="197"/>
      <c r="T88" s="199">
        <f>SUM(T89:T144)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82</v>
      </c>
      <c r="AT88" s="201" t="s">
        <v>73</v>
      </c>
      <c r="AU88" s="201" t="s">
        <v>82</v>
      </c>
      <c r="AY88" s="200" t="s">
        <v>140</v>
      </c>
      <c r="BK88" s="202">
        <f>SUM(BK89:BK144)</f>
        <v>0</v>
      </c>
    </row>
    <row r="89" s="2" customFormat="1" ht="16.5" customHeight="1">
      <c r="A89" s="39"/>
      <c r="B89" s="40"/>
      <c r="C89" s="205" t="s">
        <v>82</v>
      </c>
      <c r="D89" s="205" t="s">
        <v>144</v>
      </c>
      <c r="E89" s="206" t="s">
        <v>340</v>
      </c>
      <c r="F89" s="207" t="s">
        <v>341</v>
      </c>
      <c r="G89" s="208" t="s">
        <v>190</v>
      </c>
      <c r="H89" s="209">
        <v>51.649999999999999</v>
      </c>
      <c r="I89" s="210"/>
      <c r="J89" s="211">
        <f>ROUND(I89*H89,2)</f>
        <v>0</v>
      </c>
      <c r="K89" s="207" t="s">
        <v>206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0.10199999999999999</v>
      </c>
      <c r="R89" s="214">
        <f>Q89*H89</f>
        <v>5.2682999999999991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148</v>
      </c>
      <c r="AT89" s="216" t="s">
        <v>144</v>
      </c>
      <c r="AU89" s="216" t="s">
        <v>149</v>
      </c>
      <c r="AY89" s="18" t="s">
        <v>140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149</v>
      </c>
      <c r="BK89" s="217">
        <f>ROUND(I89*H89,2)</f>
        <v>0</v>
      </c>
      <c r="BL89" s="18" t="s">
        <v>148</v>
      </c>
      <c r="BM89" s="216" t="s">
        <v>342</v>
      </c>
    </row>
    <row r="90" s="2" customFormat="1">
      <c r="A90" s="39"/>
      <c r="B90" s="40"/>
      <c r="C90" s="41"/>
      <c r="D90" s="261" t="s">
        <v>200</v>
      </c>
      <c r="E90" s="41"/>
      <c r="F90" s="262" t="s">
        <v>343</v>
      </c>
      <c r="G90" s="41"/>
      <c r="H90" s="41"/>
      <c r="I90" s="263"/>
      <c r="J90" s="41"/>
      <c r="K90" s="41"/>
      <c r="L90" s="45"/>
      <c r="M90" s="264"/>
      <c r="N90" s="26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200</v>
      </c>
      <c r="AU90" s="18" t="s">
        <v>149</v>
      </c>
    </row>
    <row r="91" s="13" customFormat="1">
      <c r="A91" s="13"/>
      <c r="B91" s="218"/>
      <c r="C91" s="219"/>
      <c r="D91" s="220" t="s">
        <v>151</v>
      </c>
      <c r="E91" s="221" t="s">
        <v>19</v>
      </c>
      <c r="F91" s="222" t="s">
        <v>152</v>
      </c>
      <c r="G91" s="219"/>
      <c r="H91" s="221" t="s">
        <v>19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151</v>
      </c>
      <c r="AU91" s="228" t="s">
        <v>149</v>
      </c>
      <c r="AV91" s="13" t="s">
        <v>82</v>
      </c>
      <c r="AW91" s="13" t="s">
        <v>35</v>
      </c>
      <c r="AX91" s="13" t="s">
        <v>74</v>
      </c>
      <c r="AY91" s="228" t="s">
        <v>140</v>
      </c>
    </row>
    <row r="92" s="13" customFormat="1">
      <c r="A92" s="13"/>
      <c r="B92" s="218"/>
      <c r="C92" s="219"/>
      <c r="D92" s="220" t="s">
        <v>151</v>
      </c>
      <c r="E92" s="221" t="s">
        <v>19</v>
      </c>
      <c r="F92" s="222" t="s">
        <v>219</v>
      </c>
      <c r="G92" s="219"/>
      <c r="H92" s="221" t="s">
        <v>19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151</v>
      </c>
      <c r="AU92" s="228" t="s">
        <v>149</v>
      </c>
      <c r="AV92" s="13" t="s">
        <v>82</v>
      </c>
      <c r="AW92" s="13" t="s">
        <v>35</v>
      </c>
      <c r="AX92" s="13" t="s">
        <v>74</v>
      </c>
      <c r="AY92" s="228" t="s">
        <v>140</v>
      </c>
    </row>
    <row r="93" s="14" customFormat="1">
      <c r="A93" s="14"/>
      <c r="B93" s="229"/>
      <c r="C93" s="230"/>
      <c r="D93" s="220" t="s">
        <v>151</v>
      </c>
      <c r="E93" s="231" t="s">
        <v>19</v>
      </c>
      <c r="F93" s="232" t="s">
        <v>220</v>
      </c>
      <c r="G93" s="230"/>
      <c r="H93" s="233">
        <v>4.9100000000000001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151</v>
      </c>
      <c r="AU93" s="239" t="s">
        <v>149</v>
      </c>
      <c r="AV93" s="14" t="s">
        <v>149</v>
      </c>
      <c r="AW93" s="14" t="s">
        <v>35</v>
      </c>
      <c r="AX93" s="14" t="s">
        <v>74</v>
      </c>
      <c r="AY93" s="239" t="s">
        <v>140</v>
      </c>
    </row>
    <row r="94" s="13" customFormat="1">
      <c r="A94" s="13"/>
      <c r="B94" s="218"/>
      <c r="C94" s="219"/>
      <c r="D94" s="220" t="s">
        <v>151</v>
      </c>
      <c r="E94" s="221" t="s">
        <v>19</v>
      </c>
      <c r="F94" s="222" t="s">
        <v>344</v>
      </c>
      <c r="G94" s="219"/>
      <c r="H94" s="221" t="s">
        <v>19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151</v>
      </c>
      <c r="AU94" s="228" t="s">
        <v>149</v>
      </c>
      <c r="AV94" s="13" t="s">
        <v>82</v>
      </c>
      <c r="AW94" s="13" t="s">
        <v>35</v>
      </c>
      <c r="AX94" s="13" t="s">
        <v>74</v>
      </c>
      <c r="AY94" s="228" t="s">
        <v>140</v>
      </c>
    </row>
    <row r="95" s="13" customFormat="1">
      <c r="A95" s="13"/>
      <c r="B95" s="218"/>
      <c r="C95" s="219"/>
      <c r="D95" s="220" t="s">
        <v>151</v>
      </c>
      <c r="E95" s="221" t="s">
        <v>19</v>
      </c>
      <c r="F95" s="222" t="s">
        <v>345</v>
      </c>
      <c r="G95" s="219"/>
      <c r="H95" s="221" t="s">
        <v>19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8" t="s">
        <v>151</v>
      </c>
      <c r="AU95" s="228" t="s">
        <v>149</v>
      </c>
      <c r="AV95" s="13" t="s">
        <v>82</v>
      </c>
      <c r="AW95" s="13" t="s">
        <v>35</v>
      </c>
      <c r="AX95" s="13" t="s">
        <v>74</v>
      </c>
      <c r="AY95" s="228" t="s">
        <v>140</v>
      </c>
    </row>
    <row r="96" s="13" customFormat="1">
      <c r="A96" s="13"/>
      <c r="B96" s="218"/>
      <c r="C96" s="219"/>
      <c r="D96" s="220" t="s">
        <v>151</v>
      </c>
      <c r="E96" s="221" t="s">
        <v>19</v>
      </c>
      <c r="F96" s="222" t="s">
        <v>152</v>
      </c>
      <c r="G96" s="219"/>
      <c r="H96" s="221" t="s">
        <v>19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151</v>
      </c>
      <c r="AU96" s="228" t="s">
        <v>149</v>
      </c>
      <c r="AV96" s="13" t="s">
        <v>82</v>
      </c>
      <c r="AW96" s="13" t="s">
        <v>35</v>
      </c>
      <c r="AX96" s="13" t="s">
        <v>74</v>
      </c>
      <c r="AY96" s="228" t="s">
        <v>140</v>
      </c>
    </row>
    <row r="97" s="13" customFormat="1">
      <c r="A97" s="13"/>
      <c r="B97" s="218"/>
      <c r="C97" s="219"/>
      <c r="D97" s="220" t="s">
        <v>151</v>
      </c>
      <c r="E97" s="221" t="s">
        <v>19</v>
      </c>
      <c r="F97" s="222" t="s">
        <v>221</v>
      </c>
      <c r="G97" s="219"/>
      <c r="H97" s="221" t="s">
        <v>19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151</v>
      </c>
      <c r="AU97" s="228" t="s">
        <v>149</v>
      </c>
      <c r="AV97" s="13" t="s">
        <v>82</v>
      </c>
      <c r="AW97" s="13" t="s">
        <v>35</v>
      </c>
      <c r="AX97" s="13" t="s">
        <v>74</v>
      </c>
      <c r="AY97" s="228" t="s">
        <v>140</v>
      </c>
    </row>
    <row r="98" s="14" customFormat="1">
      <c r="A98" s="14"/>
      <c r="B98" s="229"/>
      <c r="C98" s="230"/>
      <c r="D98" s="220" t="s">
        <v>151</v>
      </c>
      <c r="E98" s="231" t="s">
        <v>19</v>
      </c>
      <c r="F98" s="232" t="s">
        <v>222</v>
      </c>
      <c r="G98" s="230"/>
      <c r="H98" s="233">
        <v>24.300000000000001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151</v>
      </c>
      <c r="AU98" s="239" t="s">
        <v>149</v>
      </c>
      <c r="AV98" s="14" t="s">
        <v>149</v>
      </c>
      <c r="AW98" s="14" t="s">
        <v>35</v>
      </c>
      <c r="AX98" s="14" t="s">
        <v>74</v>
      </c>
      <c r="AY98" s="239" t="s">
        <v>140</v>
      </c>
    </row>
    <row r="99" s="13" customFormat="1">
      <c r="A99" s="13"/>
      <c r="B99" s="218"/>
      <c r="C99" s="219"/>
      <c r="D99" s="220" t="s">
        <v>151</v>
      </c>
      <c r="E99" s="221" t="s">
        <v>19</v>
      </c>
      <c r="F99" s="222" t="s">
        <v>344</v>
      </c>
      <c r="G99" s="219"/>
      <c r="H99" s="221" t="s">
        <v>19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151</v>
      </c>
      <c r="AU99" s="228" t="s">
        <v>149</v>
      </c>
      <c r="AV99" s="13" t="s">
        <v>82</v>
      </c>
      <c r="AW99" s="13" t="s">
        <v>35</v>
      </c>
      <c r="AX99" s="13" t="s">
        <v>74</v>
      </c>
      <c r="AY99" s="228" t="s">
        <v>140</v>
      </c>
    </row>
    <row r="100" s="13" customFormat="1">
      <c r="A100" s="13"/>
      <c r="B100" s="218"/>
      <c r="C100" s="219"/>
      <c r="D100" s="220" t="s">
        <v>151</v>
      </c>
      <c r="E100" s="221" t="s">
        <v>19</v>
      </c>
      <c r="F100" s="222" t="s">
        <v>345</v>
      </c>
      <c r="G100" s="219"/>
      <c r="H100" s="221" t="s">
        <v>19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151</v>
      </c>
      <c r="AU100" s="228" t="s">
        <v>149</v>
      </c>
      <c r="AV100" s="13" t="s">
        <v>82</v>
      </c>
      <c r="AW100" s="13" t="s">
        <v>35</v>
      </c>
      <c r="AX100" s="13" t="s">
        <v>74</v>
      </c>
      <c r="AY100" s="228" t="s">
        <v>140</v>
      </c>
    </row>
    <row r="101" s="13" customFormat="1">
      <c r="A101" s="13"/>
      <c r="B101" s="218"/>
      <c r="C101" s="219"/>
      <c r="D101" s="220" t="s">
        <v>151</v>
      </c>
      <c r="E101" s="221" t="s">
        <v>19</v>
      </c>
      <c r="F101" s="222" t="s">
        <v>152</v>
      </c>
      <c r="G101" s="219"/>
      <c r="H101" s="221" t="s">
        <v>19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151</v>
      </c>
      <c r="AU101" s="228" t="s">
        <v>149</v>
      </c>
      <c r="AV101" s="13" t="s">
        <v>82</v>
      </c>
      <c r="AW101" s="13" t="s">
        <v>35</v>
      </c>
      <c r="AX101" s="13" t="s">
        <v>74</v>
      </c>
      <c r="AY101" s="228" t="s">
        <v>140</v>
      </c>
    </row>
    <row r="102" s="13" customFormat="1">
      <c r="A102" s="13"/>
      <c r="B102" s="218"/>
      <c r="C102" s="219"/>
      <c r="D102" s="220" t="s">
        <v>151</v>
      </c>
      <c r="E102" s="221" t="s">
        <v>19</v>
      </c>
      <c r="F102" s="222" t="s">
        <v>223</v>
      </c>
      <c r="G102" s="219"/>
      <c r="H102" s="221" t="s">
        <v>19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151</v>
      </c>
      <c r="AU102" s="228" t="s">
        <v>149</v>
      </c>
      <c r="AV102" s="13" t="s">
        <v>82</v>
      </c>
      <c r="AW102" s="13" t="s">
        <v>35</v>
      </c>
      <c r="AX102" s="13" t="s">
        <v>74</v>
      </c>
      <c r="AY102" s="228" t="s">
        <v>140</v>
      </c>
    </row>
    <row r="103" s="14" customFormat="1">
      <c r="A103" s="14"/>
      <c r="B103" s="229"/>
      <c r="C103" s="230"/>
      <c r="D103" s="220" t="s">
        <v>151</v>
      </c>
      <c r="E103" s="231" t="s">
        <v>19</v>
      </c>
      <c r="F103" s="232" t="s">
        <v>224</v>
      </c>
      <c r="G103" s="230"/>
      <c r="H103" s="233">
        <v>6.8799999999999999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151</v>
      </c>
      <c r="AU103" s="239" t="s">
        <v>149</v>
      </c>
      <c r="AV103" s="14" t="s">
        <v>149</v>
      </c>
      <c r="AW103" s="14" t="s">
        <v>35</v>
      </c>
      <c r="AX103" s="14" t="s">
        <v>74</v>
      </c>
      <c r="AY103" s="239" t="s">
        <v>140</v>
      </c>
    </row>
    <row r="104" s="13" customFormat="1">
      <c r="A104" s="13"/>
      <c r="B104" s="218"/>
      <c r="C104" s="219"/>
      <c r="D104" s="220" t="s">
        <v>151</v>
      </c>
      <c r="E104" s="221" t="s">
        <v>19</v>
      </c>
      <c r="F104" s="222" t="s">
        <v>344</v>
      </c>
      <c r="G104" s="219"/>
      <c r="H104" s="221" t="s">
        <v>19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8" t="s">
        <v>151</v>
      </c>
      <c r="AU104" s="228" t="s">
        <v>149</v>
      </c>
      <c r="AV104" s="13" t="s">
        <v>82</v>
      </c>
      <c r="AW104" s="13" t="s">
        <v>35</v>
      </c>
      <c r="AX104" s="13" t="s">
        <v>74</v>
      </c>
      <c r="AY104" s="228" t="s">
        <v>140</v>
      </c>
    </row>
    <row r="105" s="13" customFormat="1">
      <c r="A105" s="13"/>
      <c r="B105" s="218"/>
      <c r="C105" s="219"/>
      <c r="D105" s="220" t="s">
        <v>151</v>
      </c>
      <c r="E105" s="221" t="s">
        <v>19</v>
      </c>
      <c r="F105" s="222" t="s">
        <v>345</v>
      </c>
      <c r="G105" s="219"/>
      <c r="H105" s="221" t="s">
        <v>19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8" t="s">
        <v>151</v>
      </c>
      <c r="AU105" s="228" t="s">
        <v>149</v>
      </c>
      <c r="AV105" s="13" t="s">
        <v>82</v>
      </c>
      <c r="AW105" s="13" t="s">
        <v>35</v>
      </c>
      <c r="AX105" s="13" t="s">
        <v>74</v>
      </c>
      <c r="AY105" s="228" t="s">
        <v>140</v>
      </c>
    </row>
    <row r="106" s="13" customFormat="1">
      <c r="A106" s="13"/>
      <c r="B106" s="218"/>
      <c r="C106" s="219"/>
      <c r="D106" s="220" t="s">
        <v>151</v>
      </c>
      <c r="E106" s="221" t="s">
        <v>19</v>
      </c>
      <c r="F106" s="222" t="s">
        <v>152</v>
      </c>
      <c r="G106" s="219"/>
      <c r="H106" s="221" t="s">
        <v>19</v>
      </c>
      <c r="I106" s="223"/>
      <c r="J106" s="219"/>
      <c r="K106" s="219"/>
      <c r="L106" s="224"/>
      <c r="M106" s="225"/>
      <c r="N106" s="226"/>
      <c r="O106" s="226"/>
      <c r="P106" s="226"/>
      <c r="Q106" s="226"/>
      <c r="R106" s="226"/>
      <c r="S106" s="226"/>
      <c r="T106" s="22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8" t="s">
        <v>151</v>
      </c>
      <c r="AU106" s="228" t="s">
        <v>149</v>
      </c>
      <c r="AV106" s="13" t="s">
        <v>82</v>
      </c>
      <c r="AW106" s="13" t="s">
        <v>35</v>
      </c>
      <c r="AX106" s="13" t="s">
        <v>74</v>
      </c>
      <c r="AY106" s="228" t="s">
        <v>140</v>
      </c>
    </row>
    <row r="107" s="13" customFormat="1">
      <c r="A107" s="13"/>
      <c r="B107" s="218"/>
      <c r="C107" s="219"/>
      <c r="D107" s="220" t="s">
        <v>151</v>
      </c>
      <c r="E107" s="221" t="s">
        <v>19</v>
      </c>
      <c r="F107" s="222" t="s">
        <v>225</v>
      </c>
      <c r="G107" s="219"/>
      <c r="H107" s="221" t="s">
        <v>19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151</v>
      </c>
      <c r="AU107" s="228" t="s">
        <v>149</v>
      </c>
      <c r="AV107" s="13" t="s">
        <v>82</v>
      </c>
      <c r="AW107" s="13" t="s">
        <v>35</v>
      </c>
      <c r="AX107" s="13" t="s">
        <v>74</v>
      </c>
      <c r="AY107" s="228" t="s">
        <v>140</v>
      </c>
    </row>
    <row r="108" s="14" customFormat="1">
      <c r="A108" s="14"/>
      <c r="B108" s="229"/>
      <c r="C108" s="230"/>
      <c r="D108" s="220" t="s">
        <v>151</v>
      </c>
      <c r="E108" s="231" t="s">
        <v>19</v>
      </c>
      <c r="F108" s="232" t="s">
        <v>226</v>
      </c>
      <c r="G108" s="230"/>
      <c r="H108" s="233">
        <v>11.75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151</v>
      </c>
      <c r="AU108" s="239" t="s">
        <v>149</v>
      </c>
      <c r="AV108" s="14" t="s">
        <v>149</v>
      </c>
      <c r="AW108" s="14" t="s">
        <v>35</v>
      </c>
      <c r="AX108" s="14" t="s">
        <v>74</v>
      </c>
      <c r="AY108" s="239" t="s">
        <v>140</v>
      </c>
    </row>
    <row r="109" s="13" customFormat="1">
      <c r="A109" s="13"/>
      <c r="B109" s="218"/>
      <c r="C109" s="219"/>
      <c r="D109" s="220" t="s">
        <v>151</v>
      </c>
      <c r="E109" s="221" t="s">
        <v>19</v>
      </c>
      <c r="F109" s="222" t="s">
        <v>344</v>
      </c>
      <c r="G109" s="219"/>
      <c r="H109" s="221" t="s">
        <v>19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8" t="s">
        <v>151</v>
      </c>
      <c r="AU109" s="228" t="s">
        <v>149</v>
      </c>
      <c r="AV109" s="13" t="s">
        <v>82</v>
      </c>
      <c r="AW109" s="13" t="s">
        <v>35</v>
      </c>
      <c r="AX109" s="13" t="s">
        <v>74</v>
      </c>
      <c r="AY109" s="228" t="s">
        <v>140</v>
      </c>
    </row>
    <row r="110" s="13" customFormat="1">
      <c r="A110" s="13"/>
      <c r="B110" s="218"/>
      <c r="C110" s="219"/>
      <c r="D110" s="220" t="s">
        <v>151</v>
      </c>
      <c r="E110" s="221" t="s">
        <v>19</v>
      </c>
      <c r="F110" s="222" t="s">
        <v>345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151</v>
      </c>
      <c r="AU110" s="228" t="s">
        <v>149</v>
      </c>
      <c r="AV110" s="13" t="s">
        <v>82</v>
      </c>
      <c r="AW110" s="13" t="s">
        <v>35</v>
      </c>
      <c r="AX110" s="13" t="s">
        <v>74</v>
      </c>
      <c r="AY110" s="228" t="s">
        <v>140</v>
      </c>
    </row>
    <row r="111" s="13" customFormat="1">
      <c r="A111" s="13"/>
      <c r="B111" s="218"/>
      <c r="C111" s="219"/>
      <c r="D111" s="220" t="s">
        <v>151</v>
      </c>
      <c r="E111" s="221" t="s">
        <v>19</v>
      </c>
      <c r="F111" s="222" t="s">
        <v>152</v>
      </c>
      <c r="G111" s="219"/>
      <c r="H111" s="221" t="s">
        <v>19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151</v>
      </c>
      <c r="AU111" s="228" t="s">
        <v>149</v>
      </c>
      <c r="AV111" s="13" t="s">
        <v>82</v>
      </c>
      <c r="AW111" s="13" t="s">
        <v>35</v>
      </c>
      <c r="AX111" s="13" t="s">
        <v>74</v>
      </c>
      <c r="AY111" s="228" t="s">
        <v>140</v>
      </c>
    </row>
    <row r="112" s="13" customFormat="1">
      <c r="A112" s="13"/>
      <c r="B112" s="218"/>
      <c r="C112" s="219"/>
      <c r="D112" s="220" t="s">
        <v>151</v>
      </c>
      <c r="E112" s="221" t="s">
        <v>19</v>
      </c>
      <c r="F112" s="222" t="s">
        <v>227</v>
      </c>
      <c r="G112" s="219"/>
      <c r="H112" s="221" t="s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151</v>
      </c>
      <c r="AU112" s="228" t="s">
        <v>149</v>
      </c>
      <c r="AV112" s="13" t="s">
        <v>82</v>
      </c>
      <c r="AW112" s="13" t="s">
        <v>35</v>
      </c>
      <c r="AX112" s="13" t="s">
        <v>74</v>
      </c>
      <c r="AY112" s="228" t="s">
        <v>140</v>
      </c>
    </row>
    <row r="113" s="14" customFormat="1">
      <c r="A113" s="14"/>
      <c r="B113" s="229"/>
      <c r="C113" s="230"/>
      <c r="D113" s="220" t="s">
        <v>151</v>
      </c>
      <c r="E113" s="231" t="s">
        <v>19</v>
      </c>
      <c r="F113" s="232" t="s">
        <v>228</v>
      </c>
      <c r="G113" s="230"/>
      <c r="H113" s="233">
        <v>3.8100000000000001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151</v>
      </c>
      <c r="AU113" s="239" t="s">
        <v>149</v>
      </c>
      <c r="AV113" s="14" t="s">
        <v>149</v>
      </c>
      <c r="AW113" s="14" t="s">
        <v>35</v>
      </c>
      <c r="AX113" s="14" t="s">
        <v>74</v>
      </c>
      <c r="AY113" s="239" t="s">
        <v>140</v>
      </c>
    </row>
    <row r="114" s="13" customFormat="1">
      <c r="A114" s="13"/>
      <c r="B114" s="218"/>
      <c r="C114" s="219"/>
      <c r="D114" s="220" t="s">
        <v>151</v>
      </c>
      <c r="E114" s="221" t="s">
        <v>19</v>
      </c>
      <c r="F114" s="222" t="s">
        <v>344</v>
      </c>
      <c r="G114" s="219"/>
      <c r="H114" s="221" t="s">
        <v>19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151</v>
      </c>
      <c r="AU114" s="228" t="s">
        <v>149</v>
      </c>
      <c r="AV114" s="13" t="s">
        <v>82</v>
      </c>
      <c r="AW114" s="13" t="s">
        <v>35</v>
      </c>
      <c r="AX114" s="13" t="s">
        <v>74</v>
      </c>
      <c r="AY114" s="228" t="s">
        <v>140</v>
      </c>
    </row>
    <row r="115" s="13" customFormat="1">
      <c r="A115" s="13"/>
      <c r="B115" s="218"/>
      <c r="C115" s="219"/>
      <c r="D115" s="220" t="s">
        <v>151</v>
      </c>
      <c r="E115" s="221" t="s">
        <v>19</v>
      </c>
      <c r="F115" s="222" t="s">
        <v>345</v>
      </c>
      <c r="G115" s="219"/>
      <c r="H115" s="221" t="s">
        <v>19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151</v>
      </c>
      <c r="AU115" s="228" t="s">
        <v>149</v>
      </c>
      <c r="AV115" s="13" t="s">
        <v>82</v>
      </c>
      <c r="AW115" s="13" t="s">
        <v>35</v>
      </c>
      <c r="AX115" s="13" t="s">
        <v>74</v>
      </c>
      <c r="AY115" s="228" t="s">
        <v>140</v>
      </c>
    </row>
    <row r="116" s="15" customFormat="1">
      <c r="A116" s="15"/>
      <c r="B116" s="240"/>
      <c r="C116" s="241"/>
      <c r="D116" s="220" t="s">
        <v>151</v>
      </c>
      <c r="E116" s="242" t="s">
        <v>19</v>
      </c>
      <c r="F116" s="243" t="s">
        <v>155</v>
      </c>
      <c r="G116" s="241"/>
      <c r="H116" s="244">
        <v>51.650000000000006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0" t="s">
        <v>151</v>
      </c>
      <c r="AU116" s="250" t="s">
        <v>149</v>
      </c>
      <c r="AV116" s="15" t="s">
        <v>148</v>
      </c>
      <c r="AW116" s="15" t="s">
        <v>35</v>
      </c>
      <c r="AX116" s="15" t="s">
        <v>82</v>
      </c>
      <c r="AY116" s="250" t="s">
        <v>140</v>
      </c>
    </row>
    <row r="117" s="2" customFormat="1" ht="24.15" customHeight="1">
      <c r="A117" s="39"/>
      <c r="B117" s="40"/>
      <c r="C117" s="205" t="s">
        <v>149</v>
      </c>
      <c r="D117" s="205" t="s">
        <v>144</v>
      </c>
      <c r="E117" s="206" t="s">
        <v>346</v>
      </c>
      <c r="F117" s="207" t="s">
        <v>347</v>
      </c>
      <c r="G117" s="208" t="s">
        <v>190</v>
      </c>
      <c r="H117" s="209">
        <v>51.649999999999999</v>
      </c>
      <c r="I117" s="210"/>
      <c r="J117" s="211">
        <f>ROUND(I117*H117,2)</f>
        <v>0</v>
      </c>
      <c r="K117" s="207" t="s">
        <v>206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0.010200000000000001</v>
      </c>
      <c r="R117" s="214">
        <f>Q117*H117</f>
        <v>0.52683000000000002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148</v>
      </c>
      <c r="AT117" s="216" t="s">
        <v>144</v>
      </c>
      <c r="AU117" s="216" t="s">
        <v>149</v>
      </c>
      <c r="AY117" s="18" t="s">
        <v>140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149</v>
      </c>
      <c r="BK117" s="217">
        <f>ROUND(I117*H117,2)</f>
        <v>0</v>
      </c>
      <c r="BL117" s="18" t="s">
        <v>148</v>
      </c>
      <c r="BM117" s="216" t="s">
        <v>348</v>
      </c>
    </row>
    <row r="118" s="2" customFormat="1">
      <c r="A118" s="39"/>
      <c r="B118" s="40"/>
      <c r="C118" s="41"/>
      <c r="D118" s="261" t="s">
        <v>200</v>
      </c>
      <c r="E118" s="41"/>
      <c r="F118" s="262" t="s">
        <v>349</v>
      </c>
      <c r="G118" s="41"/>
      <c r="H118" s="41"/>
      <c r="I118" s="263"/>
      <c r="J118" s="41"/>
      <c r="K118" s="41"/>
      <c r="L118" s="45"/>
      <c r="M118" s="264"/>
      <c r="N118" s="26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200</v>
      </c>
      <c r="AU118" s="18" t="s">
        <v>149</v>
      </c>
    </row>
    <row r="119" s="13" customFormat="1">
      <c r="A119" s="13"/>
      <c r="B119" s="218"/>
      <c r="C119" s="219"/>
      <c r="D119" s="220" t="s">
        <v>151</v>
      </c>
      <c r="E119" s="221" t="s">
        <v>19</v>
      </c>
      <c r="F119" s="222" t="s">
        <v>152</v>
      </c>
      <c r="G119" s="219"/>
      <c r="H119" s="221" t="s">
        <v>19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151</v>
      </c>
      <c r="AU119" s="228" t="s">
        <v>149</v>
      </c>
      <c r="AV119" s="13" t="s">
        <v>82</v>
      </c>
      <c r="AW119" s="13" t="s">
        <v>35</v>
      </c>
      <c r="AX119" s="13" t="s">
        <v>74</v>
      </c>
      <c r="AY119" s="228" t="s">
        <v>140</v>
      </c>
    </row>
    <row r="120" s="13" customFormat="1">
      <c r="A120" s="13"/>
      <c r="B120" s="218"/>
      <c r="C120" s="219"/>
      <c r="D120" s="220" t="s">
        <v>151</v>
      </c>
      <c r="E120" s="221" t="s">
        <v>19</v>
      </c>
      <c r="F120" s="222" t="s">
        <v>219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151</v>
      </c>
      <c r="AU120" s="228" t="s">
        <v>149</v>
      </c>
      <c r="AV120" s="13" t="s">
        <v>82</v>
      </c>
      <c r="AW120" s="13" t="s">
        <v>35</v>
      </c>
      <c r="AX120" s="13" t="s">
        <v>74</v>
      </c>
      <c r="AY120" s="228" t="s">
        <v>140</v>
      </c>
    </row>
    <row r="121" s="14" customFormat="1">
      <c r="A121" s="14"/>
      <c r="B121" s="229"/>
      <c r="C121" s="230"/>
      <c r="D121" s="220" t="s">
        <v>151</v>
      </c>
      <c r="E121" s="231" t="s">
        <v>19</v>
      </c>
      <c r="F121" s="232" t="s">
        <v>220</v>
      </c>
      <c r="G121" s="230"/>
      <c r="H121" s="233">
        <v>4.9100000000000001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151</v>
      </c>
      <c r="AU121" s="239" t="s">
        <v>149</v>
      </c>
      <c r="AV121" s="14" t="s">
        <v>149</v>
      </c>
      <c r="AW121" s="14" t="s">
        <v>35</v>
      </c>
      <c r="AX121" s="14" t="s">
        <v>74</v>
      </c>
      <c r="AY121" s="239" t="s">
        <v>140</v>
      </c>
    </row>
    <row r="122" s="13" customFormat="1">
      <c r="A122" s="13"/>
      <c r="B122" s="218"/>
      <c r="C122" s="219"/>
      <c r="D122" s="220" t="s">
        <v>151</v>
      </c>
      <c r="E122" s="221" t="s">
        <v>19</v>
      </c>
      <c r="F122" s="222" t="s">
        <v>344</v>
      </c>
      <c r="G122" s="219"/>
      <c r="H122" s="221" t="s">
        <v>19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151</v>
      </c>
      <c r="AU122" s="228" t="s">
        <v>149</v>
      </c>
      <c r="AV122" s="13" t="s">
        <v>82</v>
      </c>
      <c r="AW122" s="13" t="s">
        <v>35</v>
      </c>
      <c r="AX122" s="13" t="s">
        <v>74</v>
      </c>
      <c r="AY122" s="228" t="s">
        <v>140</v>
      </c>
    </row>
    <row r="123" s="13" customFormat="1">
      <c r="A123" s="13"/>
      <c r="B123" s="218"/>
      <c r="C123" s="219"/>
      <c r="D123" s="220" t="s">
        <v>151</v>
      </c>
      <c r="E123" s="221" t="s">
        <v>19</v>
      </c>
      <c r="F123" s="222" t="s">
        <v>345</v>
      </c>
      <c r="G123" s="219"/>
      <c r="H123" s="221" t="s">
        <v>19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151</v>
      </c>
      <c r="AU123" s="228" t="s">
        <v>149</v>
      </c>
      <c r="AV123" s="13" t="s">
        <v>82</v>
      </c>
      <c r="AW123" s="13" t="s">
        <v>35</v>
      </c>
      <c r="AX123" s="13" t="s">
        <v>74</v>
      </c>
      <c r="AY123" s="228" t="s">
        <v>140</v>
      </c>
    </row>
    <row r="124" s="13" customFormat="1">
      <c r="A124" s="13"/>
      <c r="B124" s="218"/>
      <c r="C124" s="219"/>
      <c r="D124" s="220" t="s">
        <v>151</v>
      </c>
      <c r="E124" s="221" t="s">
        <v>19</v>
      </c>
      <c r="F124" s="222" t="s">
        <v>152</v>
      </c>
      <c r="G124" s="219"/>
      <c r="H124" s="221" t="s">
        <v>19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8" t="s">
        <v>151</v>
      </c>
      <c r="AU124" s="228" t="s">
        <v>149</v>
      </c>
      <c r="AV124" s="13" t="s">
        <v>82</v>
      </c>
      <c r="AW124" s="13" t="s">
        <v>35</v>
      </c>
      <c r="AX124" s="13" t="s">
        <v>74</v>
      </c>
      <c r="AY124" s="228" t="s">
        <v>140</v>
      </c>
    </row>
    <row r="125" s="13" customFormat="1">
      <c r="A125" s="13"/>
      <c r="B125" s="218"/>
      <c r="C125" s="219"/>
      <c r="D125" s="220" t="s">
        <v>151</v>
      </c>
      <c r="E125" s="221" t="s">
        <v>19</v>
      </c>
      <c r="F125" s="222" t="s">
        <v>221</v>
      </c>
      <c r="G125" s="219"/>
      <c r="H125" s="221" t="s">
        <v>19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151</v>
      </c>
      <c r="AU125" s="228" t="s">
        <v>149</v>
      </c>
      <c r="AV125" s="13" t="s">
        <v>82</v>
      </c>
      <c r="AW125" s="13" t="s">
        <v>35</v>
      </c>
      <c r="AX125" s="13" t="s">
        <v>74</v>
      </c>
      <c r="AY125" s="228" t="s">
        <v>140</v>
      </c>
    </row>
    <row r="126" s="14" customFormat="1">
      <c r="A126" s="14"/>
      <c r="B126" s="229"/>
      <c r="C126" s="230"/>
      <c r="D126" s="220" t="s">
        <v>151</v>
      </c>
      <c r="E126" s="231" t="s">
        <v>19</v>
      </c>
      <c r="F126" s="232" t="s">
        <v>222</v>
      </c>
      <c r="G126" s="230"/>
      <c r="H126" s="233">
        <v>24.300000000000001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151</v>
      </c>
      <c r="AU126" s="239" t="s">
        <v>149</v>
      </c>
      <c r="AV126" s="14" t="s">
        <v>149</v>
      </c>
      <c r="AW126" s="14" t="s">
        <v>35</v>
      </c>
      <c r="AX126" s="14" t="s">
        <v>74</v>
      </c>
      <c r="AY126" s="239" t="s">
        <v>140</v>
      </c>
    </row>
    <row r="127" s="13" customFormat="1">
      <c r="A127" s="13"/>
      <c r="B127" s="218"/>
      <c r="C127" s="219"/>
      <c r="D127" s="220" t="s">
        <v>151</v>
      </c>
      <c r="E127" s="221" t="s">
        <v>19</v>
      </c>
      <c r="F127" s="222" t="s">
        <v>344</v>
      </c>
      <c r="G127" s="219"/>
      <c r="H127" s="221" t="s">
        <v>19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151</v>
      </c>
      <c r="AU127" s="228" t="s">
        <v>149</v>
      </c>
      <c r="AV127" s="13" t="s">
        <v>82</v>
      </c>
      <c r="AW127" s="13" t="s">
        <v>35</v>
      </c>
      <c r="AX127" s="13" t="s">
        <v>74</v>
      </c>
      <c r="AY127" s="228" t="s">
        <v>140</v>
      </c>
    </row>
    <row r="128" s="13" customFormat="1">
      <c r="A128" s="13"/>
      <c r="B128" s="218"/>
      <c r="C128" s="219"/>
      <c r="D128" s="220" t="s">
        <v>151</v>
      </c>
      <c r="E128" s="221" t="s">
        <v>19</v>
      </c>
      <c r="F128" s="222" t="s">
        <v>345</v>
      </c>
      <c r="G128" s="219"/>
      <c r="H128" s="221" t="s">
        <v>19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151</v>
      </c>
      <c r="AU128" s="228" t="s">
        <v>149</v>
      </c>
      <c r="AV128" s="13" t="s">
        <v>82</v>
      </c>
      <c r="AW128" s="13" t="s">
        <v>35</v>
      </c>
      <c r="AX128" s="13" t="s">
        <v>74</v>
      </c>
      <c r="AY128" s="228" t="s">
        <v>140</v>
      </c>
    </row>
    <row r="129" s="13" customFormat="1">
      <c r="A129" s="13"/>
      <c r="B129" s="218"/>
      <c r="C129" s="219"/>
      <c r="D129" s="220" t="s">
        <v>151</v>
      </c>
      <c r="E129" s="221" t="s">
        <v>19</v>
      </c>
      <c r="F129" s="222" t="s">
        <v>152</v>
      </c>
      <c r="G129" s="219"/>
      <c r="H129" s="221" t="s">
        <v>19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151</v>
      </c>
      <c r="AU129" s="228" t="s">
        <v>149</v>
      </c>
      <c r="AV129" s="13" t="s">
        <v>82</v>
      </c>
      <c r="AW129" s="13" t="s">
        <v>35</v>
      </c>
      <c r="AX129" s="13" t="s">
        <v>74</v>
      </c>
      <c r="AY129" s="228" t="s">
        <v>140</v>
      </c>
    </row>
    <row r="130" s="13" customFormat="1">
      <c r="A130" s="13"/>
      <c r="B130" s="218"/>
      <c r="C130" s="219"/>
      <c r="D130" s="220" t="s">
        <v>151</v>
      </c>
      <c r="E130" s="221" t="s">
        <v>19</v>
      </c>
      <c r="F130" s="222" t="s">
        <v>223</v>
      </c>
      <c r="G130" s="219"/>
      <c r="H130" s="221" t="s">
        <v>19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8" t="s">
        <v>151</v>
      </c>
      <c r="AU130" s="228" t="s">
        <v>149</v>
      </c>
      <c r="AV130" s="13" t="s">
        <v>82</v>
      </c>
      <c r="AW130" s="13" t="s">
        <v>35</v>
      </c>
      <c r="AX130" s="13" t="s">
        <v>74</v>
      </c>
      <c r="AY130" s="228" t="s">
        <v>140</v>
      </c>
    </row>
    <row r="131" s="14" customFormat="1">
      <c r="A131" s="14"/>
      <c r="B131" s="229"/>
      <c r="C131" s="230"/>
      <c r="D131" s="220" t="s">
        <v>151</v>
      </c>
      <c r="E131" s="231" t="s">
        <v>19</v>
      </c>
      <c r="F131" s="232" t="s">
        <v>224</v>
      </c>
      <c r="G131" s="230"/>
      <c r="H131" s="233">
        <v>6.8799999999999999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9" t="s">
        <v>151</v>
      </c>
      <c r="AU131" s="239" t="s">
        <v>149</v>
      </c>
      <c r="AV131" s="14" t="s">
        <v>149</v>
      </c>
      <c r="AW131" s="14" t="s">
        <v>35</v>
      </c>
      <c r="AX131" s="14" t="s">
        <v>74</v>
      </c>
      <c r="AY131" s="239" t="s">
        <v>140</v>
      </c>
    </row>
    <row r="132" s="13" customFormat="1">
      <c r="A132" s="13"/>
      <c r="B132" s="218"/>
      <c r="C132" s="219"/>
      <c r="D132" s="220" t="s">
        <v>151</v>
      </c>
      <c r="E132" s="221" t="s">
        <v>19</v>
      </c>
      <c r="F132" s="222" t="s">
        <v>344</v>
      </c>
      <c r="G132" s="219"/>
      <c r="H132" s="221" t="s">
        <v>19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151</v>
      </c>
      <c r="AU132" s="228" t="s">
        <v>149</v>
      </c>
      <c r="AV132" s="13" t="s">
        <v>82</v>
      </c>
      <c r="AW132" s="13" t="s">
        <v>35</v>
      </c>
      <c r="AX132" s="13" t="s">
        <v>74</v>
      </c>
      <c r="AY132" s="228" t="s">
        <v>140</v>
      </c>
    </row>
    <row r="133" s="13" customFormat="1">
      <c r="A133" s="13"/>
      <c r="B133" s="218"/>
      <c r="C133" s="219"/>
      <c r="D133" s="220" t="s">
        <v>151</v>
      </c>
      <c r="E133" s="221" t="s">
        <v>19</v>
      </c>
      <c r="F133" s="222" t="s">
        <v>345</v>
      </c>
      <c r="G133" s="219"/>
      <c r="H133" s="221" t="s">
        <v>19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8" t="s">
        <v>151</v>
      </c>
      <c r="AU133" s="228" t="s">
        <v>149</v>
      </c>
      <c r="AV133" s="13" t="s">
        <v>82</v>
      </c>
      <c r="AW133" s="13" t="s">
        <v>35</v>
      </c>
      <c r="AX133" s="13" t="s">
        <v>74</v>
      </c>
      <c r="AY133" s="228" t="s">
        <v>140</v>
      </c>
    </row>
    <row r="134" s="13" customFormat="1">
      <c r="A134" s="13"/>
      <c r="B134" s="218"/>
      <c r="C134" s="219"/>
      <c r="D134" s="220" t="s">
        <v>151</v>
      </c>
      <c r="E134" s="221" t="s">
        <v>19</v>
      </c>
      <c r="F134" s="222" t="s">
        <v>152</v>
      </c>
      <c r="G134" s="219"/>
      <c r="H134" s="221" t="s">
        <v>19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151</v>
      </c>
      <c r="AU134" s="228" t="s">
        <v>149</v>
      </c>
      <c r="AV134" s="13" t="s">
        <v>82</v>
      </c>
      <c r="AW134" s="13" t="s">
        <v>35</v>
      </c>
      <c r="AX134" s="13" t="s">
        <v>74</v>
      </c>
      <c r="AY134" s="228" t="s">
        <v>140</v>
      </c>
    </row>
    <row r="135" s="13" customFormat="1">
      <c r="A135" s="13"/>
      <c r="B135" s="218"/>
      <c r="C135" s="219"/>
      <c r="D135" s="220" t="s">
        <v>151</v>
      </c>
      <c r="E135" s="221" t="s">
        <v>19</v>
      </c>
      <c r="F135" s="222" t="s">
        <v>225</v>
      </c>
      <c r="G135" s="219"/>
      <c r="H135" s="221" t="s">
        <v>19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151</v>
      </c>
      <c r="AU135" s="228" t="s">
        <v>149</v>
      </c>
      <c r="AV135" s="13" t="s">
        <v>82</v>
      </c>
      <c r="AW135" s="13" t="s">
        <v>35</v>
      </c>
      <c r="AX135" s="13" t="s">
        <v>74</v>
      </c>
      <c r="AY135" s="228" t="s">
        <v>140</v>
      </c>
    </row>
    <row r="136" s="14" customFormat="1">
      <c r="A136" s="14"/>
      <c r="B136" s="229"/>
      <c r="C136" s="230"/>
      <c r="D136" s="220" t="s">
        <v>151</v>
      </c>
      <c r="E136" s="231" t="s">
        <v>19</v>
      </c>
      <c r="F136" s="232" t="s">
        <v>226</v>
      </c>
      <c r="G136" s="230"/>
      <c r="H136" s="233">
        <v>11.75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151</v>
      </c>
      <c r="AU136" s="239" t="s">
        <v>149</v>
      </c>
      <c r="AV136" s="14" t="s">
        <v>149</v>
      </c>
      <c r="AW136" s="14" t="s">
        <v>35</v>
      </c>
      <c r="AX136" s="14" t="s">
        <v>74</v>
      </c>
      <c r="AY136" s="239" t="s">
        <v>140</v>
      </c>
    </row>
    <row r="137" s="13" customFormat="1">
      <c r="A137" s="13"/>
      <c r="B137" s="218"/>
      <c r="C137" s="219"/>
      <c r="D137" s="220" t="s">
        <v>151</v>
      </c>
      <c r="E137" s="221" t="s">
        <v>19</v>
      </c>
      <c r="F137" s="222" t="s">
        <v>344</v>
      </c>
      <c r="G137" s="219"/>
      <c r="H137" s="221" t="s">
        <v>19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151</v>
      </c>
      <c r="AU137" s="228" t="s">
        <v>149</v>
      </c>
      <c r="AV137" s="13" t="s">
        <v>82</v>
      </c>
      <c r="AW137" s="13" t="s">
        <v>35</v>
      </c>
      <c r="AX137" s="13" t="s">
        <v>74</v>
      </c>
      <c r="AY137" s="228" t="s">
        <v>140</v>
      </c>
    </row>
    <row r="138" s="13" customFormat="1">
      <c r="A138" s="13"/>
      <c r="B138" s="218"/>
      <c r="C138" s="219"/>
      <c r="D138" s="220" t="s">
        <v>151</v>
      </c>
      <c r="E138" s="221" t="s">
        <v>19</v>
      </c>
      <c r="F138" s="222" t="s">
        <v>345</v>
      </c>
      <c r="G138" s="219"/>
      <c r="H138" s="221" t="s">
        <v>19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151</v>
      </c>
      <c r="AU138" s="228" t="s">
        <v>149</v>
      </c>
      <c r="AV138" s="13" t="s">
        <v>82</v>
      </c>
      <c r="AW138" s="13" t="s">
        <v>35</v>
      </c>
      <c r="AX138" s="13" t="s">
        <v>74</v>
      </c>
      <c r="AY138" s="228" t="s">
        <v>140</v>
      </c>
    </row>
    <row r="139" s="13" customFormat="1">
      <c r="A139" s="13"/>
      <c r="B139" s="218"/>
      <c r="C139" s="219"/>
      <c r="D139" s="220" t="s">
        <v>151</v>
      </c>
      <c r="E139" s="221" t="s">
        <v>19</v>
      </c>
      <c r="F139" s="222" t="s">
        <v>152</v>
      </c>
      <c r="G139" s="219"/>
      <c r="H139" s="221" t="s">
        <v>19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151</v>
      </c>
      <c r="AU139" s="228" t="s">
        <v>149</v>
      </c>
      <c r="AV139" s="13" t="s">
        <v>82</v>
      </c>
      <c r="AW139" s="13" t="s">
        <v>35</v>
      </c>
      <c r="AX139" s="13" t="s">
        <v>74</v>
      </c>
      <c r="AY139" s="228" t="s">
        <v>140</v>
      </c>
    </row>
    <row r="140" s="13" customFormat="1">
      <c r="A140" s="13"/>
      <c r="B140" s="218"/>
      <c r="C140" s="219"/>
      <c r="D140" s="220" t="s">
        <v>151</v>
      </c>
      <c r="E140" s="221" t="s">
        <v>19</v>
      </c>
      <c r="F140" s="222" t="s">
        <v>227</v>
      </c>
      <c r="G140" s="219"/>
      <c r="H140" s="221" t="s">
        <v>19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151</v>
      </c>
      <c r="AU140" s="228" t="s">
        <v>149</v>
      </c>
      <c r="AV140" s="13" t="s">
        <v>82</v>
      </c>
      <c r="AW140" s="13" t="s">
        <v>35</v>
      </c>
      <c r="AX140" s="13" t="s">
        <v>74</v>
      </c>
      <c r="AY140" s="228" t="s">
        <v>140</v>
      </c>
    </row>
    <row r="141" s="14" customFormat="1">
      <c r="A141" s="14"/>
      <c r="B141" s="229"/>
      <c r="C141" s="230"/>
      <c r="D141" s="220" t="s">
        <v>151</v>
      </c>
      <c r="E141" s="231" t="s">
        <v>19</v>
      </c>
      <c r="F141" s="232" t="s">
        <v>228</v>
      </c>
      <c r="G141" s="230"/>
      <c r="H141" s="233">
        <v>3.8100000000000001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9" t="s">
        <v>151</v>
      </c>
      <c r="AU141" s="239" t="s">
        <v>149</v>
      </c>
      <c r="AV141" s="14" t="s">
        <v>149</v>
      </c>
      <c r="AW141" s="14" t="s">
        <v>35</v>
      </c>
      <c r="AX141" s="14" t="s">
        <v>74</v>
      </c>
      <c r="AY141" s="239" t="s">
        <v>140</v>
      </c>
    </row>
    <row r="142" s="13" customFormat="1">
      <c r="A142" s="13"/>
      <c r="B142" s="218"/>
      <c r="C142" s="219"/>
      <c r="D142" s="220" t="s">
        <v>151</v>
      </c>
      <c r="E142" s="221" t="s">
        <v>19</v>
      </c>
      <c r="F142" s="222" t="s">
        <v>344</v>
      </c>
      <c r="G142" s="219"/>
      <c r="H142" s="221" t="s">
        <v>19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151</v>
      </c>
      <c r="AU142" s="228" t="s">
        <v>149</v>
      </c>
      <c r="AV142" s="13" t="s">
        <v>82</v>
      </c>
      <c r="AW142" s="13" t="s">
        <v>35</v>
      </c>
      <c r="AX142" s="13" t="s">
        <v>74</v>
      </c>
      <c r="AY142" s="228" t="s">
        <v>140</v>
      </c>
    </row>
    <row r="143" s="13" customFormat="1">
      <c r="A143" s="13"/>
      <c r="B143" s="218"/>
      <c r="C143" s="219"/>
      <c r="D143" s="220" t="s">
        <v>151</v>
      </c>
      <c r="E143" s="221" t="s">
        <v>19</v>
      </c>
      <c r="F143" s="222" t="s">
        <v>345</v>
      </c>
      <c r="G143" s="219"/>
      <c r="H143" s="221" t="s">
        <v>19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8" t="s">
        <v>151</v>
      </c>
      <c r="AU143" s="228" t="s">
        <v>149</v>
      </c>
      <c r="AV143" s="13" t="s">
        <v>82</v>
      </c>
      <c r="AW143" s="13" t="s">
        <v>35</v>
      </c>
      <c r="AX143" s="13" t="s">
        <v>74</v>
      </c>
      <c r="AY143" s="228" t="s">
        <v>140</v>
      </c>
    </row>
    <row r="144" s="15" customFormat="1">
      <c r="A144" s="15"/>
      <c r="B144" s="240"/>
      <c r="C144" s="241"/>
      <c r="D144" s="220" t="s">
        <v>151</v>
      </c>
      <c r="E144" s="242" t="s">
        <v>19</v>
      </c>
      <c r="F144" s="243" t="s">
        <v>155</v>
      </c>
      <c r="G144" s="241"/>
      <c r="H144" s="244">
        <v>51.650000000000006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0" t="s">
        <v>151</v>
      </c>
      <c r="AU144" s="250" t="s">
        <v>149</v>
      </c>
      <c r="AV144" s="15" t="s">
        <v>148</v>
      </c>
      <c r="AW144" s="15" t="s">
        <v>35</v>
      </c>
      <c r="AX144" s="15" t="s">
        <v>82</v>
      </c>
      <c r="AY144" s="250" t="s">
        <v>140</v>
      </c>
    </row>
    <row r="145" s="12" customFormat="1" ht="22.8" customHeight="1">
      <c r="A145" s="12"/>
      <c r="B145" s="189"/>
      <c r="C145" s="190"/>
      <c r="D145" s="191" t="s">
        <v>73</v>
      </c>
      <c r="E145" s="203" t="s">
        <v>350</v>
      </c>
      <c r="F145" s="203" t="s">
        <v>351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SUM(P146:P173)</f>
        <v>0</v>
      </c>
      <c r="Q145" s="197"/>
      <c r="R145" s="198">
        <f>SUM(R146:R173)</f>
        <v>0</v>
      </c>
      <c r="S145" s="197"/>
      <c r="T145" s="199">
        <f>SUM(T146:T173)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82</v>
      </c>
      <c r="AT145" s="201" t="s">
        <v>73</v>
      </c>
      <c r="AU145" s="201" t="s">
        <v>82</v>
      </c>
      <c r="AY145" s="200" t="s">
        <v>140</v>
      </c>
      <c r="BK145" s="202">
        <f>SUM(BK146:BK173)</f>
        <v>0</v>
      </c>
    </row>
    <row r="146" s="2" customFormat="1" ht="16.5" customHeight="1">
      <c r="A146" s="39"/>
      <c r="B146" s="40"/>
      <c r="C146" s="205" t="s">
        <v>263</v>
      </c>
      <c r="D146" s="205" t="s">
        <v>144</v>
      </c>
      <c r="E146" s="206" t="s">
        <v>352</v>
      </c>
      <c r="F146" s="207" t="s">
        <v>353</v>
      </c>
      <c r="G146" s="208" t="s">
        <v>190</v>
      </c>
      <c r="H146" s="209">
        <v>51.649999999999999</v>
      </c>
      <c r="I146" s="210"/>
      <c r="J146" s="211">
        <f>ROUND(I146*H146,2)</f>
        <v>0</v>
      </c>
      <c r="K146" s="207" t="s">
        <v>206</v>
      </c>
      <c r="L146" s="45"/>
      <c r="M146" s="212" t="s">
        <v>19</v>
      </c>
      <c r="N146" s="213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148</v>
      </c>
      <c r="AT146" s="216" t="s">
        <v>144</v>
      </c>
      <c r="AU146" s="216" t="s">
        <v>149</v>
      </c>
      <c r="AY146" s="18" t="s">
        <v>140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149</v>
      </c>
      <c r="BK146" s="217">
        <f>ROUND(I146*H146,2)</f>
        <v>0</v>
      </c>
      <c r="BL146" s="18" t="s">
        <v>148</v>
      </c>
      <c r="BM146" s="216" t="s">
        <v>354</v>
      </c>
    </row>
    <row r="147" s="2" customFormat="1">
      <c r="A147" s="39"/>
      <c r="B147" s="40"/>
      <c r="C147" s="41"/>
      <c r="D147" s="261" t="s">
        <v>200</v>
      </c>
      <c r="E147" s="41"/>
      <c r="F147" s="262" t="s">
        <v>355</v>
      </c>
      <c r="G147" s="41"/>
      <c r="H147" s="41"/>
      <c r="I147" s="263"/>
      <c r="J147" s="41"/>
      <c r="K147" s="41"/>
      <c r="L147" s="45"/>
      <c r="M147" s="264"/>
      <c r="N147" s="265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200</v>
      </c>
      <c r="AU147" s="18" t="s">
        <v>149</v>
      </c>
    </row>
    <row r="148" s="13" customFormat="1">
      <c r="A148" s="13"/>
      <c r="B148" s="218"/>
      <c r="C148" s="219"/>
      <c r="D148" s="220" t="s">
        <v>151</v>
      </c>
      <c r="E148" s="221" t="s">
        <v>19</v>
      </c>
      <c r="F148" s="222" t="s">
        <v>152</v>
      </c>
      <c r="G148" s="219"/>
      <c r="H148" s="221" t="s">
        <v>19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151</v>
      </c>
      <c r="AU148" s="228" t="s">
        <v>149</v>
      </c>
      <c r="AV148" s="13" t="s">
        <v>82</v>
      </c>
      <c r="AW148" s="13" t="s">
        <v>35</v>
      </c>
      <c r="AX148" s="13" t="s">
        <v>74</v>
      </c>
      <c r="AY148" s="228" t="s">
        <v>140</v>
      </c>
    </row>
    <row r="149" s="13" customFormat="1">
      <c r="A149" s="13"/>
      <c r="B149" s="218"/>
      <c r="C149" s="219"/>
      <c r="D149" s="220" t="s">
        <v>151</v>
      </c>
      <c r="E149" s="221" t="s">
        <v>19</v>
      </c>
      <c r="F149" s="222" t="s">
        <v>219</v>
      </c>
      <c r="G149" s="219"/>
      <c r="H149" s="221" t="s">
        <v>19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151</v>
      </c>
      <c r="AU149" s="228" t="s">
        <v>149</v>
      </c>
      <c r="AV149" s="13" t="s">
        <v>82</v>
      </c>
      <c r="AW149" s="13" t="s">
        <v>35</v>
      </c>
      <c r="AX149" s="13" t="s">
        <v>74</v>
      </c>
      <c r="AY149" s="228" t="s">
        <v>140</v>
      </c>
    </row>
    <row r="150" s="14" customFormat="1">
      <c r="A150" s="14"/>
      <c r="B150" s="229"/>
      <c r="C150" s="230"/>
      <c r="D150" s="220" t="s">
        <v>151</v>
      </c>
      <c r="E150" s="231" t="s">
        <v>19</v>
      </c>
      <c r="F150" s="232" t="s">
        <v>220</v>
      </c>
      <c r="G150" s="230"/>
      <c r="H150" s="233">
        <v>4.9100000000000001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9" t="s">
        <v>151</v>
      </c>
      <c r="AU150" s="239" t="s">
        <v>149</v>
      </c>
      <c r="AV150" s="14" t="s">
        <v>149</v>
      </c>
      <c r="AW150" s="14" t="s">
        <v>35</v>
      </c>
      <c r="AX150" s="14" t="s">
        <v>74</v>
      </c>
      <c r="AY150" s="239" t="s">
        <v>140</v>
      </c>
    </row>
    <row r="151" s="13" customFormat="1">
      <c r="A151" s="13"/>
      <c r="B151" s="218"/>
      <c r="C151" s="219"/>
      <c r="D151" s="220" t="s">
        <v>151</v>
      </c>
      <c r="E151" s="221" t="s">
        <v>19</v>
      </c>
      <c r="F151" s="222" t="s">
        <v>344</v>
      </c>
      <c r="G151" s="219"/>
      <c r="H151" s="221" t="s">
        <v>19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151</v>
      </c>
      <c r="AU151" s="228" t="s">
        <v>149</v>
      </c>
      <c r="AV151" s="13" t="s">
        <v>82</v>
      </c>
      <c r="AW151" s="13" t="s">
        <v>35</v>
      </c>
      <c r="AX151" s="13" t="s">
        <v>74</v>
      </c>
      <c r="AY151" s="228" t="s">
        <v>140</v>
      </c>
    </row>
    <row r="152" s="13" customFormat="1">
      <c r="A152" s="13"/>
      <c r="B152" s="218"/>
      <c r="C152" s="219"/>
      <c r="D152" s="220" t="s">
        <v>151</v>
      </c>
      <c r="E152" s="221" t="s">
        <v>19</v>
      </c>
      <c r="F152" s="222" t="s">
        <v>345</v>
      </c>
      <c r="G152" s="219"/>
      <c r="H152" s="221" t="s">
        <v>19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151</v>
      </c>
      <c r="AU152" s="228" t="s">
        <v>149</v>
      </c>
      <c r="AV152" s="13" t="s">
        <v>82</v>
      </c>
      <c r="AW152" s="13" t="s">
        <v>35</v>
      </c>
      <c r="AX152" s="13" t="s">
        <v>74</v>
      </c>
      <c r="AY152" s="228" t="s">
        <v>140</v>
      </c>
    </row>
    <row r="153" s="13" customFormat="1">
      <c r="A153" s="13"/>
      <c r="B153" s="218"/>
      <c r="C153" s="219"/>
      <c r="D153" s="220" t="s">
        <v>151</v>
      </c>
      <c r="E153" s="221" t="s">
        <v>19</v>
      </c>
      <c r="F153" s="222" t="s">
        <v>152</v>
      </c>
      <c r="G153" s="219"/>
      <c r="H153" s="221" t="s">
        <v>19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8" t="s">
        <v>151</v>
      </c>
      <c r="AU153" s="228" t="s">
        <v>149</v>
      </c>
      <c r="AV153" s="13" t="s">
        <v>82</v>
      </c>
      <c r="AW153" s="13" t="s">
        <v>35</v>
      </c>
      <c r="AX153" s="13" t="s">
        <v>74</v>
      </c>
      <c r="AY153" s="228" t="s">
        <v>140</v>
      </c>
    </row>
    <row r="154" s="13" customFormat="1">
      <c r="A154" s="13"/>
      <c r="B154" s="218"/>
      <c r="C154" s="219"/>
      <c r="D154" s="220" t="s">
        <v>151</v>
      </c>
      <c r="E154" s="221" t="s">
        <v>19</v>
      </c>
      <c r="F154" s="222" t="s">
        <v>221</v>
      </c>
      <c r="G154" s="219"/>
      <c r="H154" s="221" t="s">
        <v>19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151</v>
      </c>
      <c r="AU154" s="228" t="s">
        <v>149</v>
      </c>
      <c r="AV154" s="13" t="s">
        <v>82</v>
      </c>
      <c r="AW154" s="13" t="s">
        <v>35</v>
      </c>
      <c r="AX154" s="13" t="s">
        <v>74</v>
      </c>
      <c r="AY154" s="228" t="s">
        <v>140</v>
      </c>
    </row>
    <row r="155" s="14" customFormat="1">
      <c r="A155" s="14"/>
      <c r="B155" s="229"/>
      <c r="C155" s="230"/>
      <c r="D155" s="220" t="s">
        <v>151</v>
      </c>
      <c r="E155" s="231" t="s">
        <v>19</v>
      </c>
      <c r="F155" s="232" t="s">
        <v>222</v>
      </c>
      <c r="G155" s="230"/>
      <c r="H155" s="233">
        <v>24.300000000000001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151</v>
      </c>
      <c r="AU155" s="239" t="s">
        <v>149</v>
      </c>
      <c r="AV155" s="14" t="s">
        <v>149</v>
      </c>
      <c r="AW155" s="14" t="s">
        <v>35</v>
      </c>
      <c r="AX155" s="14" t="s">
        <v>74</v>
      </c>
      <c r="AY155" s="239" t="s">
        <v>140</v>
      </c>
    </row>
    <row r="156" s="13" customFormat="1">
      <c r="A156" s="13"/>
      <c r="B156" s="218"/>
      <c r="C156" s="219"/>
      <c r="D156" s="220" t="s">
        <v>151</v>
      </c>
      <c r="E156" s="221" t="s">
        <v>19</v>
      </c>
      <c r="F156" s="222" t="s">
        <v>344</v>
      </c>
      <c r="G156" s="219"/>
      <c r="H156" s="221" t="s">
        <v>19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151</v>
      </c>
      <c r="AU156" s="228" t="s">
        <v>149</v>
      </c>
      <c r="AV156" s="13" t="s">
        <v>82</v>
      </c>
      <c r="AW156" s="13" t="s">
        <v>35</v>
      </c>
      <c r="AX156" s="13" t="s">
        <v>74</v>
      </c>
      <c r="AY156" s="228" t="s">
        <v>140</v>
      </c>
    </row>
    <row r="157" s="13" customFormat="1">
      <c r="A157" s="13"/>
      <c r="B157" s="218"/>
      <c r="C157" s="219"/>
      <c r="D157" s="220" t="s">
        <v>151</v>
      </c>
      <c r="E157" s="221" t="s">
        <v>19</v>
      </c>
      <c r="F157" s="222" t="s">
        <v>345</v>
      </c>
      <c r="G157" s="219"/>
      <c r="H157" s="221" t="s">
        <v>19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151</v>
      </c>
      <c r="AU157" s="228" t="s">
        <v>149</v>
      </c>
      <c r="AV157" s="13" t="s">
        <v>82</v>
      </c>
      <c r="AW157" s="13" t="s">
        <v>35</v>
      </c>
      <c r="AX157" s="13" t="s">
        <v>74</v>
      </c>
      <c r="AY157" s="228" t="s">
        <v>140</v>
      </c>
    </row>
    <row r="158" s="13" customFormat="1">
      <c r="A158" s="13"/>
      <c r="B158" s="218"/>
      <c r="C158" s="219"/>
      <c r="D158" s="220" t="s">
        <v>151</v>
      </c>
      <c r="E158" s="221" t="s">
        <v>19</v>
      </c>
      <c r="F158" s="222" t="s">
        <v>152</v>
      </c>
      <c r="G158" s="219"/>
      <c r="H158" s="221" t="s">
        <v>19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8" t="s">
        <v>151</v>
      </c>
      <c r="AU158" s="228" t="s">
        <v>149</v>
      </c>
      <c r="AV158" s="13" t="s">
        <v>82</v>
      </c>
      <c r="AW158" s="13" t="s">
        <v>35</v>
      </c>
      <c r="AX158" s="13" t="s">
        <v>74</v>
      </c>
      <c r="AY158" s="228" t="s">
        <v>140</v>
      </c>
    </row>
    <row r="159" s="13" customFormat="1">
      <c r="A159" s="13"/>
      <c r="B159" s="218"/>
      <c r="C159" s="219"/>
      <c r="D159" s="220" t="s">
        <v>151</v>
      </c>
      <c r="E159" s="221" t="s">
        <v>19</v>
      </c>
      <c r="F159" s="222" t="s">
        <v>223</v>
      </c>
      <c r="G159" s="219"/>
      <c r="H159" s="221" t="s">
        <v>19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151</v>
      </c>
      <c r="AU159" s="228" t="s">
        <v>149</v>
      </c>
      <c r="AV159" s="13" t="s">
        <v>82</v>
      </c>
      <c r="AW159" s="13" t="s">
        <v>35</v>
      </c>
      <c r="AX159" s="13" t="s">
        <v>74</v>
      </c>
      <c r="AY159" s="228" t="s">
        <v>140</v>
      </c>
    </row>
    <row r="160" s="14" customFormat="1">
      <c r="A160" s="14"/>
      <c r="B160" s="229"/>
      <c r="C160" s="230"/>
      <c r="D160" s="220" t="s">
        <v>151</v>
      </c>
      <c r="E160" s="231" t="s">
        <v>19</v>
      </c>
      <c r="F160" s="232" t="s">
        <v>224</v>
      </c>
      <c r="G160" s="230"/>
      <c r="H160" s="233">
        <v>6.8799999999999999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9" t="s">
        <v>151</v>
      </c>
      <c r="AU160" s="239" t="s">
        <v>149</v>
      </c>
      <c r="AV160" s="14" t="s">
        <v>149</v>
      </c>
      <c r="AW160" s="14" t="s">
        <v>35</v>
      </c>
      <c r="AX160" s="14" t="s">
        <v>74</v>
      </c>
      <c r="AY160" s="239" t="s">
        <v>140</v>
      </c>
    </row>
    <row r="161" s="13" customFormat="1">
      <c r="A161" s="13"/>
      <c r="B161" s="218"/>
      <c r="C161" s="219"/>
      <c r="D161" s="220" t="s">
        <v>151</v>
      </c>
      <c r="E161" s="221" t="s">
        <v>19</v>
      </c>
      <c r="F161" s="222" t="s">
        <v>344</v>
      </c>
      <c r="G161" s="219"/>
      <c r="H161" s="221" t="s">
        <v>19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8" t="s">
        <v>151</v>
      </c>
      <c r="AU161" s="228" t="s">
        <v>149</v>
      </c>
      <c r="AV161" s="13" t="s">
        <v>82</v>
      </c>
      <c r="AW161" s="13" t="s">
        <v>35</v>
      </c>
      <c r="AX161" s="13" t="s">
        <v>74</v>
      </c>
      <c r="AY161" s="228" t="s">
        <v>140</v>
      </c>
    </row>
    <row r="162" s="13" customFormat="1">
      <c r="A162" s="13"/>
      <c r="B162" s="218"/>
      <c r="C162" s="219"/>
      <c r="D162" s="220" t="s">
        <v>151</v>
      </c>
      <c r="E162" s="221" t="s">
        <v>19</v>
      </c>
      <c r="F162" s="222" t="s">
        <v>345</v>
      </c>
      <c r="G162" s="219"/>
      <c r="H162" s="221" t="s">
        <v>19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8" t="s">
        <v>151</v>
      </c>
      <c r="AU162" s="228" t="s">
        <v>149</v>
      </c>
      <c r="AV162" s="13" t="s">
        <v>82</v>
      </c>
      <c r="AW162" s="13" t="s">
        <v>35</v>
      </c>
      <c r="AX162" s="13" t="s">
        <v>74</v>
      </c>
      <c r="AY162" s="228" t="s">
        <v>140</v>
      </c>
    </row>
    <row r="163" s="13" customFormat="1">
      <c r="A163" s="13"/>
      <c r="B163" s="218"/>
      <c r="C163" s="219"/>
      <c r="D163" s="220" t="s">
        <v>151</v>
      </c>
      <c r="E163" s="221" t="s">
        <v>19</v>
      </c>
      <c r="F163" s="222" t="s">
        <v>152</v>
      </c>
      <c r="G163" s="219"/>
      <c r="H163" s="221" t="s">
        <v>19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8" t="s">
        <v>151</v>
      </c>
      <c r="AU163" s="228" t="s">
        <v>149</v>
      </c>
      <c r="AV163" s="13" t="s">
        <v>82</v>
      </c>
      <c r="AW163" s="13" t="s">
        <v>35</v>
      </c>
      <c r="AX163" s="13" t="s">
        <v>74</v>
      </c>
      <c r="AY163" s="228" t="s">
        <v>140</v>
      </c>
    </row>
    <row r="164" s="13" customFormat="1">
      <c r="A164" s="13"/>
      <c r="B164" s="218"/>
      <c r="C164" s="219"/>
      <c r="D164" s="220" t="s">
        <v>151</v>
      </c>
      <c r="E164" s="221" t="s">
        <v>19</v>
      </c>
      <c r="F164" s="222" t="s">
        <v>225</v>
      </c>
      <c r="G164" s="219"/>
      <c r="H164" s="221" t="s">
        <v>19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8" t="s">
        <v>151</v>
      </c>
      <c r="AU164" s="228" t="s">
        <v>149</v>
      </c>
      <c r="AV164" s="13" t="s">
        <v>82</v>
      </c>
      <c r="AW164" s="13" t="s">
        <v>35</v>
      </c>
      <c r="AX164" s="13" t="s">
        <v>74</v>
      </c>
      <c r="AY164" s="228" t="s">
        <v>140</v>
      </c>
    </row>
    <row r="165" s="14" customFormat="1">
      <c r="A165" s="14"/>
      <c r="B165" s="229"/>
      <c r="C165" s="230"/>
      <c r="D165" s="220" t="s">
        <v>151</v>
      </c>
      <c r="E165" s="231" t="s">
        <v>19</v>
      </c>
      <c r="F165" s="232" t="s">
        <v>226</v>
      </c>
      <c r="G165" s="230"/>
      <c r="H165" s="233">
        <v>11.75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151</v>
      </c>
      <c r="AU165" s="239" t="s">
        <v>149</v>
      </c>
      <c r="AV165" s="14" t="s">
        <v>149</v>
      </c>
      <c r="AW165" s="14" t="s">
        <v>35</v>
      </c>
      <c r="AX165" s="14" t="s">
        <v>74</v>
      </c>
      <c r="AY165" s="239" t="s">
        <v>140</v>
      </c>
    </row>
    <row r="166" s="13" customFormat="1">
      <c r="A166" s="13"/>
      <c r="B166" s="218"/>
      <c r="C166" s="219"/>
      <c r="D166" s="220" t="s">
        <v>151</v>
      </c>
      <c r="E166" s="221" t="s">
        <v>19</v>
      </c>
      <c r="F166" s="222" t="s">
        <v>344</v>
      </c>
      <c r="G166" s="219"/>
      <c r="H166" s="221" t="s">
        <v>19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8" t="s">
        <v>151</v>
      </c>
      <c r="AU166" s="228" t="s">
        <v>149</v>
      </c>
      <c r="AV166" s="13" t="s">
        <v>82</v>
      </c>
      <c r="AW166" s="13" t="s">
        <v>35</v>
      </c>
      <c r="AX166" s="13" t="s">
        <v>74</v>
      </c>
      <c r="AY166" s="228" t="s">
        <v>140</v>
      </c>
    </row>
    <row r="167" s="13" customFormat="1">
      <c r="A167" s="13"/>
      <c r="B167" s="218"/>
      <c r="C167" s="219"/>
      <c r="D167" s="220" t="s">
        <v>151</v>
      </c>
      <c r="E167" s="221" t="s">
        <v>19</v>
      </c>
      <c r="F167" s="222" t="s">
        <v>345</v>
      </c>
      <c r="G167" s="219"/>
      <c r="H167" s="221" t="s">
        <v>19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8" t="s">
        <v>151</v>
      </c>
      <c r="AU167" s="228" t="s">
        <v>149</v>
      </c>
      <c r="AV167" s="13" t="s">
        <v>82</v>
      </c>
      <c r="AW167" s="13" t="s">
        <v>35</v>
      </c>
      <c r="AX167" s="13" t="s">
        <v>74</v>
      </c>
      <c r="AY167" s="228" t="s">
        <v>140</v>
      </c>
    </row>
    <row r="168" s="13" customFormat="1">
      <c r="A168" s="13"/>
      <c r="B168" s="218"/>
      <c r="C168" s="219"/>
      <c r="D168" s="220" t="s">
        <v>151</v>
      </c>
      <c r="E168" s="221" t="s">
        <v>19</v>
      </c>
      <c r="F168" s="222" t="s">
        <v>152</v>
      </c>
      <c r="G168" s="219"/>
      <c r="H168" s="221" t="s">
        <v>19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151</v>
      </c>
      <c r="AU168" s="228" t="s">
        <v>149</v>
      </c>
      <c r="AV168" s="13" t="s">
        <v>82</v>
      </c>
      <c r="AW168" s="13" t="s">
        <v>35</v>
      </c>
      <c r="AX168" s="13" t="s">
        <v>74</v>
      </c>
      <c r="AY168" s="228" t="s">
        <v>140</v>
      </c>
    </row>
    <row r="169" s="13" customFormat="1">
      <c r="A169" s="13"/>
      <c r="B169" s="218"/>
      <c r="C169" s="219"/>
      <c r="D169" s="220" t="s">
        <v>151</v>
      </c>
      <c r="E169" s="221" t="s">
        <v>19</v>
      </c>
      <c r="F169" s="222" t="s">
        <v>227</v>
      </c>
      <c r="G169" s="219"/>
      <c r="H169" s="221" t="s">
        <v>19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151</v>
      </c>
      <c r="AU169" s="228" t="s">
        <v>149</v>
      </c>
      <c r="AV169" s="13" t="s">
        <v>82</v>
      </c>
      <c r="AW169" s="13" t="s">
        <v>35</v>
      </c>
      <c r="AX169" s="13" t="s">
        <v>74</v>
      </c>
      <c r="AY169" s="228" t="s">
        <v>140</v>
      </c>
    </row>
    <row r="170" s="14" customFormat="1">
      <c r="A170" s="14"/>
      <c r="B170" s="229"/>
      <c r="C170" s="230"/>
      <c r="D170" s="220" t="s">
        <v>151</v>
      </c>
      <c r="E170" s="231" t="s">
        <v>19</v>
      </c>
      <c r="F170" s="232" t="s">
        <v>228</v>
      </c>
      <c r="G170" s="230"/>
      <c r="H170" s="233">
        <v>3.8100000000000001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151</v>
      </c>
      <c r="AU170" s="239" t="s">
        <v>149</v>
      </c>
      <c r="AV170" s="14" t="s">
        <v>149</v>
      </c>
      <c r="AW170" s="14" t="s">
        <v>35</v>
      </c>
      <c r="AX170" s="14" t="s">
        <v>74</v>
      </c>
      <c r="AY170" s="239" t="s">
        <v>140</v>
      </c>
    </row>
    <row r="171" s="13" customFormat="1">
      <c r="A171" s="13"/>
      <c r="B171" s="218"/>
      <c r="C171" s="219"/>
      <c r="D171" s="220" t="s">
        <v>151</v>
      </c>
      <c r="E171" s="221" t="s">
        <v>19</v>
      </c>
      <c r="F171" s="222" t="s">
        <v>344</v>
      </c>
      <c r="G171" s="219"/>
      <c r="H171" s="221" t="s">
        <v>19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8" t="s">
        <v>151</v>
      </c>
      <c r="AU171" s="228" t="s">
        <v>149</v>
      </c>
      <c r="AV171" s="13" t="s">
        <v>82</v>
      </c>
      <c r="AW171" s="13" t="s">
        <v>35</v>
      </c>
      <c r="AX171" s="13" t="s">
        <v>74</v>
      </c>
      <c r="AY171" s="228" t="s">
        <v>140</v>
      </c>
    </row>
    <row r="172" s="13" customFormat="1">
      <c r="A172" s="13"/>
      <c r="B172" s="218"/>
      <c r="C172" s="219"/>
      <c r="D172" s="220" t="s">
        <v>151</v>
      </c>
      <c r="E172" s="221" t="s">
        <v>19</v>
      </c>
      <c r="F172" s="222" t="s">
        <v>345</v>
      </c>
      <c r="G172" s="219"/>
      <c r="H172" s="221" t="s">
        <v>19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8" t="s">
        <v>151</v>
      </c>
      <c r="AU172" s="228" t="s">
        <v>149</v>
      </c>
      <c r="AV172" s="13" t="s">
        <v>82</v>
      </c>
      <c r="AW172" s="13" t="s">
        <v>35</v>
      </c>
      <c r="AX172" s="13" t="s">
        <v>74</v>
      </c>
      <c r="AY172" s="228" t="s">
        <v>140</v>
      </c>
    </row>
    <row r="173" s="15" customFormat="1">
      <c r="A173" s="15"/>
      <c r="B173" s="240"/>
      <c r="C173" s="241"/>
      <c r="D173" s="220" t="s">
        <v>151</v>
      </c>
      <c r="E173" s="242" t="s">
        <v>19</v>
      </c>
      <c r="F173" s="243" t="s">
        <v>155</v>
      </c>
      <c r="G173" s="241"/>
      <c r="H173" s="244">
        <v>51.650000000000006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0" t="s">
        <v>151</v>
      </c>
      <c r="AU173" s="250" t="s">
        <v>149</v>
      </c>
      <c r="AV173" s="15" t="s">
        <v>148</v>
      </c>
      <c r="AW173" s="15" t="s">
        <v>35</v>
      </c>
      <c r="AX173" s="15" t="s">
        <v>82</v>
      </c>
      <c r="AY173" s="250" t="s">
        <v>140</v>
      </c>
    </row>
    <row r="174" s="12" customFormat="1" ht="22.8" customHeight="1">
      <c r="A174" s="12"/>
      <c r="B174" s="189"/>
      <c r="C174" s="190"/>
      <c r="D174" s="191" t="s">
        <v>73</v>
      </c>
      <c r="E174" s="203" t="s">
        <v>229</v>
      </c>
      <c r="F174" s="203" t="s">
        <v>230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SUM(P175:P176)</f>
        <v>0</v>
      </c>
      <c r="Q174" s="197"/>
      <c r="R174" s="198">
        <f>SUM(R175:R176)</f>
        <v>0</v>
      </c>
      <c r="S174" s="197"/>
      <c r="T174" s="199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82</v>
      </c>
      <c r="AT174" s="201" t="s">
        <v>73</v>
      </c>
      <c r="AU174" s="201" t="s">
        <v>82</v>
      </c>
      <c r="AY174" s="200" t="s">
        <v>140</v>
      </c>
      <c r="BK174" s="202">
        <f>SUM(BK175:BK176)</f>
        <v>0</v>
      </c>
    </row>
    <row r="175" s="2" customFormat="1" ht="33" customHeight="1">
      <c r="A175" s="39"/>
      <c r="B175" s="40"/>
      <c r="C175" s="205" t="s">
        <v>148</v>
      </c>
      <c r="D175" s="205" t="s">
        <v>144</v>
      </c>
      <c r="E175" s="206" t="s">
        <v>356</v>
      </c>
      <c r="F175" s="207" t="s">
        <v>357</v>
      </c>
      <c r="G175" s="208" t="s">
        <v>205</v>
      </c>
      <c r="H175" s="209">
        <v>5.7949999999999999</v>
      </c>
      <c r="I175" s="210"/>
      <c r="J175" s="211">
        <f>ROUND(I175*H175,2)</f>
        <v>0</v>
      </c>
      <c r="K175" s="207" t="s">
        <v>206</v>
      </c>
      <c r="L175" s="45"/>
      <c r="M175" s="212" t="s">
        <v>19</v>
      </c>
      <c r="N175" s="213" t="s">
        <v>46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148</v>
      </c>
      <c r="AT175" s="216" t="s">
        <v>144</v>
      </c>
      <c r="AU175" s="216" t="s">
        <v>149</v>
      </c>
      <c r="AY175" s="18" t="s">
        <v>140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149</v>
      </c>
      <c r="BK175" s="217">
        <f>ROUND(I175*H175,2)</f>
        <v>0</v>
      </c>
      <c r="BL175" s="18" t="s">
        <v>148</v>
      </c>
      <c r="BM175" s="216" t="s">
        <v>358</v>
      </c>
    </row>
    <row r="176" s="2" customFormat="1">
      <c r="A176" s="39"/>
      <c r="B176" s="40"/>
      <c r="C176" s="41"/>
      <c r="D176" s="261" t="s">
        <v>200</v>
      </c>
      <c r="E176" s="41"/>
      <c r="F176" s="262" t="s">
        <v>359</v>
      </c>
      <c r="G176" s="41"/>
      <c r="H176" s="41"/>
      <c r="I176" s="263"/>
      <c r="J176" s="41"/>
      <c r="K176" s="41"/>
      <c r="L176" s="45"/>
      <c r="M176" s="264"/>
      <c r="N176" s="265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200</v>
      </c>
      <c r="AU176" s="18" t="s">
        <v>149</v>
      </c>
    </row>
    <row r="177" s="12" customFormat="1" ht="25.92" customHeight="1">
      <c r="A177" s="12"/>
      <c r="B177" s="189"/>
      <c r="C177" s="190"/>
      <c r="D177" s="191" t="s">
        <v>73</v>
      </c>
      <c r="E177" s="192" t="s">
        <v>236</v>
      </c>
      <c r="F177" s="192" t="s">
        <v>237</v>
      </c>
      <c r="G177" s="190"/>
      <c r="H177" s="190"/>
      <c r="I177" s="193"/>
      <c r="J177" s="194">
        <f>BK177</f>
        <v>0</v>
      </c>
      <c r="K177" s="190"/>
      <c r="L177" s="195"/>
      <c r="M177" s="196"/>
      <c r="N177" s="197"/>
      <c r="O177" s="197"/>
      <c r="P177" s="198">
        <f>P178+P293</f>
        <v>0</v>
      </c>
      <c r="Q177" s="197"/>
      <c r="R177" s="198">
        <f>R178+R293</f>
        <v>1.8176154871999999</v>
      </c>
      <c r="S177" s="197"/>
      <c r="T177" s="199">
        <f>T178+T293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0" t="s">
        <v>149</v>
      </c>
      <c r="AT177" s="201" t="s">
        <v>73</v>
      </c>
      <c r="AU177" s="201" t="s">
        <v>74</v>
      </c>
      <c r="AY177" s="200" t="s">
        <v>140</v>
      </c>
      <c r="BK177" s="202">
        <f>BK178+BK293</f>
        <v>0</v>
      </c>
    </row>
    <row r="178" s="12" customFormat="1" ht="22.8" customHeight="1">
      <c r="A178" s="12"/>
      <c r="B178" s="189"/>
      <c r="C178" s="190"/>
      <c r="D178" s="191" t="s">
        <v>73</v>
      </c>
      <c r="E178" s="203" t="s">
        <v>360</v>
      </c>
      <c r="F178" s="203" t="s">
        <v>361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SUM(P179:P292)</f>
        <v>0</v>
      </c>
      <c r="Q178" s="197"/>
      <c r="R178" s="198">
        <f>SUM(R179:R292)</f>
        <v>0.14162562000000001</v>
      </c>
      <c r="S178" s="197"/>
      <c r="T178" s="199">
        <f>SUM(T179:T292)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0" t="s">
        <v>149</v>
      </c>
      <c r="AT178" s="201" t="s">
        <v>73</v>
      </c>
      <c r="AU178" s="201" t="s">
        <v>82</v>
      </c>
      <c r="AY178" s="200" t="s">
        <v>140</v>
      </c>
      <c r="BK178" s="202">
        <f>SUM(BK179:BK292)</f>
        <v>0</v>
      </c>
    </row>
    <row r="179" s="2" customFormat="1" ht="24.15" customHeight="1">
      <c r="A179" s="39"/>
      <c r="B179" s="40"/>
      <c r="C179" s="205" t="s">
        <v>322</v>
      </c>
      <c r="D179" s="205" t="s">
        <v>144</v>
      </c>
      <c r="E179" s="206" t="s">
        <v>362</v>
      </c>
      <c r="F179" s="207" t="s">
        <v>363</v>
      </c>
      <c r="G179" s="208" t="s">
        <v>190</v>
      </c>
      <c r="H179" s="209">
        <v>51.649999999999999</v>
      </c>
      <c r="I179" s="210"/>
      <c r="J179" s="211">
        <f>ROUND(I179*H179,2)</f>
        <v>0</v>
      </c>
      <c r="K179" s="207" t="s">
        <v>206</v>
      </c>
      <c r="L179" s="45"/>
      <c r="M179" s="212" t="s">
        <v>19</v>
      </c>
      <c r="N179" s="213" t="s">
        <v>46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161</v>
      </c>
      <c r="AT179" s="216" t="s">
        <v>144</v>
      </c>
      <c r="AU179" s="216" t="s">
        <v>149</v>
      </c>
      <c r="AY179" s="18" t="s">
        <v>140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149</v>
      </c>
      <c r="BK179" s="217">
        <f>ROUND(I179*H179,2)</f>
        <v>0</v>
      </c>
      <c r="BL179" s="18" t="s">
        <v>161</v>
      </c>
      <c r="BM179" s="216" t="s">
        <v>364</v>
      </c>
    </row>
    <row r="180" s="2" customFormat="1">
      <c r="A180" s="39"/>
      <c r="B180" s="40"/>
      <c r="C180" s="41"/>
      <c r="D180" s="261" t="s">
        <v>200</v>
      </c>
      <c r="E180" s="41"/>
      <c r="F180" s="262" t="s">
        <v>365</v>
      </c>
      <c r="G180" s="41"/>
      <c r="H180" s="41"/>
      <c r="I180" s="263"/>
      <c r="J180" s="41"/>
      <c r="K180" s="41"/>
      <c r="L180" s="45"/>
      <c r="M180" s="264"/>
      <c r="N180" s="26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200</v>
      </c>
      <c r="AU180" s="18" t="s">
        <v>149</v>
      </c>
    </row>
    <row r="181" s="13" customFormat="1">
      <c r="A181" s="13"/>
      <c r="B181" s="218"/>
      <c r="C181" s="219"/>
      <c r="D181" s="220" t="s">
        <v>151</v>
      </c>
      <c r="E181" s="221" t="s">
        <v>19</v>
      </c>
      <c r="F181" s="222" t="s">
        <v>152</v>
      </c>
      <c r="G181" s="219"/>
      <c r="H181" s="221" t="s">
        <v>19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8" t="s">
        <v>151</v>
      </c>
      <c r="AU181" s="228" t="s">
        <v>149</v>
      </c>
      <c r="AV181" s="13" t="s">
        <v>82</v>
      </c>
      <c r="AW181" s="13" t="s">
        <v>35</v>
      </c>
      <c r="AX181" s="13" t="s">
        <v>74</v>
      </c>
      <c r="AY181" s="228" t="s">
        <v>140</v>
      </c>
    </row>
    <row r="182" s="13" customFormat="1">
      <c r="A182" s="13"/>
      <c r="B182" s="218"/>
      <c r="C182" s="219"/>
      <c r="D182" s="220" t="s">
        <v>151</v>
      </c>
      <c r="E182" s="221" t="s">
        <v>19</v>
      </c>
      <c r="F182" s="222" t="s">
        <v>219</v>
      </c>
      <c r="G182" s="219"/>
      <c r="H182" s="221" t="s">
        <v>19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151</v>
      </c>
      <c r="AU182" s="228" t="s">
        <v>149</v>
      </c>
      <c r="AV182" s="13" t="s">
        <v>82</v>
      </c>
      <c r="AW182" s="13" t="s">
        <v>35</v>
      </c>
      <c r="AX182" s="13" t="s">
        <v>74</v>
      </c>
      <c r="AY182" s="228" t="s">
        <v>140</v>
      </c>
    </row>
    <row r="183" s="14" customFormat="1">
      <c r="A183" s="14"/>
      <c r="B183" s="229"/>
      <c r="C183" s="230"/>
      <c r="D183" s="220" t="s">
        <v>151</v>
      </c>
      <c r="E183" s="231" t="s">
        <v>19</v>
      </c>
      <c r="F183" s="232" t="s">
        <v>220</v>
      </c>
      <c r="G183" s="230"/>
      <c r="H183" s="233">
        <v>4.9100000000000001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9" t="s">
        <v>151</v>
      </c>
      <c r="AU183" s="239" t="s">
        <v>149</v>
      </c>
      <c r="AV183" s="14" t="s">
        <v>149</v>
      </c>
      <c r="AW183" s="14" t="s">
        <v>35</v>
      </c>
      <c r="AX183" s="14" t="s">
        <v>74</v>
      </c>
      <c r="AY183" s="239" t="s">
        <v>140</v>
      </c>
    </row>
    <row r="184" s="13" customFormat="1">
      <c r="A184" s="13"/>
      <c r="B184" s="218"/>
      <c r="C184" s="219"/>
      <c r="D184" s="220" t="s">
        <v>151</v>
      </c>
      <c r="E184" s="221" t="s">
        <v>19</v>
      </c>
      <c r="F184" s="222" t="s">
        <v>344</v>
      </c>
      <c r="G184" s="219"/>
      <c r="H184" s="221" t="s">
        <v>19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8" t="s">
        <v>151</v>
      </c>
      <c r="AU184" s="228" t="s">
        <v>149</v>
      </c>
      <c r="AV184" s="13" t="s">
        <v>82</v>
      </c>
      <c r="AW184" s="13" t="s">
        <v>35</v>
      </c>
      <c r="AX184" s="13" t="s">
        <v>74</v>
      </c>
      <c r="AY184" s="228" t="s">
        <v>140</v>
      </c>
    </row>
    <row r="185" s="13" customFormat="1">
      <c r="A185" s="13"/>
      <c r="B185" s="218"/>
      <c r="C185" s="219"/>
      <c r="D185" s="220" t="s">
        <v>151</v>
      </c>
      <c r="E185" s="221" t="s">
        <v>19</v>
      </c>
      <c r="F185" s="222" t="s">
        <v>345</v>
      </c>
      <c r="G185" s="219"/>
      <c r="H185" s="221" t="s">
        <v>19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151</v>
      </c>
      <c r="AU185" s="228" t="s">
        <v>149</v>
      </c>
      <c r="AV185" s="13" t="s">
        <v>82</v>
      </c>
      <c r="AW185" s="13" t="s">
        <v>35</v>
      </c>
      <c r="AX185" s="13" t="s">
        <v>74</v>
      </c>
      <c r="AY185" s="228" t="s">
        <v>140</v>
      </c>
    </row>
    <row r="186" s="13" customFormat="1">
      <c r="A186" s="13"/>
      <c r="B186" s="218"/>
      <c r="C186" s="219"/>
      <c r="D186" s="220" t="s">
        <v>151</v>
      </c>
      <c r="E186" s="221" t="s">
        <v>19</v>
      </c>
      <c r="F186" s="222" t="s">
        <v>152</v>
      </c>
      <c r="G186" s="219"/>
      <c r="H186" s="221" t="s">
        <v>19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8" t="s">
        <v>151</v>
      </c>
      <c r="AU186" s="228" t="s">
        <v>149</v>
      </c>
      <c r="AV186" s="13" t="s">
        <v>82</v>
      </c>
      <c r="AW186" s="13" t="s">
        <v>35</v>
      </c>
      <c r="AX186" s="13" t="s">
        <v>74</v>
      </c>
      <c r="AY186" s="228" t="s">
        <v>140</v>
      </c>
    </row>
    <row r="187" s="13" customFormat="1">
      <c r="A187" s="13"/>
      <c r="B187" s="218"/>
      <c r="C187" s="219"/>
      <c r="D187" s="220" t="s">
        <v>151</v>
      </c>
      <c r="E187" s="221" t="s">
        <v>19</v>
      </c>
      <c r="F187" s="222" t="s">
        <v>221</v>
      </c>
      <c r="G187" s="219"/>
      <c r="H187" s="221" t="s">
        <v>19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8" t="s">
        <v>151</v>
      </c>
      <c r="AU187" s="228" t="s">
        <v>149</v>
      </c>
      <c r="AV187" s="13" t="s">
        <v>82</v>
      </c>
      <c r="AW187" s="13" t="s">
        <v>35</v>
      </c>
      <c r="AX187" s="13" t="s">
        <v>74</v>
      </c>
      <c r="AY187" s="228" t="s">
        <v>140</v>
      </c>
    </row>
    <row r="188" s="14" customFormat="1">
      <c r="A188" s="14"/>
      <c r="B188" s="229"/>
      <c r="C188" s="230"/>
      <c r="D188" s="220" t="s">
        <v>151</v>
      </c>
      <c r="E188" s="231" t="s">
        <v>19</v>
      </c>
      <c r="F188" s="232" t="s">
        <v>222</v>
      </c>
      <c r="G188" s="230"/>
      <c r="H188" s="233">
        <v>24.300000000000001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9" t="s">
        <v>151</v>
      </c>
      <c r="AU188" s="239" t="s">
        <v>149</v>
      </c>
      <c r="AV188" s="14" t="s">
        <v>149</v>
      </c>
      <c r="AW188" s="14" t="s">
        <v>35</v>
      </c>
      <c r="AX188" s="14" t="s">
        <v>74</v>
      </c>
      <c r="AY188" s="239" t="s">
        <v>140</v>
      </c>
    </row>
    <row r="189" s="13" customFormat="1">
      <c r="A189" s="13"/>
      <c r="B189" s="218"/>
      <c r="C189" s="219"/>
      <c r="D189" s="220" t="s">
        <v>151</v>
      </c>
      <c r="E189" s="221" t="s">
        <v>19</v>
      </c>
      <c r="F189" s="222" t="s">
        <v>344</v>
      </c>
      <c r="G189" s="219"/>
      <c r="H189" s="221" t="s">
        <v>19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151</v>
      </c>
      <c r="AU189" s="228" t="s">
        <v>149</v>
      </c>
      <c r="AV189" s="13" t="s">
        <v>82</v>
      </c>
      <c r="AW189" s="13" t="s">
        <v>35</v>
      </c>
      <c r="AX189" s="13" t="s">
        <v>74</v>
      </c>
      <c r="AY189" s="228" t="s">
        <v>140</v>
      </c>
    </row>
    <row r="190" s="13" customFormat="1">
      <c r="A190" s="13"/>
      <c r="B190" s="218"/>
      <c r="C190" s="219"/>
      <c r="D190" s="220" t="s">
        <v>151</v>
      </c>
      <c r="E190" s="221" t="s">
        <v>19</v>
      </c>
      <c r="F190" s="222" t="s">
        <v>345</v>
      </c>
      <c r="G190" s="219"/>
      <c r="H190" s="221" t="s">
        <v>19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151</v>
      </c>
      <c r="AU190" s="228" t="s">
        <v>149</v>
      </c>
      <c r="AV190" s="13" t="s">
        <v>82</v>
      </c>
      <c r="AW190" s="13" t="s">
        <v>35</v>
      </c>
      <c r="AX190" s="13" t="s">
        <v>74</v>
      </c>
      <c r="AY190" s="228" t="s">
        <v>140</v>
      </c>
    </row>
    <row r="191" s="13" customFormat="1">
      <c r="A191" s="13"/>
      <c r="B191" s="218"/>
      <c r="C191" s="219"/>
      <c r="D191" s="220" t="s">
        <v>151</v>
      </c>
      <c r="E191" s="221" t="s">
        <v>19</v>
      </c>
      <c r="F191" s="222" t="s">
        <v>152</v>
      </c>
      <c r="G191" s="219"/>
      <c r="H191" s="221" t="s">
        <v>19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8" t="s">
        <v>151</v>
      </c>
      <c r="AU191" s="228" t="s">
        <v>149</v>
      </c>
      <c r="AV191" s="13" t="s">
        <v>82</v>
      </c>
      <c r="AW191" s="13" t="s">
        <v>35</v>
      </c>
      <c r="AX191" s="13" t="s">
        <v>74</v>
      </c>
      <c r="AY191" s="228" t="s">
        <v>140</v>
      </c>
    </row>
    <row r="192" s="13" customFormat="1">
      <c r="A192" s="13"/>
      <c r="B192" s="218"/>
      <c r="C192" s="219"/>
      <c r="D192" s="220" t="s">
        <v>151</v>
      </c>
      <c r="E192" s="221" t="s">
        <v>19</v>
      </c>
      <c r="F192" s="222" t="s">
        <v>223</v>
      </c>
      <c r="G192" s="219"/>
      <c r="H192" s="221" t="s">
        <v>19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8" t="s">
        <v>151</v>
      </c>
      <c r="AU192" s="228" t="s">
        <v>149</v>
      </c>
      <c r="AV192" s="13" t="s">
        <v>82</v>
      </c>
      <c r="AW192" s="13" t="s">
        <v>35</v>
      </c>
      <c r="AX192" s="13" t="s">
        <v>74</v>
      </c>
      <c r="AY192" s="228" t="s">
        <v>140</v>
      </c>
    </row>
    <row r="193" s="14" customFormat="1">
      <c r="A193" s="14"/>
      <c r="B193" s="229"/>
      <c r="C193" s="230"/>
      <c r="D193" s="220" t="s">
        <v>151</v>
      </c>
      <c r="E193" s="231" t="s">
        <v>19</v>
      </c>
      <c r="F193" s="232" t="s">
        <v>224</v>
      </c>
      <c r="G193" s="230"/>
      <c r="H193" s="233">
        <v>6.8799999999999999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151</v>
      </c>
      <c r="AU193" s="239" t="s">
        <v>149</v>
      </c>
      <c r="AV193" s="14" t="s">
        <v>149</v>
      </c>
      <c r="AW193" s="14" t="s">
        <v>35</v>
      </c>
      <c r="AX193" s="14" t="s">
        <v>74</v>
      </c>
      <c r="AY193" s="239" t="s">
        <v>140</v>
      </c>
    </row>
    <row r="194" s="13" customFormat="1">
      <c r="A194" s="13"/>
      <c r="B194" s="218"/>
      <c r="C194" s="219"/>
      <c r="D194" s="220" t="s">
        <v>151</v>
      </c>
      <c r="E194" s="221" t="s">
        <v>19</v>
      </c>
      <c r="F194" s="222" t="s">
        <v>344</v>
      </c>
      <c r="G194" s="219"/>
      <c r="H194" s="221" t="s">
        <v>19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8" t="s">
        <v>151</v>
      </c>
      <c r="AU194" s="228" t="s">
        <v>149</v>
      </c>
      <c r="AV194" s="13" t="s">
        <v>82</v>
      </c>
      <c r="AW194" s="13" t="s">
        <v>35</v>
      </c>
      <c r="AX194" s="13" t="s">
        <v>74</v>
      </c>
      <c r="AY194" s="228" t="s">
        <v>140</v>
      </c>
    </row>
    <row r="195" s="13" customFormat="1">
      <c r="A195" s="13"/>
      <c r="B195" s="218"/>
      <c r="C195" s="219"/>
      <c r="D195" s="220" t="s">
        <v>151</v>
      </c>
      <c r="E195" s="221" t="s">
        <v>19</v>
      </c>
      <c r="F195" s="222" t="s">
        <v>345</v>
      </c>
      <c r="G195" s="219"/>
      <c r="H195" s="221" t="s">
        <v>19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8" t="s">
        <v>151</v>
      </c>
      <c r="AU195" s="228" t="s">
        <v>149</v>
      </c>
      <c r="AV195" s="13" t="s">
        <v>82</v>
      </c>
      <c r="AW195" s="13" t="s">
        <v>35</v>
      </c>
      <c r="AX195" s="13" t="s">
        <v>74</v>
      </c>
      <c r="AY195" s="228" t="s">
        <v>140</v>
      </c>
    </row>
    <row r="196" s="13" customFormat="1">
      <c r="A196" s="13"/>
      <c r="B196" s="218"/>
      <c r="C196" s="219"/>
      <c r="D196" s="220" t="s">
        <v>151</v>
      </c>
      <c r="E196" s="221" t="s">
        <v>19</v>
      </c>
      <c r="F196" s="222" t="s">
        <v>152</v>
      </c>
      <c r="G196" s="219"/>
      <c r="H196" s="221" t="s">
        <v>19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8" t="s">
        <v>151</v>
      </c>
      <c r="AU196" s="228" t="s">
        <v>149</v>
      </c>
      <c r="AV196" s="13" t="s">
        <v>82</v>
      </c>
      <c r="AW196" s="13" t="s">
        <v>35</v>
      </c>
      <c r="AX196" s="13" t="s">
        <v>74</v>
      </c>
      <c r="AY196" s="228" t="s">
        <v>140</v>
      </c>
    </row>
    <row r="197" s="13" customFormat="1">
      <c r="A197" s="13"/>
      <c r="B197" s="218"/>
      <c r="C197" s="219"/>
      <c r="D197" s="220" t="s">
        <v>151</v>
      </c>
      <c r="E197" s="221" t="s">
        <v>19</v>
      </c>
      <c r="F197" s="222" t="s">
        <v>225</v>
      </c>
      <c r="G197" s="219"/>
      <c r="H197" s="221" t="s">
        <v>19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8" t="s">
        <v>151</v>
      </c>
      <c r="AU197" s="228" t="s">
        <v>149</v>
      </c>
      <c r="AV197" s="13" t="s">
        <v>82</v>
      </c>
      <c r="AW197" s="13" t="s">
        <v>35</v>
      </c>
      <c r="AX197" s="13" t="s">
        <v>74</v>
      </c>
      <c r="AY197" s="228" t="s">
        <v>140</v>
      </c>
    </row>
    <row r="198" s="14" customFormat="1">
      <c r="A198" s="14"/>
      <c r="B198" s="229"/>
      <c r="C198" s="230"/>
      <c r="D198" s="220" t="s">
        <v>151</v>
      </c>
      <c r="E198" s="231" t="s">
        <v>19</v>
      </c>
      <c r="F198" s="232" t="s">
        <v>226</v>
      </c>
      <c r="G198" s="230"/>
      <c r="H198" s="233">
        <v>11.75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9" t="s">
        <v>151</v>
      </c>
      <c r="AU198" s="239" t="s">
        <v>149</v>
      </c>
      <c r="AV198" s="14" t="s">
        <v>149</v>
      </c>
      <c r="AW198" s="14" t="s">
        <v>35</v>
      </c>
      <c r="AX198" s="14" t="s">
        <v>74</v>
      </c>
      <c r="AY198" s="239" t="s">
        <v>140</v>
      </c>
    </row>
    <row r="199" s="13" customFormat="1">
      <c r="A199" s="13"/>
      <c r="B199" s="218"/>
      <c r="C199" s="219"/>
      <c r="D199" s="220" t="s">
        <v>151</v>
      </c>
      <c r="E199" s="221" t="s">
        <v>19</v>
      </c>
      <c r="F199" s="222" t="s">
        <v>344</v>
      </c>
      <c r="G199" s="219"/>
      <c r="H199" s="221" t="s">
        <v>19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151</v>
      </c>
      <c r="AU199" s="228" t="s">
        <v>149</v>
      </c>
      <c r="AV199" s="13" t="s">
        <v>82</v>
      </c>
      <c r="AW199" s="13" t="s">
        <v>35</v>
      </c>
      <c r="AX199" s="13" t="s">
        <v>74</v>
      </c>
      <c r="AY199" s="228" t="s">
        <v>140</v>
      </c>
    </row>
    <row r="200" s="13" customFormat="1">
      <c r="A200" s="13"/>
      <c r="B200" s="218"/>
      <c r="C200" s="219"/>
      <c r="D200" s="220" t="s">
        <v>151</v>
      </c>
      <c r="E200" s="221" t="s">
        <v>19</v>
      </c>
      <c r="F200" s="222" t="s">
        <v>345</v>
      </c>
      <c r="G200" s="219"/>
      <c r="H200" s="221" t="s">
        <v>19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8" t="s">
        <v>151</v>
      </c>
      <c r="AU200" s="228" t="s">
        <v>149</v>
      </c>
      <c r="AV200" s="13" t="s">
        <v>82</v>
      </c>
      <c r="AW200" s="13" t="s">
        <v>35</v>
      </c>
      <c r="AX200" s="13" t="s">
        <v>74</v>
      </c>
      <c r="AY200" s="228" t="s">
        <v>140</v>
      </c>
    </row>
    <row r="201" s="13" customFormat="1">
      <c r="A201" s="13"/>
      <c r="B201" s="218"/>
      <c r="C201" s="219"/>
      <c r="D201" s="220" t="s">
        <v>151</v>
      </c>
      <c r="E201" s="221" t="s">
        <v>19</v>
      </c>
      <c r="F201" s="222" t="s">
        <v>152</v>
      </c>
      <c r="G201" s="219"/>
      <c r="H201" s="221" t="s">
        <v>19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8" t="s">
        <v>151</v>
      </c>
      <c r="AU201" s="228" t="s">
        <v>149</v>
      </c>
      <c r="AV201" s="13" t="s">
        <v>82</v>
      </c>
      <c r="AW201" s="13" t="s">
        <v>35</v>
      </c>
      <c r="AX201" s="13" t="s">
        <v>74</v>
      </c>
      <c r="AY201" s="228" t="s">
        <v>140</v>
      </c>
    </row>
    <row r="202" s="13" customFormat="1">
      <c r="A202" s="13"/>
      <c r="B202" s="218"/>
      <c r="C202" s="219"/>
      <c r="D202" s="220" t="s">
        <v>151</v>
      </c>
      <c r="E202" s="221" t="s">
        <v>19</v>
      </c>
      <c r="F202" s="222" t="s">
        <v>227</v>
      </c>
      <c r="G202" s="219"/>
      <c r="H202" s="221" t="s">
        <v>19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151</v>
      </c>
      <c r="AU202" s="228" t="s">
        <v>149</v>
      </c>
      <c r="AV202" s="13" t="s">
        <v>82</v>
      </c>
      <c r="AW202" s="13" t="s">
        <v>35</v>
      </c>
      <c r="AX202" s="13" t="s">
        <v>74</v>
      </c>
      <c r="AY202" s="228" t="s">
        <v>140</v>
      </c>
    </row>
    <row r="203" s="14" customFormat="1">
      <c r="A203" s="14"/>
      <c r="B203" s="229"/>
      <c r="C203" s="230"/>
      <c r="D203" s="220" t="s">
        <v>151</v>
      </c>
      <c r="E203" s="231" t="s">
        <v>19</v>
      </c>
      <c r="F203" s="232" t="s">
        <v>228</v>
      </c>
      <c r="G203" s="230"/>
      <c r="H203" s="233">
        <v>3.8100000000000001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39" t="s">
        <v>151</v>
      </c>
      <c r="AU203" s="239" t="s">
        <v>149</v>
      </c>
      <c r="AV203" s="14" t="s">
        <v>149</v>
      </c>
      <c r="AW203" s="14" t="s">
        <v>35</v>
      </c>
      <c r="AX203" s="14" t="s">
        <v>74</v>
      </c>
      <c r="AY203" s="239" t="s">
        <v>140</v>
      </c>
    </row>
    <row r="204" s="13" customFormat="1">
      <c r="A204" s="13"/>
      <c r="B204" s="218"/>
      <c r="C204" s="219"/>
      <c r="D204" s="220" t="s">
        <v>151</v>
      </c>
      <c r="E204" s="221" t="s">
        <v>19</v>
      </c>
      <c r="F204" s="222" t="s">
        <v>344</v>
      </c>
      <c r="G204" s="219"/>
      <c r="H204" s="221" t="s">
        <v>19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8" t="s">
        <v>151</v>
      </c>
      <c r="AU204" s="228" t="s">
        <v>149</v>
      </c>
      <c r="AV204" s="13" t="s">
        <v>82</v>
      </c>
      <c r="AW204" s="13" t="s">
        <v>35</v>
      </c>
      <c r="AX204" s="13" t="s">
        <v>74</v>
      </c>
      <c r="AY204" s="228" t="s">
        <v>140</v>
      </c>
    </row>
    <row r="205" s="13" customFormat="1">
      <c r="A205" s="13"/>
      <c r="B205" s="218"/>
      <c r="C205" s="219"/>
      <c r="D205" s="220" t="s">
        <v>151</v>
      </c>
      <c r="E205" s="221" t="s">
        <v>19</v>
      </c>
      <c r="F205" s="222" t="s">
        <v>345</v>
      </c>
      <c r="G205" s="219"/>
      <c r="H205" s="221" t="s">
        <v>19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8" t="s">
        <v>151</v>
      </c>
      <c r="AU205" s="228" t="s">
        <v>149</v>
      </c>
      <c r="AV205" s="13" t="s">
        <v>82</v>
      </c>
      <c r="AW205" s="13" t="s">
        <v>35</v>
      </c>
      <c r="AX205" s="13" t="s">
        <v>74</v>
      </c>
      <c r="AY205" s="228" t="s">
        <v>140</v>
      </c>
    </row>
    <row r="206" s="15" customFormat="1">
      <c r="A206" s="15"/>
      <c r="B206" s="240"/>
      <c r="C206" s="241"/>
      <c r="D206" s="220" t="s">
        <v>151</v>
      </c>
      <c r="E206" s="242" t="s">
        <v>19</v>
      </c>
      <c r="F206" s="243" t="s">
        <v>155</v>
      </c>
      <c r="G206" s="241"/>
      <c r="H206" s="244">
        <v>51.650000000000006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0" t="s">
        <v>151</v>
      </c>
      <c r="AU206" s="250" t="s">
        <v>149</v>
      </c>
      <c r="AV206" s="15" t="s">
        <v>148</v>
      </c>
      <c r="AW206" s="15" t="s">
        <v>35</v>
      </c>
      <c r="AX206" s="15" t="s">
        <v>82</v>
      </c>
      <c r="AY206" s="250" t="s">
        <v>140</v>
      </c>
    </row>
    <row r="207" s="2" customFormat="1" ht="21.75" customHeight="1">
      <c r="A207" s="39"/>
      <c r="B207" s="40"/>
      <c r="C207" s="251" t="s">
        <v>325</v>
      </c>
      <c r="D207" s="251" t="s">
        <v>157</v>
      </c>
      <c r="E207" s="252" t="s">
        <v>366</v>
      </c>
      <c r="F207" s="253" t="s">
        <v>367</v>
      </c>
      <c r="G207" s="254" t="s">
        <v>190</v>
      </c>
      <c r="H207" s="255">
        <v>53.200000000000003</v>
      </c>
      <c r="I207" s="256"/>
      <c r="J207" s="257">
        <f>ROUND(I207*H207,2)</f>
        <v>0</v>
      </c>
      <c r="K207" s="253" t="s">
        <v>19</v>
      </c>
      <c r="L207" s="258"/>
      <c r="M207" s="259" t="s">
        <v>19</v>
      </c>
      <c r="N207" s="260" t="s">
        <v>46</v>
      </c>
      <c r="O207" s="85"/>
      <c r="P207" s="214">
        <f>O207*H207</f>
        <v>0</v>
      </c>
      <c r="Q207" s="214">
        <v>0.0024499999999999999</v>
      </c>
      <c r="R207" s="214">
        <f>Q207*H207</f>
        <v>0.13034000000000001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279</v>
      </c>
      <c r="AT207" s="216" t="s">
        <v>157</v>
      </c>
      <c r="AU207" s="216" t="s">
        <v>149</v>
      </c>
      <c r="AY207" s="18" t="s">
        <v>140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149</v>
      </c>
      <c r="BK207" s="217">
        <f>ROUND(I207*H207,2)</f>
        <v>0</v>
      </c>
      <c r="BL207" s="18" t="s">
        <v>161</v>
      </c>
      <c r="BM207" s="216" t="s">
        <v>368</v>
      </c>
    </row>
    <row r="208" s="13" customFormat="1">
      <c r="A208" s="13"/>
      <c r="B208" s="218"/>
      <c r="C208" s="219"/>
      <c r="D208" s="220" t="s">
        <v>151</v>
      </c>
      <c r="E208" s="221" t="s">
        <v>19</v>
      </c>
      <c r="F208" s="222" t="s">
        <v>152</v>
      </c>
      <c r="G208" s="219"/>
      <c r="H208" s="221" t="s">
        <v>19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8" t="s">
        <v>151</v>
      </c>
      <c r="AU208" s="228" t="s">
        <v>149</v>
      </c>
      <c r="AV208" s="13" t="s">
        <v>82</v>
      </c>
      <c r="AW208" s="13" t="s">
        <v>35</v>
      </c>
      <c r="AX208" s="13" t="s">
        <v>74</v>
      </c>
      <c r="AY208" s="228" t="s">
        <v>140</v>
      </c>
    </row>
    <row r="209" s="13" customFormat="1">
      <c r="A209" s="13"/>
      <c r="B209" s="218"/>
      <c r="C209" s="219"/>
      <c r="D209" s="220" t="s">
        <v>151</v>
      </c>
      <c r="E209" s="221" t="s">
        <v>19</v>
      </c>
      <c r="F209" s="222" t="s">
        <v>219</v>
      </c>
      <c r="G209" s="219"/>
      <c r="H209" s="221" t="s">
        <v>19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8" t="s">
        <v>151</v>
      </c>
      <c r="AU209" s="228" t="s">
        <v>149</v>
      </c>
      <c r="AV209" s="13" t="s">
        <v>82</v>
      </c>
      <c r="AW209" s="13" t="s">
        <v>35</v>
      </c>
      <c r="AX209" s="13" t="s">
        <v>74</v>
      </c>
      <c r="AY209" s="228" t="s">
        <v>140</v>
      </c>
    </row>
    <row r="210" s="14" customFormat="1">
      <c r="A210" s="14"/>
      <c r="B210" s="229"/>
      <c r="C210" s="230"/>
      <c r="D210" s="220" t="s">
        <v>151</v>
      </c>
      <c r="E210" s="231" t="s">
        <v>19</v>
      </c>
      <c r="F210" s="232" t="s">
        <v>220</v>
      </c>
      <c r="G210" s="230"/>
      <c r="H210" s="233">
        <v>4.9100000000000001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151</v>
      </c>
      <c r="AU210" s="239" t="s">
        <v>149</v>
      </c>
      <c r="AV210" s="14" t="s">
        <v>149</v>
      </c>
      <c r="AW210" s="14" t="s">
        <v>35</v>
      </c>
      <c r="AX210" s="14" t="s">
        <v>74</v>
      </c>
      <c r="AY210" s="239" t="s">
        <v>140</v>
      </c>
    </row>
    <row r="211" s="13" customFormat="1">
      <c r="A211" s="13"/>
      <c r="B211" s="218"/>
      <c r="C211" s="219"/>
      <c r="D211" s="220" t="s">
        <v>151</v>
      </c>
      <c r="E211" s="221" t="s">
        <v>19</v>
      </c>
      <c r="F211" s="222" t="s">
        <v>344</v>
      </c>
      <c r="G211" s="219"/>
      <c r="H211" s="221" t="s">
        <v>19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8" t="s">
        <v>151</v>
      </c>
      <c r="AU211" s="228" t="s">
        <v>149</v>
      </c>
      <c r="AV211" s="13" t="s">
        <v>82</v>
      </c>
      <c r="AW211" s="13" t="s">
        <v>35</v>
      </c>
      <c r="AX211" s="13" t="s">
        <v>74</v>
      </c>
      <c r="AY211" s="228" t="s">
        <v>140</v>
      </c>
    </row>
    <row r="212" s="13" customFormat="1">
      <c r="A212" s="13"/>
      <c r="B212" s="218"/>
      <c r="C212" s="219"/>
      <c r="D212" s="220" t="s">
        <v>151</v>
      </c>
      <c r="E212" s="221" t="s">
        <v>19</v>
      </c>
      <c r="F212" s="222" t="s">
        <v>345</v>
      </c>
      <c r="G212" s="219"/>
      <c r="H212" s="221" t="s">
        <v>19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8" t="s">
        <v>151</v>
      </c>
      <c r="AU212" s="228" t="s">
        <v>149</v>
      </c>
      <c r="AV212" s="13" t="s">
        <v>82</v>
      </c>
      <c r="AW212" s="13" t="s">
        <v>35</v>
      </c>
      <c r="AX212" s="13" t="s">
        <v>74</v>
      </c>
      <c r="AY212" s="228" t="s">
        <v>140</v>
      </c>
    </row>
    <row r="213" s="13" customFormat="1">
      <c r="A213" s="13"/>
      <c r="B213" s="218"/>
      <c r="C213" s="219"/>
      <c r="D213" s="220" t="s">
        <v>151</v>
      </c>
      <c r="E213" s="221" t="s">
        <v>19</v>
      </c>
      <c r="F213" s="222" t="s">
        <v>152</v>
      </c>
      <c r="G213" s="219"/>
      <c r="H213" s="221" t="s">
        <v>19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8" t="s">
        <v>151</v>
      </c>
      <c r="AU213" s="228" t="s">
        <v>149</v>
      </c>
      <c r="AV213" s="13" t="s">
        <v>82</v>
      </c>
      <c r="AW213" s="13" t="s">
        <v>35</v>
      </c>
      <c r="AX213" s="13" t="s">
        <v>74</v>
      </c>
      <c r="AY213" s="228" t="s">
        <v>140</v>
      </c>
    </row>
    <row r="214" s="13" customFormat="1">
      <c r="A214" s="13"/>
      <c r="B214" s="218"/>
      <c r="C214" s="219"/>
      <c r="D214" s="220" t="s">
        <v>151</v>
      </c>
      <c r="E214" s="221" t="s">
        <v>19</v>
      </c>
      <c r="F214" s="222" t="s">
        <v>221</v>
      </c>
      <c r="G214" s="219"/>
      <c r="H214" s="221" t="s">
        <v>19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151</v>
      </c>
      <c r="AU214" s="228" t="s">
        <v>149</v>
      </c>
      <c r="AV214" s="13" t="s">
        <v>82</v>
      </c>
      <c r="AW214" s="13" t="s">
        <v>35</v>
      </c>
      <c r="AX214" s="13" t="s">
        <v>74</v>
      </c>
      <c r="AY214" s="228" t="s">
        <v>140</v>
      </c>
    </row>
    <row r="215" s="14" customFormat="1">
      <c r="A215" s="14"/>
      <c r="B215" s="229"/>
      <c r="C215" s="230"/>
      <c r="D215" s="220" t="s">
        <v>151</v>
      </c>
      <c r="E215" s="231" t="s">
        <v>19</v>
      </c>
      <c r="F215" s="232" t="s">
        <v>222</v>
      </c>
      <c r="G215" s="230"/>
      <c r="H215" s="233">
        <v>24.300000000000001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151</v>
      </c>
      <c r="AU215" s="239" t="s">
        <v>149</v>
      </c>
      <c r="AV215" s="14" t="s">
        <v>149</v>
      </c>
      <c r="AW215" s="14" t="s">
        <v>35</v>
      </c>
      <c r="AX215" s="14" t="s">
        <v>74</v>
      </c>
      <c r="AY215" s="239" t="s">
        <v>140</v>
      </c>
    </row>
    <row r="216" s="13" customFormat="1">
      <c r="A216" s="13"/>
      <c r="B216" s="218"/>
      <c r="C216" s="219"/>
      <c r="D216" s="220" t="s">
        <v>151</v>
      </c>
      <c r="E216" s="221" t="s">
        <v>19</v>
      </c>
      <c r="F216" s="222" t="s">
        <v>344</v>
      </c>
      <c r="G216" s="219"/>
      <c r="H216" s="221" t="s">
        <v>19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151</v>
      </c>
      <c r="AU216" s="228" t="s">
        <v>149</v>
      </c>
      <c r="AV216" s="13" t="s">
        <v>82</v>
      </c>
      <c r="AW216" s="13" t="s">
        <v>35</v>
      </c>
      <c r="AX216" s="13" t="s">
        <v>74</v>
      </c>
      <c r="AY216" s="228" t="s">
        <v>140</v>
      </c>
    </row>
    <row r="217" s="13" customFormat="1">
      <c r="A217" s="13"/>
      <c r="B217" s="218"/>
      <c r="C217" s="219"/>
      <c r="D217" s="220" t="s">
        <v>151</v>
      </c>
      <c r="E217" s="221" t="s">
        <v>19</v>
      </c>
      <c r="F217" s="222" t="s">
        <v>345</v>
      </c>
      <c r="G217" s="219"/>
      <c r="H217" s="221" t="s">
        <v>19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8" t="s">
        <v>151</v>
      </c>
      <c r="AU217" s="228" t="s">
        <v>149</v>
      </c>
      <c r="AV217" s="13" t="s">
        <v>82</v>
      </c>
      <c r="AW217" s="13" t="s">
        <v>35</v>
      </c>
      <c r="AX217" s="13" t="s">
        <v>74</v>
      </c>
      <c r="AY217" s="228" t="s">
        <v>140</v>
      </c>
    </row>
    <row r="218" s="13" customFormat="1">
      <c r="A218" s="13"/>
      <c r="B218" s="218"/>
      <c r="C218" s="219"/>
      <c r="D218" s="220" t="s">
        <v>151</v>
      </c>
      <c r="E218" s="221" t="s">
        <v>19</v>
      </c>
      <c r="F218" s="222" t="s">
        <v>152</v>
      </c>
      <c r="G218" s="219"/>
      <c r="H218" s="221" t="s">
        <v>19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8" t="s">
        <v>151</v>
      </c>
      <c r="AU218" s="228" t="s">
        <v>149</v>
      </c>
      <c r="AV218" s="13" t="s">
        <v>82</v>
      </c>
      <c r="AW218" s="13" t="s">
        <v>35</v>
      </c>
      <c r="AX218" s="13" t="s">
        <v>74</v>
      </c>
      <c r="AY218" s="228" t="s">
        <v>140</v>
      </c>
    </row>
    <row r="219" s="13" customFormat="1">
      <c r="A219" s="13"/>
      <c r="B219" s="218"/>
      <c r="C219" s="219"/>
      <c r="D219" s="220" t="s">
        <v>151</v>
      </c>
      <c r="E219" s="221" t="s">
        <v>19</v>
      </c>
      <c r="F219" s="222" t="s">
        <v>223</v>
      </c>
      <c r="G219" s="219"/>
      <c r="H219" s="221" t="s">
        <v>19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8" t="s">
        <v>151</v>
      </c>
      <c r="AU219" s="228" t="s">
        <v>149</v>
      </c>
      <c r="AV219" s="13" t="s">
        <v>82</v>
      </c>
      <c r="AW219" s="13" t="s">
        <v>35</v>
      </c>
      <c r="AX219" s="13" t="s">
        <v>74</v>
      </c>
      <c r="AY219" s="228" t="s">
        <v>140</v>
      </c>
    </row>
    <row r="220" s="14" customFormat="1">
      <c r="A220" s="14"/>
      <c r="B220" s="229"/>
      <c r="C220" s="230"/>
      <c r="D220" s="220" t="s">
        <v>151</v>
      </c>
      <c r="E220" s="231" t="s">
        <v>19</v>
      </c>
      <c r="F220" s="232" t="s">
        <v>224</v>
      </c>
      <c r="G220" s="230"/>
      <c r="H220" s="233">
        <v>6.8799999999999999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9" t="s">
        <v>151</v>
      </c>
      <c r="AU220" s="239" t="s">
        <v>149</v>
      </c>
      <c r="AV220" s="14" t="s">
        <v>149</v>
      </c>
      <c r="AW220" s="14" t="s">
        <v>35</v>
      </c>
      <c r="AX220" s="14" t="s">
        <v>74</v>
      </c>
      <c r="AY220" s="239" t="s">
        <v>140</v>
      </c>
    </row>
    <row r="221" s="13" customFormat="1">
      <c r="A221" s="13"/>
      <c r="B221" s="218"/>
      <c r="C221" s="219"/>
      <c r="D221" s="220" t="s">
        <v>151</v>
      </c>
      <c r="E221" s="221" t="s">
        <v>19</v>
      </c>
      <c r="F221" s="222" t="s">
        <v>344</v>
      </c>
      <c r="G221" s="219"/>
      <c r="H221" s="221" t="s">
        <v>19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8" t="s">
        <v>151</v>
      </c>
      <c r="AU221" s="228" t="s">
        <v>149</v>
      </c>
      <c r="AV221" s="13" t="s">
        <v>82</v>
      </c>
      <c r="AW221" s="13" t="s">
        <v>35</v>
      </c>
      <c r="AX221" s="13" t="s">
        <v>74</v>
      </c>
      <c r="AY221" s="228" t="s">
        <v>140</v>
      </c>
    </row>
    <row r="222" s="13" customFormat="1">
      <c r="A222" s="13"/>
      <c r="B222" s="218"/>
      <c r="C222" s="219"/>
      <c r="D222" s="220" t="s">
        <v>151</v>
      </c>
      <c r="E222" s="221" t="s">
        <v>19</v>
      </c>
      <c r="F222" s="222" t="s">
        <v>345</v>
      </c>
      <c r="G222" s="219"/>
      <c r="H222" s="221" t="s">
        <v>19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8" t="s">
        <v>151</v>
      </c>
      <c r="AU222" s="228" t="s">
        <v>149</v>
      </c>
      <c r="AV222" s="13" t="s">
        <v>82</v>
      </c>
      <c r="AW222" s="13" t="s">
        <v>35</v>
      </c>
      <c r="AX222" s="13" t="s">
        <v>74</v>
      </c>
      <c r="AY222" s="228" t="s">
        <v>140</v>
      </c>
    </row>
    <row r="223" s="13" customFormat="1">
      <c r="A223" s="13"/>
      <c r="B223" s="218"/>
      <c r="C223" s="219"/>
      <c r="D223" s="220" t="s">
        <v>151</v>
      </c>
      <c r="E223" s="221" t="s">
        <v>19</v>
      </c>
      <c r="F223" s="222" t="s">
        <v>152</v>
      </c>
      <c r="G223" s="219"/>
      <c r="H223" s="221" t="s">
        <v>19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8" t="s">
        <v>151</v>
      </c>
      <c r="AU223" s="228" t="s">
        <v>149</v>
      </c>
      <c r="AV223" s="13" t="s">
        <v>82</v>
      </c>
      <c r="AW223" s="13" t="s">
        <v>35</v>
      </c>
      <c r="AX223" s="13" t="s">
        <v>74</v>
      </c>
      <c r="AY223" s="228" t="s">
        <v>140</v>
      </c>
    </row>
    <row r="224" s="13" customFormat="1">
      <c r="A224" s="13"/>
      <c r="B224" s="218"/>
      <c r="C224" s="219"/>
      <c r="D224" s="220" t="s">
        <v>151</v>
      </c>
      <c r="E224" s="221" t="s">
        <v>19</v>
      </c>
      <c r="F224" s="222" t="s">
        <v>225</v>
      </c>
      <c r="G224" s="219"/>
      <c r="H224" s="221" t="s">
        <v>19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8" t="s">
        <v>151</v>
      </c>
      <c r="AU224" s="228" t="s">
        <v>149</v>
      </c>
      <c r="AV224" s="13" t="s">
        <v>82</v>
      </c>
      <c r="AW224" s="13" t="s">
        <v>35</v>
      </c>
      <c r="AX224" s="13" t="s">
        <v>74</v>
      </c>
      <c r="AY224" s="228" t="s">
        <v>140</v>
      </c>
    </row>
    <row r="225" s="14" customFormat="1">
      <c r="A225" s="14"/>
      <c r="B225" s="229"/>
      <c r="C225" s="230"/>
      <c r="D225" s="220" t="s">
        <v>151</v>
      </c>
      <c r="E225" s="231" t="s">
        <v>19</v>
      </c>
      <c r="F225" s="232" t="s">
        <v>226</v>
      </c>
      <c r="G225" s="230"/>
      <c r="H225" s="233">
        <v>11.75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9" t="s">
        <v>151</v>
      </c>
      <c r="AU225" s="239" t="s">
        <v>149</v>
      </c>
      <c r="AV225" s="14" t="s">
        <v>149</v>
      </c>
      <c r="AW225" s="14" t="s">
        <v>35</v>
      </c>
      <c r="AX225" s="14" t="s">
        <v>74</v>
      </c>
      <c r="AY225" s="239" t="s">
        <v>140</v>
      </c>
    </row>
    <row r="226" s="13" customFormat="1">
      <c r="A226" s="13"/>
      <c r="B226" s="218"/>
      <c r="C226" s="219"/>
      <c r="D226" s="220" t="s">
        <v>151</v>
      </c>
      <c r="E226" s="221" t="s">
        <v>19</v>
      </c>
      <c r="F226" s="222" t="s">
        <v>344</v>
      </c>
      <c r="G226" s="219"/>
      <c r="H226" s="221" t="s">
        <v>19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8" t="s">
        <v>151</v>
      </c>
      <c r="AU226" s="228" t="s">
        <v>149</v>
      </c>
      <c r="AV226" s="13" t="s">
        <v>82</v>
      </c>
      <c r="AW226" s="13" t="s">
        <v>35</v>
      </c>
      <c r="AX226" s="13" t="s">
        <v>74</v>
      </c>
      <c r="AY226" s="228" t="s">
        <v>140</v>
      </c>
    </row>
    <row r="227" s="13" customFormat="1">
      <c r="A227" s="13"/>
      <c r="B227" s="218"/>
      <c r="C227" s="219"/>
      <c r="D227" s="220" t="s">
        <v>151</v>
      </c>
      <c r="E227" s="221" t="s">
        <v>19</v>
      </c>
      <c r="F227" s="222" t="s">
        <v>345</v>
      </c>
      <c r="G227" s="219"/>
      <c r="H227" s="221" t="s">
        <v>19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151</v>
      </c>
      <c r="AU227" s="228" t="s">
        <v>149</v>
      </c>
      <c r="AV227" s="13" t="s">
        <v>82</v>
      </c>
      <c r="AW227" s="13" t="s">
        <v>35</v>
      </c>
      <c r="AX227" s="13" t="s">
        <v>74</v>
      </c>
      <c r="AY227" s="228" t="s">
        <v>140</v>
      </c>
    </row>
    <row r="228" s="13" customFormat="1">
      <c r="A228" s="13"/>
      <c r="B228" s="218"/>
      <c r="C228" s="219"/>
      <c r="D228" s="220" t="s">
        <v>151</v>
      </c>
      <c r="E228" s="221" t="s">
        <v>19</v>
      </c>
      <c r="F228" s="222" t="s">
        <v>152</v>
      </c>
      <c r="G228" s="219"/>
      <c r="H228" s="221" t="s">
        <v>19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8" t="s">
        <v>151</v>
      </c>
      <c r="AU228" s="228" t="s">
        <v>149</v>
      </c>
      <c r="AV228" s="13" t="s">
        <v>82</v>
      </c>
      <c r="AW228" s="13" t="s">
        <v>35</v>
      </c>
      <c r="AX228" s="13" t="s">
        <v>74</v>
      </c>
      <c r="AY228" s="228" t="s">
        <v>140</v>
      </c>
    </row>
    <row r="229" s="13" customFormat="1">
      <c r="A229" s="13"/>
      <c r="B229" s="218"/>
      <c r="C229" s="219"/>
      <c r="D229" s="220" t="s">
        <v>151</v>
      </c>
      <c r="E229" s="221" t="s">
        <v>19</v>
      </c>
      <c r="F229" s="222" t="s">
        <v>227</v>
      </c>
      <c r="G229" s="219"/>
      <c r="H229" s="221" t="s">
        <v>19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8" t="s">
        <v>151</v>
      </c>
      <c r="AU229" s="228" t="s">
        <v>149</v>
      </c>
      <c r="AV229" s="13" t="s">
        <v>82</v>
      </c>
      <c r="AW229" s="13" t="s">
        <v>35</v>
      </c>
      <c r="AX229" s="13" t="s">
        <v>74</v>
      </c>
      <c r="AY229" s="228" t="s">
        <v>140</v>
      </c>
    </row>
    <row r="230" s="14" customFormat="1">
      <c r="A230" s="14"/>
      <c r="B230" s="229"/>
      <c r="C230" s="230"/>
      <c r="D230" s="220" t="s">
        <v>151</v>
      </c>
      <c r="E230" s="231" t="s">
        <v>19</v>
      </c>
      <c r="F230" s="232" t="s">
        <v>228</v>
      </c>
      <c r="G230" s="230"/>
      <c r="H230" s="233">
        <v>3.8100000000000001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9" t="s">
        <v>151</v>
      </c>
      <c r="AU230" s="239" t="s">
        <v>149</v>
      </c>
      <c r="AV230" s="14" t="s">
        <v>149</v>
      </c>
      <c r="AW230" s="14" t="s">
        <v>35</v>
      </c>
      <c r="AX230" s="14" t="s">
        <v>74</v>
      </c>
      <c r="AY230" s="239" t="s">
        <v>140</v>
      </c>
    </row>
    <row r="231" s="13" customFormat="1">
      <c r="A231" s="13"/>
      <c r="B231" s="218"/>
      <c r="C231" s="219"/>
      <c r="D231" s="220" t="s">
        <v>151</v>
      </c>
      <c r="E231" s="221" t="s">
        <v>19</v>
      </c>
      <c r="F231" s="222" t="s">
        <v>344</v>
      </c>
      <c r="G231" s="219"/>
      <c r="H231" s="221" t="s">
        <v>19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8" t="s">
        <v>151</v>
      </c>
      <c r="AU231" s="228" t="s">
        <v>149</v>
      </c>
      <c r="AV231" s="13" t="s">
        <v>82</v>
      </c>
      <c r="AW231" s="13" t="s">
        <v>35</v>
      </c>
      <c r="AX231" s="13" t="s">
        <v>74</v>
      </c>
      <c r="AY231" s="228" t="s">
        <v>140</v>
      </c>
    </row>
    <row r="232" s="13" customFormat="1">
      <c r="A232" s="13"/>
      <c r="B232" s="218"/>
      <c r="C232" s="219"/>
      <c r="D232" s="220" t="s">
        <v>151</v>
      </c>
      <c r="E232" s="221" t="s">
        <v>19</v>
      </c>
      <c r="F232" s="222" t="s">
        <v>345</v>
      </c>
      <c r="G232" s="219"/>
      <c r="H232" s="221" t="s">
        <v>19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8" t="s">
        <v>151</v>
      </c>
      <c r="AU232" s="228" t="s">
        <v>149</v>
      </c>
      <c r="AV232" s="13" t="s">
        <v>82</v>
      </c>
      <c r="AW232" s="13" t="s">
        <v>35</v>
      </c>
      <c r="AX232" s="13" t="s">
        <v>74</v>
      </c>
      <c r="AY232" s="228" t="s">
        <v>140</v>
      </c>
    </row>
    <row r="233" s="15" customFormat="1">
      <c r="A233" s="15"/>
      <c r="B233" s="240"/>
      <c r="C233" s="241"/>
      <c r="D233" s="220" t="s">
        <v>151</v>
      </c>
      <c r="E233" s="242" t="s">
        <v>19</v>
      </c>
      <c r="F233" s="243" t="s">
        <v>155</v>
      </c>
      <c r="G233" s="241"/>
      <c r="H233" s="244">
        <v>51.650000000000006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0" t="s">
        <v>151</v>
      </c>
      <c r="AU233" s="250" t="s">
        <v>149</v>
      </c>
      <c r="AV233" s="15" t="s">
        <v>148</v>
      </c>
      <c r="AW233" s="15" t="s">
        <v>35</v>
      </c>
      <c r="AX233" s="15" t="s">
        <v>82</v>
      </c>
      <c r="AY233" s="250" t="s">
        <v>140</v>
      </c>
    </row>
    <row r="234" s="14" customFormat="1">
      <c r="A234" s="14"/>
      <c r="B234" s="229"/>
      <c r="C234" s="230"/>
      <c r="D234" s="220" t="s">
        <v>151</v>
      </c>
      <c r="E234" s="230"/>
      <c r="F234" s="232" t="s">
        <v>369</v>
      </c>
      <c r="G234" s="230"/>
      <c r="H234" s="233">
        <v>53.200000000000003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9" t="s">
        <v>151</v>
      </c>
      <c r="AU234" s="239" t="s">
        <v>149</v>
      </c>
      <c r="AV234" s="14" t="s">
        <v>149</v>
      </c>
      <c r="AW234" s="14" t="s">
        <v>4</v>
      </c>
      <c r="AX234" s="14" t="s">
        <v>82</v>
      </c>
      <c r="AY234" s="239" t="s">
        <v>140</v>
      </c>
    </row>
    <row r="235" s="2" customFormat="1" ht="24.15" customHeight="1">
      <c r="A235" s="39"/>
      <c r="B235" s="40"/>
      <c r="C235" s="205" t="s">
        <v>330</v>
      </c>
      <c r="D235" s="205" t="s">
        <v>144</v>
      </c>
      <c r="E235" s="206" t="s">
        <v>370</v>
      </c>
      <c r="F235" s="207" t="s">
        <v>371</v>
      </c>
      <c r="G235" s="208" t="s">
        <v>190</v>
      </c>
      <c r="H235" s="209">
        <v>51.649999999999999</v>
      </c>
      <c r="I235" s="210"/>
      <c r="J235" s="211">
        <f>ROUND(I235*H235,2)</f>
        <v>0</v>
      </c>
      <c r="K235" s="207" t="s">
        <v>206</v>
      </c>
      <c r="L235" s="45"/>
      <c r="M235" s="212" t="s">
        <v>19</v>
      </c>
      <c r="N235" s="213" t="s">
        <v>46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161</v>
      </c>
      <c r="AT235" s="216" t="s">
        <v>144</v>
      </c>
      <c r="AU235" s="216" t="s">
        <v>149</v>
      </c>
      <c r="AY235" s="18" t="s">
        <v>140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149</v>
      </c>
      <c r="BK235" s="217">
        <f>ROUND(I235*H235,2)</f>
        <v>0</v>
      </c>
      <c r="BL235" s="18" t="s">
        <v>161</v>
      </c>
      <c r="BM235" s="216" t="s">
        <v>372</v>
      </c>
    </row>
    <row r="236" s="2" customFormat="1">
      <c r="A236" s="39"/>
      <c r="B236" s="40"/>
      <c r="C236" s="41"/>
      <c r="D236" s="261" t="s">
        <v>200</v>
      </c>
      <c r="E236" s="41"/>
      <c r="F236" s="262" t="s">
        <v>373</v>
      </c>
      <c r="G236" s="41"/>
      <c r="H236" s="41"/>
      <c r="I236" s="263"/>
      <c r="J236" s="41"/>
      <c r="K236" s="41"/>
      <c r="L236" s="45"/>
      <c r="M236" s="264"/>
      <c r="N236" s="265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200</v>
      </c>
      <c r="AU236" s="18" t="s">
        <v>149</v>
      </c>
    </row>
    <row r="237" s="13" customFormat="1">
      <c r="A237" s="13"/>
      <c r="B237" s="218"/>
      <c r="C237" s="219"/>
      <c r="D237" s="220" t="s">
        <v>151</v>
      </c>
      <c r="E237" s="221" t="s">
        <v>19</v>
      </c>
      <c r="F237" s="222" t="s">
        <v>152</v>
      </c>
      <c r="G237" s="219"/>
      <c r="H237" s="221" t="s">
        <v>19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151</v>
      </c>
      <c r="AU237" s="228" t="s">
        <v>149</v>
      </c>
      <c r="AV237" s="13" t="s">
        <v>82</v>
      </c>
      <c r="AW237" s="13" t="s">
        <v>35</v>
      </c>
      <c r="AX237" s="13" t="s">
        <v>74</v>
      </c>
      <c r="AY237" s="228" t="s">
        <v>140</v>
      </c>
    </row>
    <row r="238" s="13" customFormat="1">
      <c r="A238" s="13"/>
      <c r="B238" s="218"/>
      <c r="C238" s="219"/>
      <c r="D238" s="220" t="s">
        <v>151</v>
      </c>
      <c r="E238" s="221" t="s">
        <v>19</v>
      </c>
      <c r="F238" s="222" t="s">
        <v>219</v>
      </c>
      <c r="G238" s="219"/>
      <c r="H238" s="221" t="s">
        <v>19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151</v>
      </c>
      <c r="AU238" s="228" t="s">
        <v>149</v>
      </c>
      <c r="AV238" s="13" t="s">
        <v>82</v>
      </c>
      <c r="AW238" s="13" t="s">
        <v>35</v>
      </c>
      <c r="AX238" s="13" t="s">
        <v>74</v>
      </c>
      <c r="AY238" s="228" t="s">
        <v>140</v>
      </c>
    </row>
    <row r="239" s="14" customFormat="1">
      <c r="A239" s="14"/>
      <c r="B239" s="229"/>
      <c r="C239" s="230"/>
      <c r="D239" s="220" t="s">
        <v>151</v>
      </c>
      <c r="E239" s="231" t="s">
        <v>19</v>
      </c>
      <c r="F239" s="232" t="s">
        <v>220</v>
      </c>
      <c r="G239" s="230"/>
      <c r="H239" s="233">
        <v>4.9100000000000001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151</v>
      </c>
      <c r="AU239" s="239" t="s">
        <v>149</v>
      </c>
      <c r="AV239" s="14" t="s">
        <v>149</v>
      </c>
      <c r="AW239" s="14" t="s">
        <v>35</v>
      </c>
      <c r="AX239" s="14" t="s">
        <v>74</v>
      </c>
      <c r="AY239" s="239" t="s">
        <v>140</v>
      </c>
    </row>
    <row r="240" s="13" customFormat="1">
      <c r="A240" s="13"/>
      <c r="B240" s="218"/>
      <c r="C240" s="219"/>
      <c r="D240" s="220" t="s">
        <v>151</v>
      </c>
      <c r="E240" s="221" t="s">
        <v>19</v>
      </c>
      <c r="F240" s="222" t="s">
        <v>344</v>
      </c>
      <c r="G240" s="219"/>
      <c r="H240" s="221" t="s">
        <v>19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151</v>
      </c>
      <c r="AU240" s="228" t="s">
        <v>149</v>
      </c>
      <c r="AV240" s="13" t="s">
        <v>82</v>
      </c>
      <c r="AW240" s="13" t="s">
        <v>35</v>
      </c>
      <c r="AX240" s="13" t="s">
        <v>74</v>
      </c>
      <c r="AY240" s="228" t="s">
        <v>140</v>
      </c>
    </row>
    <row r="241" s="13" customFormat="1">
      <c r="A241" s="13"/>
      <c r="B241" s="218"/>
      <c r="C241" s="219"/>
      <c r="D241" s="220" t="s">
        <v>151</v>
      </c>
      <c r="E241" s="221" t="s">
        <v>19</v>
      </c>
      <c r="F241" s="222" t="s">
        <v>345</v>
      </c>
      <c r="G241" s="219"/>
      <c r="H241" s="221" t="s">
        <v>19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8" t="s">
        <v>151</v>
      </c>
      <c r="AU241" s="228" t="s">
        <v>149</v>
      </c>
      <c r="AV241" s="13" t="s">
        <v>82</v>
      </c>
      <c r="AW241" s="13" t="s">
        <v>35</v>
      </c>
      <c r="AX241" s="13" t="s">
        <v>74</v>
      </c>
      <c r="AY241" s="228" t="s">
        <v>140</v>
      </c>
    </row>
    <row r="242" s="13" customFormat="1">
      <c r="A242" s="13"/>
      <c r="B242" s="218"/>
      <c r="C242" s="219"/>
      <c r="D242" s="220" t="s">
        <v>151</v>
      </c>
      <c r="E242" s="221" t="s">
        <v>19</v>
      </c>
      <c r="F242" s="222" t="s">
        <v>152</v>
      </c>
      <c r="G242" s="219"/>
      <c r="H242" s="221" t="s">
        <v>19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151</v>
      </c>
      <c r="AU242" s="228" t="s">
        <v>149</v>
      </c>
      <c r="AV242" s="13" t="s">
        <v>82</v>
      </c>
      <c r="AW242" s="13" t="s">
        <v>35</v>
      </c>
      <c r="AX242" s="13" t="s">
        <v>74</v>
      </c>
      <c r="AY242" s="228" t="s">
        <v>140</v>
      </c>
    </row>
    <row r="243" s="13" customFormat="1">
      <c r="A243" s="13"/>
      <c r="B243" s="218"/>
      <c r="C243" s="219"/>
      <c r="D243" s="220" t="s">
        <v>151</v>
      </c>
      <c r="E243" s="221" t="s">
        <v>19</v>
      </c>
      <c r="F243" s="222" t="s">
        <v>221</v>
      </c>
      <c r="G243" s="219"/>
      <c r="H243" s="221" t="s">
        <v>19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8" t="s">
        <v>151</v>
      </c>
      <c r="AU243" s="228" t="s">
        <v>149</v>
      </c>
      <c r="AV243" s="13" t="s">
        <v>82</v>
      </c>
      <c r="AW243" s="13" t="s">
        <v>35</v>
      </c>
      <c r="AX243" s="13" t="s">
        <v>74</v>
      </c>
      <c r="AY243" s="228" t="s">
        <v>140</v>
      </c>
    </row>
    <row r="244" s="14" customFormat="1">
      <c r="A244" s="14"/>
      <c r="B244" s="229"/>
      <c r="C244" s="230"/>
      <c r="D244" s="220" t="s">
        <v>151</v>
      </c>
      <c r="E244" s="231" t="s">
        <v>19</v>
      </c>
      <c r="F244" s="232" t="s">
        <v>222</v>
      </c>
      <c r="G244" s="230"/>
      <c r="H244" s="233">
        <v>24.300000000000001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39" t="s">
        <v>151</v>
      </c>
      <c r="AU244" s="239" t="s">
        <v>149</v>
      </c>
      <c r="AV244" s="14" t="s">
        <v>149</v>
      </c>
      <c r="AW244" s="14" t="s">
        <v>35</v>
      </c>
      <c r="AX244" s="14" t="s">
        <v>74</v>
      </c>
      <c r="AY244" s="239" t="s">
        <v>140</v>
      </c>
    </row>
    <row r="245" s="13" customFormat="1">
      <c r="A245" s="13"/>
      <c r="B245" s="218"/>
      <c r="C245" s="219"/>
      <c r="D245" s="220" t="s">
        <v>151</v>
      </c>
      <c r="E245" s="221" t="s">
        <v>19</v>
      </c>
      <c r="F245" s="222" t="s">
        <v>344</v>
      </c>
      <c r="G245" s="219"/>
      <c r="H245" s="221" t="s">
        <v>19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8" t="s">
        <v>151</v>
      </c>
      <c r="AU245" s="228" t="s">
        <v>149</v>
      </c>
      <c r="AV245" s="13" t="s">
        <v>82</v>
      </c>
      <c r="AW245" s="13" t="s">
        <v>35</v>
      </c>
      <c r="AX245" s="13" t="s">
        <v>74</v>
      </c>
      <c r="AY245" s="228" t="s">
        <v>140</v>
      </c>
    </row>
    <row r="246" s="13" customFormat="1">
      <c r="A246" s="13"/>
      <c r="B246" s="218"/>
      <c r="C246" s="219"/>
      <c r="D246" s="220" t="s">
        <v>151</v>
      </c>
      <c r="E246" s="221" t="s">
        <v>19</v>
      </c>
      <c r="F246" s="222" t="s">
        <v>345</v>
      </c>
      <c r="G246" s="219"/>
      <c r="H246" s="221" t="s">
        <v>19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8" t="s">
        <v>151</v>
      </c>
      <c r="AU246" s="228" t="s">
        <v>149</v>
      </c>
      <c r="AV246" s="13" t="s">
        <v>82</v>
      </c>
      <c r="AW246" s="13" t="s">
        <v>35</v>
      </c>
      <c r="AX246" s="13" t="s">
        <v>74</v>
      </c>
      <c r="AY246" s="228" t="s">
        <v>140</v>
      </c>
    </row>
    <row r="247" s="13" customFormat="1">
      <c r="A247" s="13"/>
      <c r="B247" s="218"/>
      <c r="C247" s="219"/>
      <c r="D247" s="220" t="s">
        <v>151</v>
      </c>
      <c r="E247" s="221" t="s">
        <v>19</v>
      </c>
      <c r="F247" s="222" t="s">
        <v>152</v>
      </c>
      <c r="G247" s="219"/>
      <c r="H247" s="221" t="s">
        <v>19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8" t="s">
        <v>151</v>
      </c>
      <c r="AU247" s="228" t="s">
        <v>149</v>
      </c>
      <c r="AV247" s="13" t="s">
        <v>82</v>
      </c>
      <c r="AW247" s="13" t="s">
        <v>35</v>
      </c>
      <c r="AX247" s="13" t="s">
        <v>74</v>
      </c>
      <c r="AY247" s="228" t="s">
        <v>140</v>
      </c>
    </row>
    <row r="248" s="13" customFormat="1">
      <c r="A248" s="13"/>
      <c r="B248" s="218"/>
      <c r="C248" s="219"/>
      <c r="D248" s="220" t="s">
        <v>151</v>
      </c>
      <c r="E248" s="221" t="s">
        <v>19</v>
      </c>
      <c r="F248" s="222" t="s">
        <v>223</v>
      </c>
      <c r="G248" s="219"/>
      <c r="H248" s="221" t="s">
        <v>19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8" t="s">
        <v>151</v>
      </c>
      <c r="AU248" s="228" t="s">
        <v>149</v>
      </c>
      <c r="AV248" s="13" t="s">
        <v>82</v>
      </c>
      <c r="AW248" s="13" t="s">
        <v>35</v>
      </c>
      <c r="AX248" s="13" t="s">
        <v>74</v>
      </c>
      <c r="AY248" s="228" t="s">
        <v>140</v>
      </c>
    </row>
    <row r="249" s="14" customFormat="1">
      <c r="A249" s="14"/>
      <c r="B249" s="229"/>
      <c r="C249" s="230"/>
      <c r="D249" s="220" t="s">
        <v>151</v>
      </c>
      <c r="E249" s="231" t="s">
        <v>19</v>
      </c>
      <c r="F249" s="232" t="s">
        <v>224</v>
      </c>
      <c r="G249" s="230"/>
      <c r="H249" s="233">
        <v>6.8799999999999999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9" t="s">
        <v>151</v>
      </c>
      <c r="AU249" s="239" t="s">
        <v>149</v>
      </c>
      <c r="AV249" s="14" t="s">
        <v>149</v>
      </c>
      <c r="AW249" s="14" t="s">
        <v>35</v>
      </c>
      <c r="AX249" s="14" t="s">
        <v>74</v>
      </c>
      <c r="AY249" s="239" t="s">
        <v>140</v>
      </c>
    </row>
    <row r="250" s="13" customFormat="1">
      <c r="A250" s="13"/>
      <c r="B250" s="218"/>
      <c r="C250" s="219"/>
      <c r="D250" s="220" t="s">
        <v>151</v>
      </c>
      <c r="E250" s="221" t="s">
        <v>19</v>
      </c>
      <c r="F250" s="222" t="s">
        <v>344</v>
      </c>
      <c r="G250" s="219"/>
      <c r="H250" s="221" t="s">
        <v>19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8" t="s">
        <v>151</v>
      </c>
      <c r="AU250" s="228" t="s">
        <v>149</v>
      </c>
      <c r="AV250" s="13" t="s">
        <v>82</v>
      </c>
      <c r="AW250" s="13" t="s">
        <v>35</v>
      </c>
      <c r="AX250" s="13" t="s">
        <v>74</v>
      </c>
      <c r="AY250" s="228" t="s">
        <v>140</v>
      </c>
    </row>
    <row r="251" s="13" customFormat="1">
      <c r="A251" s="13"/>
      <c r="B251" s="218"/>
      <c r="C251" s="219"/>
      <c r="D251" s="220" t="s">
        <v>151</v>
      </c>
      <c r="E251" s="221" t="s">
        <v>19</v>
      </c>
      <c r="F251" s="222" t="s">
        <v>345</v>
      </c>
      <c r="G251" s="219"/>
      <c r="H251" s="221" t="s">
        <v>19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8" t="s">
        <v>151</v>
      </c>
      <c r="AU251" s="228" t="s">
        <v>149</v>
      </c>
      <c r="AV251" s="13" t="s">
        <v>82</v>
      </c>
      <c r="AW251" s="13" t="s">
        <v>35</v>
      </c>
      <c r="AX251" s="13" t="s">
        <v>74</v>
      </c>
      <c r="AY251" s="228" t="s">
        <v>140</v>
      </c>
    </row>
    <row r="252" s="13" customFormat="1">
      <c r="A252" s="13"/>
      <c r="B252" s="218"/>
      <c r="C252" s="219"/>
      <c r="D252" s="220" t="s">
        <v>151</v>
      </c>
      <c r="E252" s="221" t="s">
        <v>19</v>
      </c>
      <c r="F252" s="222" t="s">
        <v>152</v>
      </c>
      <c r="G252" s="219"/>
      <c r="H252" s="221" t="s">
        <v>19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8" t="s">
        <v>151</v>
      </c>
      <c r="AU252" s="228" t="s">
        <v>149</v>
      </c>
      <c r="AV252" s="13" t="s">
        <v>82</v>
      </c>
      <c r="AW252" s="13" t="s">
        <v>35</v>
      </c>
      <c r="AX252" s="13" t="s">
        <v>74</v>
      </c>
      <c r="AY252" s="228" t="s">
        <v>140</v>
      </c>
    </row>
    <row r="253" s="13" customFormat="1">
      <c r="A253" s="13"/>
      <c r="B253" s="218"/>
      <c r="C253" s="219"/>
      <c r="D253" s="220" t="s">
        <v>151</v>
      </c>
      <c r="E253" s="221" t="s">
        <v>19</v>
      </c>
      <c r="F253" s="222" t="s">
        <v>225</v>
      </c>
      <c r="G253" s="219"/>
      <c r="H253" s="221" t="s">
        <v>19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8" t="s">
        <v>151</v>
      </c>
      <c r="AU253" s="228" t="s">
        <v>149</v>
      </c>
      <c r="AV253" s="13" t="s">
        <v>82</v>
      </c>
      <c r="AW253" s="13" t="s">
        <v>35</v>
      </c>
      <c r="AX253" s="13" t="s">
        <v>74</v>
      </c>
      <c r="AY253" s="228" t="s">
        <v>140</v>
      </c>
    </row>
    <row r="254" s="14" customFormat="1">
      <c r="A254" s="14"/>
      <c r="B254" s="229"/>
      <c r="C254" s="230"/>
      <c r="D254" s="220" t="s">
        <v>151</v>
      </c>
      <c r="E254" s="231" t="s">
        <v>19</v>
      </c>
      <c r="F254" s="232" t="s">
        <v>226</v>
      </c>
      <c r="G254" s="230"/>
      <c r="H254" s="233">
        <v>11.75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151</v>
      </c>
      <c r="AU254" s="239" t="s">
        <v>149</v>
      </c>
      <c r="AV254" s="14" t="s">
        <v>149</v>
      </c>
      <c r="AW254" s="14" t="s">
        <v>35</v>
      </c>
      <c r="AX254" s="14" t="s">
        <v>74</v>
      </c>
      <c r="AY254" s="239" t="s">
        <v>140</v>
      </c>
    </row>
    <row r="255" s="13" customFormat="1">
      <c r="A255" s="13"/>
      <c r="B255" s="218"/>
      <c r="C255" s="219"/>
      <c r="D255" s="220" t="s">
        <v>151</v>
      </c>
      <c r="E255" s="221" t="s">
        <v>19</v>
      </c>
      <c r="F255" s="222" t="s">
        <v>344</v>
      </c>
      <c r="G255" s="219"/>
      <c r="H255" s="221" t="s">
        <v>19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8" t="s">
        <v>151</v>
      </c>
      <c r="AU255" s="228" t="s">
        <v>149</v>
      </c>
      <c r="AV255" s="13" t="s">
        <v>82</v>
      </c>
      <c r="AW255" s="13" t="s">
        <v>35</v>
      </c>
      <c r="AX255" s="13" t="s">
        <v>74</v>
      </c>
      <c r="AY255" s="228" t="s">
        <v>140</v>
      </c>
    </row>
    <row r="256" s="13" customFormat="1">
      <c r="A256" s="13"/>
      <c r="B256" s="218"/>
      <c r="C256" s="219"/>
      <c r="D256" s="220" t="s">
        <v>151</v>
      </c>
      <c r="E256" s="221" t="s">
        <v>19</v>
      </c>
      <c r="F256" s="222" t="s">
        <v>345</v>
      </c>
      <c r="G256" s="219"/>
      <c r="H256" s="221" t="s">
        <v>19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8" t="s">
        <v>151</v>
      </c>
      <c r="AU256" s="228" t="s">
        <v>149</v>
      </c>
      <c r="AV256" s="13" t="s">
        <v>82</v>
      </c>
      <c r="AW256" s="13" t="s">
        <v>35</v>
      </c>
      <c r="AX256" s="13" t="s">
        <v>74</v>
      </c>
      <c r="AY256" s="228" t="s">
        <v>140</v>
      </c>
    </row>
    <row r="257" s="13" customFormat="1">
      <c r="A257" s="13"/>
      <c r="B257" s="218"/>
      <c r="C257" s="219"/>
      <c r="D257" s="220" t="s">
        <v>151</v>
      </c>
      <c r="E257" s="221" t="s">
        <v>19</v>
      </c>
      <c r="F257" s="222" t="s">
        <v>152</v>
      </c>
      <c r="G257" s="219"/>
      <c r="H257" s="221" t="s">
        <v>19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8" t="s">
        <v>151</v>
      </c>
      <c r="AU257" s="228" t="s">
        <v>149</v>
      </c>
      <c r="AV257" s="13" t="s">
        <v>82</v>
      </c>
      <c r="AW257" s="13" t="s">
        <v>35</v>
      </c>
      <c r="AX257" s="13" t="s">
        <v>74</v>
      </c>
      <c r="AY257" s="228" t="s">
        <v>140</v>
      </c>
    </row>
    <row r="258" s="13" customFormat="1">
      <c r="A258" s="13"/>
      <c r="B258" s="218"/>
      <c r="C258" s="219"/>
      <c r="D258" s="220" t="s">
        <v>151</v>
      </c>
      <c r="E258" s="221" t="s">
        <v>19</v>
      </c>
      <c r="F258" s="222" t="s">
        <v>227</v>
      </c>
      <c r="G258" s="219"/>
      <c r="H258" s="221" t="s">
        <v>19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8" t="s">
        <v>151</v>
      </c>
      <c r="AU258" s="228" t="s">
        <v>149</v>
      </c>
      <c r="AV258" s="13" t="s">
        <v>82</v>
      </c>
      <c r="AW258" s="13" t="s">
        <v>35</v>
      </c>
      <c r="AX258" s="13" t="s">
        <v>74</v>
      </c>
      <c r="AY258" s="228" t="s">
        <v>140</v>
      </c>
    </row>
    <row r="259" s="14" customFormat="1">
      <c r="A259" s="14"/>
      <c r="B259" s="229"/>
      <c r="C259" s="230"/>
      <c r="D259" s="220" t="s">
        <v>151</v>
      </c>
      <c r="E259" s="231" t="s">
        <v>19</v>
      </c>
      <c r="F259" s="232" t="s">
        <v>228</v>
      </c>
      <c r="G259" s="230"/>
      <c r="H259" s="233">
        <v>3.8100000000000001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9" t="s">
        <v>151</v>
      </c>
      <c r="AU259" s="239" t="s">
        <v>149</v>
      </c>
      <c r="AV259" s="14" t="s">
        <v>149</v>
      </c>
      <c r="AW259" s="14" t="s">
        <v>35</v>
      </c>
      <c r="AX259" s="14" t="s">
        <v>74</v>
      </c>
      <c r="AY259" s="239" t="s">
        <v>140</v>
      </c>
    </row>
    <row r="260" s="13" customFormat="1">
      <c r="A260" s="13"/>
      <c r="B260" s="218"/>
      <c r="C260" s="219"/>
      <c r="D260" s="220" t="s">
        <v>151</v>
      </c>
      <c r="E260" s="221" t="s">
        <v>19</v>
      </c>
      <c r="F260" s="222" t="s">
        <v>344</v>
      </c>
      <c r="G260" s="219"/>
      <c r="H260" s="221" t="s">
        <v>19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8" t="s">
        <v>151</v>
      </c>
      <c r="AU260" s="228" t="s">
        <v>149</v>
      </c>
      <c r="AV260" s="13" t="s">
        <v>82</v>
      </c>
      <c r="AW260" s="13" t="s">
        <v>35</v>
      </c>
      <c r="AX260" s="13" t="s">
        <v>74</v>
      </c>
      <c r="AY260" s="228" t="s">
        <v>140</v>
      </c>
    </row>
    <row r="261" s="13" customFormat="1">
      <c r="A261" s="13"/>
      <c r="B261" s="218"/>
      <c r="C261" s="219"/>
      <c r="D261" s="220" t="s">
        <v>151</v>
      </c>
      <c r="E261" s="221" t="s">
        <v>19</v>
      </c>
      <c r="F261" s="222" t="s">
        <v>345</v>
      </c>
      <c r="G261" s="219"/>
      <c r="H261" s="221" t="s">
        <v>19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151</v>
      </c>
      <c r="AU261" s="228" t="s">
        <v>149</v>
      </c>
      <c r="AV261" s="13" t="s">
        <v>82</v>
      </c>
      <c r="AW261" s="13" t="s">
        <v>35</v>
      </c>
      <c r="AX261" s="13" t="s">
        <v>74</v>
      </c>
      <c r="AY261" s="228" t="s">
        <v>140</v>
      </c>
    </row>
    <row r="262" s="15" customFormat="1">
      <c r="A262" s="15"/>
      <c r="B262" s="240"/>
      <c r="C262" s="241"/>
      <c r="D262" s="220" t="s">
        <v>151</v>
      </c>
      <c r="E262" s="242" t="s">
        <v>19</v>
      </c>
      <c r="F262" s="243" t="s">
        <v>155</v>
      </c>
      <c r="G262" s="241"/>
      <c r="H262" s="244">
        <v>51.650000000000006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0" t="s">
        <v>151</v>
      </c>
      <c r="AU262" s="250" t="s">
        <v>149</v>
      </c>
      <c r="AV262" s="15" t="s">
        <v>148</v>
      </c>
      <c r="AW262" s="15" t="s">
        <v>35</v>
      </c>
      <c r="AX262" s="15" t="s">
        <v>82</v>
      </c>
      <c r="AY262" s="250" t="s">
        <v>140</v>
      </c>
    </row>
    <row r="263" s="2" customFormat="1" ht="16.5" customHeight="1">
      <c r="A263" s="39"/>
      <c r="B263" s="40"/>
      <c r="C263" s="251" t="s">
        <v>143</v>
      </c>
      <c r="D263" s="251" t="s">
        <v>157</v>
      </c>
      <c r="E263" s="252" t="s">
        <v>374</v>
      </c>
      <c r="F263" s="253" t="s">
        <v>375</v>
      </c>
      <c r="G263" s="254" t="s">
        <v>190</v>
      </c>
      <c r="H263" s="255">
        <v>59.398000000000003</v>
      </c>
      <c r="I263" s="256"/>
      <c r="J263" s="257">
        <f>ROUND(I263*H263,2)</f>
        <v>0</v>
      </c>
      <c r="K263" s="253" t="s">
        <v>198</v>
      </c>
      <c r="L263" s="258"/>
      <c r="M263" s="259" t="s">
        <v>19</v>
      </c>
      <c r="N263" s="260" t="s">
        <v>46</v>
      </c>
      <c r="O263" s="85"/>
      <c r="P263" s="214">
        <f>O263*H263</f>
        <v>0</v>
      </c>
      <c r="Q263" s="214">
        <v>0.00019000000000000001</v>
      </c>
      <c r="R263" s="214">
        <f>Q263*H263</f>
        <v>0.011285620000000001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279</v>
      </c>
      <c r="AT263" s="216" t="s">
        <v>157</v>
      </c>
      <c r="AU263" s="216" t="s">
        <v>149</v>
      </c>
      <c r="AY263" s="18" t="s">
        <v>140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149</v>
      </c>
      <c r="BK263" s="217">
        <f>ROUND(I263*H263,2)</f>
        <v>0</v>
      </c>
      <c r="BL263" s="18" t="s">
        <v>161</v>
      </c>
      <c r="BM263" s="216" t="s">
        <v>376</v>
      </c>
    </row>
    <row r="264" s="13" customFormat="1">
      <c r="A264" s="13"/>
      <c r="B264" s="218"/>
      <c r="C264" s="219"/>
      <c r="D264" s="220" t="s">
        <v>151</v>
      </c>
      <c r="E264" s="221" t="s">
        <v>19</v>
      </c>
      <c r="F264" s="222" t="s">
        <v>152</v>
      </c>
      <c r="G264" s="219"/>
      <c r="H264" s="221" t="s">
        <v>19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8" t="s">
        <v>151</v>
      </c>
      <c r="AU264" s="228" t="s">
        <v>149</v>
      </c>
      <c r="AV264" s="13" t="s">
        <v>82</v>
      </c>
      <c r="AW264" s="13" t="s">
        <v>35</v>
      </c>
      <c r="AX264" s="13" t="s">
        <v>74</v>
      </c>
      <c r="AY264" s="228" t="s">
        <v>140</v>
      </c>
    </row>
    <row r="265" s="13" customFormat="1">
      <c r="A265" s="13"/>
      <c r="B265" s="218"/>
      <c r="C265" s="219"/>
      <c r="D265" s="220" t="s">
        <v>151</v>
      </c>
      <c r="E265" s="221" t="s">
        <v>19</v>
      </c>
      <c r="F265" s="222" t="s">
        <v>219</v>
      </c>
      <c r="G265" s="219"/>
      <c r="H265" s="221" t="s">
        <v>19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8" t="s">
        <v>151</v>
      </c>
      <c r="AU265" s="228" t="s">
        <v>149</v>
      </c>
      <c r="AV265" s="13" t="s">
        <v>82</v>
      </c>
      <c r="AW265" s="13" t="s">
        <v>35</v>
      </c>
      <c r="AX265" s="13" t="s">
        <v>74</v>
      </c>
      <c r="AY265" s="228" t="s">
        <v>140</v>
      </c>
    </row>
    <row r="266" s="14" customFormat="1">
      <c r="A266" s="14"/>
      <c r="B266" s="229"/>
      <c r="C266" s="230"/>
      <c r="D266" s="220" t="s">
        <v>151</v>
      </c>
      <c r="E266" s="231" t="s">
        <v>19</v>
      </c>
      <c r="F266" s="232" t="s">
        <v>220</v>
      </c>
      <c r="G266" s="230"/>
      <c r="H266" s="233">
        <v>4.9100000000000001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9" t="s">
        <v>151</v>
      </c>
      <c r="AU266" s="239" t="s">
        <v>149</v>
      </c>
      <c r="AV266" s="14" t="s">
        <v>149</v>
      </c>
      <c r="AW266" s="14" t="s">
        <v>35</v>
      </c>
      <c r="AX266" s="14" t="s">
        <v>74</v>
      </c>
      <c r="AY266" s="239" t="s">
        <v>140</v>
      </c>
    </row>
    <row r="267" s="13" customFormat="1">
      <c r="A267" s="13"/>
      <c r="B267" s="218"/>
      <c r="C267" s="219"/>
      <c r="D267" s="220" t="s">
        <v>151</v>
      </c>
      <c r="E267" s="221" t="s">
        <v>19</v>
      </c>
      <c r="F267" s="222" t="s">
        <v>344</v>
      </c>
      <c r="G267" s="219"/>
      <c r="H267" s="221" t="s">
        <v>19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8" t="s">
        <v>151</v>
      </c>
      <c r="AU267" s="228" t="s">
        <v>149</v>
      </c>
      <c r="AV267" s="13" t="s">
        <v>82</v>
      </c>
      <c r="AW267" s="13" t="s">
        <v>35</v>
      </c>
      <c r="AX267" s="13" t="s">
        <v>74</v>
      </c>
      <c r="AY267" s="228" t="s">
        <v>140</v>
      </c>
    </row>
    <row r="268" s="13" customFormat="1">
      <c r="A268" s="13"/>
      <c r="B268" s="218"/>
      <c r="C268" s="219"/>
      <c r="D268" s="220" t="s">
        <v>151</v>
      </c>
      <c r="E268" s="221" t="s">
        <v>19</v>
      </c>
      <c r="F268" s="222" t="s">
        <v>345</v>
      </c>
      <c r="G268" s="219"/>
      <c r="H268" s="221" t="s">
        <v>19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8" t="s">
        <v>151</v>
      </c>
      <c r="AU268" s="228" t="s">
        <v>149</v>
      </c>
      <c r="AV268" s="13" t="s">
        <v>82</v>
      </c>
      <c r="AW268" s="13" t="s">
        <v>35</v>
      </c>
      <c r="AX268" s="13" t="s">
        <v>74</v>
      </c>
      <c r="AY268" s="228" t="s">
        <v>140</v>
      </c>
    </row>
    <row r="269" s="13" customFormat="1">
      <c r="A269" s="13"/>
      <c r="B269" s="218"/>
      <c r="C269" s="219"/>
      <c r="D269" s="220" t="s">
        <v>151</v>
      </c>
      <c r="E269" s="221" t="s">
        <v>19</v>
      </c>
      <c r="F269" s="222" t="s">
        <v>152</v>
      </c>
      <c r="G269" s="219"/>
      <c r="H269" s="221" t="s">
        <v>19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151</v>
      </c>
      <c r="AU269" s="228" t="s">
        <v>149</v>
      </c>
      <c r="AV269" s="13" t="s">
        <v>82</v>
      </c>
      <c r="AW269" s="13" t="s">
        <v>35</v>
      </c>
      <c r="AX269" s="13" t="s">
        <v>74</v>
      </c>
      <c r="AY269" s="228" t="s">
        <v>140</v>
      </c>
    </row>
    <row r="270" s="13" customFormat="1">
      <c r="A270" s="13"/>
      <c r="B270" s="218"/>
      <c r="C270" s="219"/>
      <c r="D270" s="220" t="s">
        <v>151</v>
      </c>
      <c r="E270" s="221" t="s">
        <v>19</v>
      </c>
      <c r="F270" s="222" t="s">
        <v>221</v>
      </c>
      <c r="G270" s="219"/>
      <c r="H270" s="221" t="s">
        <v>19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8" t="s">
        <v>151</v>
      </c>
      <c r="AU270" s="228" t="s">
        <v>149</v>
      </c>
      <c r="AV270" s="13" t="s">
        <v>82</v>
      </c>
      <c r="AW270" s="13" t="s">
        <v>35</v>
      </c>
      <c r="AX270" s="13" t="s">
        <v>74</v>
      </c>
      <c r="AY270" s="228" t="s">
        <v>140</v>
      </c>
    </row>
    <row r="271" s="14" customFormat="1">
      <c r="A271" s="14"/>
      <c r="B271" s="229"/>
      <c r="C271" s="230"/>
      <c r="D271" s="220" t="s">
        <v>151</v>
      </c>
      <c r="E271" s="231" t="s">
        <v>19</v>
      </c>
      <c r="F271" s="232" t="s">
        <v>222</v>
      </c>
      <c r="G271" s="230"/>
      <c r="H271" s="233">
        <v>24.300000000000001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39" t="s">
        <v>151</v>
      </c>
      <c r="AU271" s="239" t="s">
        <v>149</v>
      </c>
      <c r="AV271" s="14" t="s">
        <v>149</v>
      </c>
      <c r="AW271" s="14" t="s">
        <v>35</v>
      </c>
      <c r="AX271" s="14" t="s">
        <v>74</v>
      </c>
      <c r="AY271" s="239" t="s">
        <v>140</v>
      </c>
    </row>
    <row r="272" s="13" customFormat="1">
      <c r="A272" s="13"/>
      <c r="B272" s="218"/>
      <c r="C272" s="219"/>
      <c r="D272" s="220" t="s">
        <v>151</v>
      </c>
      <c r="E272" s="221" t="s">
        <v>19</v>
      </c>
      <c r="F272" s="222" t="s">
        <v>344</v>
      </c>
      <c r="G272" s="219"/>
      <c r="H272" s="221" t="s">
        <v>19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151</v>
      </c>
      <c r="AU272" s="228" t="s">
        <v>149</v>
      </c>
      <c r="AV272" s="13" t="s">
        <v>82</v>
      </c>
      <c r="AW272" s="13" t="s">
        <v>35</v>
      </c>
      <c r="AX272" s="13" t="s">
        <v>74</v>
      </c>
      <c r="AY272" s="228" t="s">
        <v>140</v>
      </c>
    </row>
    <row r="273" s="13" customFormat="1">
      <c r="A273" s="13"/>
      <c r="B273" s="218"/>
      <c r="C273" s="219"/>
      <c r="D273" s="220" t="s">
        <v>151</v>
      </c>
      <c r="E273" s="221" t="s">
        <v>19</v>
      </c>
      <c r="F273" s="222" t="s">
        <v>345</v>
      </c>
      <c r="G273" s="219"/>
      <c r="H273" s="221" t="s">
        <v>19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8" t="s">
        <v>151</v>
      </c>
      <c r="AU273" s="228" t="s">
        <v>149</v>
      </c>
      <c r="AV273" s="13" t="s">
        <v>82</v>
      </c>
      <c r="AW273" s="13" t="s">
        <v>35</v>
      </c>
      <c r="AX273" s="13" t="s">
        <v>74</v>
      </c>
      <c r="AY273" s="228" t="s">
        <v>140</v>
      </c>
    </row>
    <row r="274" s="13" customFormat="1">
      <c r="A274" s="13"/>
      <c r="B274" s="218"/>
      <c r="C274" s="219"/>
      <c r="D274" s="220" t="s">
        <v>151</v>
      </c>
      <c r="E274" s="221" t="s">
        <v>19</v>
      </c>
      <c r="F274" s="222" t="s">
        <v>152</v>
      </c>
      <c r="G274" s="219"/>
      <c r="H274" s="221" t="s">
        <v>19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8" t="s">
        <v>151</v>
      </c>
      <c r="AU274" s="228" t="s">
        <v>149</v>
      </c>
      <c r="AV274" s="13" t="s">
        <v>82</v>
      </c>
      <c r="AW274" s="13" t="s">
        <v>35</v>
      </c>
      <c r="AX274" s="13" t="s">
        <v>74</v>
      </c>
      <c r="AY274" s="228" t="s">
        <v>140</v>
      </c>
    </row>
    <row r="275" s="13" customFormat="1">
      <c r="A275" s="13"/>
      <c r="B275" s="218"/>
      <c r="C275" s="219"/>
      <c r="D275" s="220" t="s">
        <v>151</v>
      </c>
      <c r="E275" s="221" t="s">
        <v>19</v>
      </c>
      <c r="F275" s="222" t="s">
        <v>223</v>
      </c>
      <c r="G275" s="219"/>
      <c r="H275" s="221" t="s">
        <v>19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8" t="s">
        <v>151</v>
      </c>
      <c r="AU275" s="228" t="s">
        <v>149</v>
      </c>
      <c r="AV275" s="13" t="s">
        <v>82</v>
      </c>
      <c r="AW275" s="13" t="s">
        <v>35</v>
      </c>
      <c r="AX275" s="13" t="s">
        <v>74</v>
      </c>
      <c r="AY275" s="228" t="s">
        <v>140</v>
      </c>
    </row>
    <row r="276" s="14" customFormat="1">
      <c r="A276" s="14"/>
      <c r="B276" s="229"/>
      <c r="C276" s="230"/>
      <c r="D276" s="220" t="s">
        <v>151</v>
      </c>
      <c r="E276" s="231" t="s">
        <v>19</v>
      </c>
      <c r="F276" s="232" t="s">
        <v>224</v>
      </c>
      <c r="G276" s="230"/>
      <c r="H276" s="233">
        <v>6.8799999999999999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9" t="s">
        <v>151</v>
      </c>
      <c r="AU276" s="239" t="s">
        <v>149</v>
      </c>
      <c r="AV276" s="14" t="s">
        <v>149</v>
      </c>
      <c r="AW276" s="14" t="s">
        <v>35</v>
      </c>
      <c r="AX276" s="14" t="s">
        <v>74</v>
      </c>
      <c r="AY276" s="239" t="s">
        <v>140</v>
      </c>
    </row>
    <row r="277" s="13" customFormat="1">
      <c r="A277" s="13"/>
      <c r="B277" s="218"/>
      <c r="C277" s="219"/>
      <c r="D277" s="220" t="s">
        <v>151</v>
      </c>
      <c r="E277" s="221" t="s">
        <v>19</v>
      </c>
      <c r="F277" s="222" t="s">
        <v>344</v>
      </c>
      <c r="G277" s="219"/>
      <c r="H277" s="221" t="s">
        <v>19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151</v>
      </c>
      <c r="AU277" s="228" t="s">
        <v>149</v>
      </c>
      <c r="AV277" s="13" t="s">
        <v>82</v>
      </c>
      <c r="AW277" s="13" t="s">
        <v>35</v>
      </c>
      <c r="AX277" s="13" t="s">
        <v>74</v>
      </c>
      <c r="AY277" s="228" t="s">
        <v>140</v>
      </c>
    </row>
    <row r="278" s="13" customFormat="1">
      <c r="A278" s="13"/>
      <c r="B278" s="218"/>
      <c r="C278" s="219"/>
      <c r="D278" s="220" t="s">
        <v>151</v>
      </c>
      <c r="E278" s="221" t="s">
        <v>19</v>
      </c>
      <c r="F278" s="222" t="s">
        <v>345</v>
      </c>
      <c r="G278" s="219"/>
      <c r="H278" s="221" t="s">
        <v>19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8" t="s">
        <v>151</v>
      </c>
      <c r="AU278" s="228" t="s">
        <v>149</v>
      </c>
      <c r="AV278" s="13" t="s">
        <v>82</v>
      </c>
      <c r="AW278" s="13" t="s">
        <v>35</v>
      </c>
      <c r="AX278" s="13" t="s">
        <v>74</v>
      </c>
      <c r="AY278" s="228" t="s">
        <v>140</v>
      </c>
    </row>
    <row r="279" s="13" customFormat="1">
      <c r="A279" s="13"/>
      <c r="B279" s="218"/>
      <c r="C279" s="219"/>
      <c r="D279" s="220" t="s">
        <v>151</v>
      </c>
      <c r="E279" s="221" t="s">
        <v>19</v>
      </c>
      <c r="F279" s="222" t="s">
        <v>152</v>
      </c>
      <c r="G279" s="219"/>
      <c r="H279" s="221" t="s">
        <v>19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8" t="s">
        <v>151</v>
      </c>
      <c r="AU279" s="228" t="s">
        <v>149</v>
      </c>
      <c r="AV279" s="13" t="s">
        <v>82</v>
      </c>
      <c r="AW279" s="13" t="s">
        <v>35</v>
      </c>
      <c r="AX279" s="13" t="s">
        <v>74</v>
      </c>
      <c r="AY279" s="228" t="s">
        <v>140</v>
      </c>
    </row>
    <row r="280" s="13" customFormat="1">
      <c r="A280" s="13"/>
      <c r="B280" s="218"/>
      <c r="C280" s="219"/>
      <c r="D280" s="220" t="s">
        <v>151</v>
      </c>
      <c r="E280" s="221" t="s">
        <v>19</v>
      </c>
      <c r="F280" s="222" t="s">
        <v>225</v>
      </c>
      <c r="G280" s="219"/>
      <c r="H280" s="221" t="s">
        <v>19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8" t="s">
        <v>151</v>
      </c>
      <c r="AU280" s="228" t="s">
        <v>149</v>
      </c>
      <c r="AV280" s="13" t="s">
        <v>82</v>
      </c>
      <c r="AW280" s="13" t="s">
        <v>35</v>
      </c>
      <c r="AX280" s="13" t="s">
        <v>74</v>
      </c>
      <c r="AY280" s="228" t="s">
        <v>140</v>
      </c>
    </row>
    <row r="281" s="14" customFormat="1">
      <c r="A281" s="14"/>
      <c r="B281" s="229"/>
      <c r="C281" s="230"/>
      <c r="D281" s="220" t="s">
        <v>151</v>
      </c>
      <c r="E281" s="231" t="s">
        <v>19</v>
      </c>
      <c r="F281" s="232" t="s">
        <v>226</v>
      </c>
      <c r="G281" s="230"/>
      <c r="H281" s="233">
        <v>11.75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9" t="s">
        <v>151</v>
      </c>
      <c r="AU281" s="239" t="s">
        <v>149</v>
      </c>
      <c r="AV281" s="14" t="s">
        <v>149</v>
      </c>
      <c r="AW281" s="14" t="s">
        <v>35</v>
      </c>
      <c r="AX281" s="14" t="s">
        <v>74</v>
      </c>
      <c r="AY281" s="239" t="s">
        <v>140</v>
      </c>
    </row>
    <row r="282" s="13" customFormat="1">
      <c r="A282" s="13"/>
      <c r="B282" s="218"/>
      <c r="C282" s="219"/>
      <c r="D282" s="220" t="s">
        <v>151</v>
      </c>
      <c r="E282" s="221" t="s">
        <v>19</v>
      </c>
      <c r="F282" s="222" t="s">
        <v>344</v>
      </c>
      <c r="G282" s="219"/>
      <c r="H282" s="221" t="s">
        <v>19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8" t="s">
        <v>151</v>
      </c>
      <c r="AU282" s="228" t="s">
        <v>149</v>
      </c>
      <c r="AV282" s="13" t="s">
        <v>82</v>
      </c>
      <c r="AW282" s="13" t="s">
        <v>35</v>
      </c>
      <c r="AX282" s="13" t="s">
        <v>74</v>
      </c>
      <c r="AY282" s="228" t="s">
        <v>140</v>
      </c>
    </row>
    <row r="283" s="13" customFormat="1">
      <c r="A283" s="13"/>
      <c r="B283" s="218"/>
      <c r="C283" s="219"/>
      <c r="D283" s="220" t="s">
        <v>151</v>
      </c>
      <c r="E283" s="221" t="s">
        <v>19</v>
      </c>
      <c r="F283" s="222" t="s">
        <v>345</v>
      </c>
      <c r="G283" s="219"/>
      <c r="H283" s="221" t="s">
        <v>19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8" t="s">
        <v>151</v>
      </c>
      <c r="AU283" s="228" t="s">
        <v>149</v>
      </c>
      <c r="AV283" s="13" t="s">
        <v>82</v>
      </c>
      <c r="AW283" s="13" t="s">
        <v>35</v>
      </c>
      <c r="AX283" s="13" t="s">
        <v>74</v>
      </c>
      <c r="AY283" s="228" t="s">
        <v>140</v>
      </c>
    </row>
    <row r="284" s="13" customFormat="1">
      <c r="A284" s="13"/>
      <c r="B284" s="218"/>
      <c r="C284" s="219"/>
      <c r="D284" s="220" t="s">
        <v>151</v>
      </c>
      <c r="E284" s="221" t="s">
        <v>19</v>
      </c>
      <c r="F284" s="222" t="s">
        <v>152</v>
      </c>
      <c r="G284" s="219"/>
      <c r="H284" s="221" t="s">
        <v>19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8" t="s">
        <v>151</v>
      </c>
      <c r="AU284" s="228" t="s">
        <v>149</v>
      </c>
      <c r="AV284" s="13" t="s">
        <v>82</v>
      </c>
      <c r="AW284" s="13" t="s">
        <v>35</v>
      </c>
      <c r="AX284" s="13" t="s">
        <v>74</v>
      </c>
      <c r="AY284" s="228" t="s">
        <v>140</v>
      </c>
    </row>
    <row r="285" s="13" customFormat="1">
      <c r="A285" s="13"/>
      <c r="B285" s="218"/>
      <c r="C285" s="219"/>
      <c r="D285" s="220" t="s">
        <v>151</v>
      </c>
      <c r="E285" s="221" t="s">
        <v>19</v>
      </c>
      <c r="F285" s="222" t="s">
        <v>227</v>
      </c>
      <c r="G285" s="219"/>
      <c r="H285" s="221" t="s">
        <v>19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8" t="s">
        <v>151</v>
      </c>
      <c r="AU285" s="228" t="s">
        <v>149</v>
      </c>
      <c r="AV285" s="13" t="s">
        <v>82</v>
      </c>
      <c r="AW285" s="13" t="s">
        <v>35</v>
      </c>
      <c r="AX285" s="13" t="s">
        <v>74</v>
      </c>
      <c r="AY285" s="228" t="s">
        <v>140</v>
      </c>
    </row>
    <row r="286" s="14" customFormat="1">
      <c r="A286" s="14"/>
      <c r="B286" s="229"/>
      <c r="C286" s="230"/>
      <c r="D286" s="220" t="s">
        <v>151</v>
      </c>
      <c r="E286" s="231" t="s">
        <v>19</v>
      </c>
      <c r="F286" s="232" t="s">
        <v>228</v>
      </c>
      <c r="G286" s="230"/>
      <c r="H286" s="233">
        <v>3.8100000000000001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9" t="s">
        <v>151</v>
      </c>
      <c r="AU286" s="239" t="s">
        <v>149</v>
      </c>
      <c r="AV286" s="14" t="s">
        <v>149</v>
      </c>
      <c r="AW286" s="14" t="s">
        <v>35</v>
      </c>
      <c r="AX286" s="14" t="s">
        <v>74</v>
      </c>
      <c r="AY286" s="239" t="s">
        <v>140</v>
      </c>
    </row>
    <row r="287" s="13" customFormat="1">
      <c r="A287" s="13"/>
      <c r="B287" s="218"/>
      <c r="C287" s="219"/>
      <c r="D287" s="220" t="s">
        <v>151</v>
      </c>
      <c r="E287" s="221" t="s">
        <v>19</v>
      </c>
      <c r="F287" s="222" t="s">
        <v>344</v>
      </c>
      <c r="G287" s="219"/>
      <c r="H287" s="221" t="s">
        <v>19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8" t="s">
        <v>151</v>
      </c>
      <c r="AU287" s="228" t="s">
        <v>149</v>
      </c>
      <c r="AV287" s="13" t="s">
        <v>82</v>
      </c>
      <c r="AW287" s="13" t="s">
        <v>35</v>
      </c>
      <c r="AX287" s="13" t="s">
        <v>74</v>
      </c>
      <c r="AY287" s="228" t="s">
        <v>140</v>
      </c>
    </row>
    <row r="288" s="13" customFormat="1">
      <c r="A288" s="13"/>
      <c r="B288" s="218"/>
      <c r="C288" s="219"/>
      <c r="D288" s="220" t="s">
        <v>151</v>
      </c>
      <c r="E288" s="221" t="s">
        <v>19</v>
      </c>
      <c r="F288" s="222" t="s">
        <v>345</v>
      </c>
      <c r="G288" s="219"/>
      <c r="H288" s="221" t="s">
        <v>19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8" t="s">
        <v>151</v>
      </c>
      <c r="AU288" s="228" t="s">
        <v>149</v>
      </c>
      <c r="AV288" s="13" t="s">
        <v>82</v>
      </c>
      <c r="AW288" s="13" t="s">
        <v>35</v>
      </c>
      <c r="AX288" s="13" t="s">
        <v>74</v>
      </c>
      <c r="AY288" s="228" t="s">
        <v>140</v>
      </c>
    </row>
    <row r="289" s="15" customFormat="1">
      <c r="A289" s="15"/>
      <c r="B289" s="240"/>
      <c r="C289" s="241"/>
      <c r="D289" s="220" t="s">
        <v>151</v>
      </c>
      <c r="E289" s="242" t="s">
        <v>19</v>
      </c>
      <c r="F289" s="243" t="s">
        <v>155</v>
      </c>
      <c r="G289" s="241"/>
      <c r="H289" s="244">
        <v>51.650000000000006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0" t="s">
        <v>151</v>
      </c>
      <c r="AU289" s="250" t="s">
        <v>149</v>
      </c>
      <c r="AV289" s="15" t="s">
        <v>148</v>
      </c>
      <c r="AW289" s="15" t="s">
        <v>35</v>
      </c>
      <c r="AX289" s="15" t="s">
        <v>82</v>
      </c>
      <c r="AY289" s="250" t="s">
        <v>140</v>
      </c>
    </row>
    <row r="290" s="14" customFormat="1">
      <c r="A290" s="14"/>
      <c r="B290" s="229"/>
      <c r="C290" s="230"/>
      <c r="D290" s="220" t="s">
        <v>151</v>
      </c>
      <c r="E290" s="230"/>
      <c r="F290" s="232" t="s">
        <v>377</v>
      </c>
      <c r="G290" s="230"/>
      <c r="H290" s="233">
        <v>59.398000000000003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9" t="s">
        <v>151</v>
      </c>
      <c r="AU290" s="239" t="s">
        <v>149</v>
      </c>
      <c r="AV290" s="14" t="s">
        <v>149</v>
      </c>
      <c r="AW290" s="14" t="s">
        <v>4</v>
      </c>
      <c r="AX290" s="14" t="s">
        <v>82</v>
      </c>
      <c r="AY290" s="239" t="s">
        <v>140</v>
      </c>
    </row>
    <row r="291" s="2" customFormat="1" ht="24.15" customHeight="1">
      <c r="A291" s="39"/>
      <c r="B291" s="40"/>
      <c r="C291" s="205" t="s">
        <v>156</v>
      </c>
      <c r="D291" s="205" t="s">
        <v>144</v>
      </c>
      <c r="E291" s="206" t="s">
        <v>378</v>
      </c>
      <c r="F291" s="207" t="s">
        <v>379</v>
      </c>
      <c r="G291" s="208" t="s">
        <v>205</v>
      </c>
      <c r="H291" s="209">
        <v>0.14199999999999999</v>
      </c>
      <c r="I291" s="210"/>
      <c r="J291" s="211">
        <f>ROUND(I291*H291,2)</f>
        <v>0</v>
      </c>
      <c r="K291" s="207" t="s">
        <v>206</v>
      </c>
      <c r="L291" s="45"/>
      <c r="M291" s="212" t="s">
        <v>19</v>
      </c>
      <c r="N291" s="213" t="s">
        <v>46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161</v>
      </c>
      <c r="AT291" s="216" t="s">
        <v>144</v>
      </c>
      <c r="AU291" s="216" t="s">
        <v>149</v>
      </c>
      <c r="AY291" s="18" t="s">
        <v>140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149</v>
      </c>
      <c r="BK291" s="217">
        <f>ROUND(I291*H291,2)</f>
        <v>0</v>
      </c>
      <c r="BL291" s="18" t="s">
        <v>161</v>
      </c>
      <c r="BM291" s="216" t="s">
        <v>380</v>
      </c>
    </row>
    <row r="292" s="2" customFormat="1">
      <c r="A292" s="39"/>
      <c r="B292" s="40"/>
      <c r="C292" s="41"/>
      <c r="D292" s="261" t="s">
        <v>200</v>
      </c>
      <c r="E292" s="41"/>
      <c r="F292" s="262" t="s">
        <v>381</v>
      </c>
      <c r="G292" s="41"/>
      <c r="H292" s="41"/>
      <c r="I292" s="263"/>
      <c r="J292" s="41"/>
      <c r="K292" s="41"/>
      <c r="L292" s="45"/>
      <c r="M292" s="264"/>
      <c r="N292" s="265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200</v>
      </c>
      <c r="AU292" s="18" t="s">
        <v>149</v>
      </c>
    </row>
    <row r="293" s="12" customFormat="1" ht="22.8" customHeight="1">
      <c r="A293" s="12"/>
      <c r="B293" s="189"/>
      <c r="C293" s="190"/>
      <c r="D293" s="191" t="s">
        <v>73</v>
      </c>
      <c r="E293" s="203" t="s">
        <v>382</v>
      </c>
      <c r="F293" s="203" t="s">
        <v>383</v>
      </c>
      <c r="G293" s="190"/>
      <c r="H293" s="190"/>
      <c r="I293" s="193"/>
      <c r="J293" s="204">
        <f>BK293</f>
        <v>0</v>
      </c>
      <c r="K293" s="190"/>
      <c r="L293" s="195"/>
      <c r="M293" s="196"/>
      <c r="N293" s="197"/>
      <c r="O293" s="197"/>
      <c r="P293" s="198">
        <f>SUM(P294:P346)</f>
        <v>0</v>
      </c>
      <c r="Q293" s="197"/>
      <c r="R293" s="198">
        <f>SUM(R294:R346)</f>
        <v>1.6759898672</v>
      </c>
      <c r="S293" s="197"/>
      <c r="T293" s="199">
        <f>SUM(T294:T346)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0" t="s">
        <v>149</v>
      </c>
      <c r="AT293" s="201" t="s">
        <v>73</v>
      </c>
      <c r="AU293" s="201" t="s">
        <v>82</v>
      </c>
      <c r="AY293" s="200" t="s">
        <v>140</v>
      </c>
      <c r="BK293" s="202">
        <f>SUM(BK294:BK346)</f>
        <v>0</v>
      </c>
    </row>
    <row r="294" s="2" customFormat="1" ht="16.5" customHeight="1">
      <c r="A294" s="39"/>
      <c r="B294" s="40"/>
      <c r="C294" s="205" t="s">
        <v>384</v>
      </c>
      <c r="D294" s="205" t="s">
        <v>144</v>
      </c>
      <c r="E294" s="206" t="s">
        <v>385</v>
      </c>
      <c r="F294" s="207" t="s">
        <v>386</v>
      </c>
      <c r="G294" s="208" t="s">
        <v>190</v>
      </c>
      <c r="H294" s="209">
        <v>51.649999999999999</v>
      </c>
      <c r="I294" s="210"/>
      <c r="J294" s="211">
        <f>ROUND(I294*H294,2)</f>
        <v>0</v>
      </c>
      <c r="K294" s="207" t="s">
        <v>206</v>
      </c>
      <c r="L294" s="45"/>
      <c r="M294" s="212" t="s">
        <v>19</v>
      </c>
      <c r="N294" s="213" t="s">
        <v>46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161</v>
      </c>
      <c r="AT294" s="216" t="s">
        <v>144</v>
      </c>
      <c r="AU294" s="216" t="s">
        <v>149</v>
      </c>
      <c r="AY294" s="18" t="s">
        <v>140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149</v>
      </c>
      <c r="BK294" s="217">
        <f>ROUND(I294*H294,2)</f>
        <v>0</v>
      </c>
      <c r="BL294" s="18" t="s">
        <v>161</v>
      </c>
      <c r="BM294" s="216" t="s">
        <v>387</v>
      </c>
    </row>
    <row r="295" s="2" customFormat="1">
      <c r="A295" s="39"/>
      <c r="B295" s="40"/>
      <c r="C295" s="41"/>
      <c r="D295" s="261" t="s">
        <v>200</v>
      </c>
      <c r="E295" s="41"/>
      <c r="F295" s="262" t="s">
        <v>388</v>
      </c>
      <c r="G295" s="41"/>
      <c r="H295" s="41"/>
      <c r="I295" s="263"/>
      <c r="J295" s="41"/>
      <c r="K295" s="41"/>
      <c r="L295" s="45"/>
      <c r="M295" s="264"/>
      <c r="N295" s="265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200</v>
      </c>
      <c r="AU295" s="18" t="s">
        <v>149</v>
      </c>
    </row>
    <row r="296" s="13" customFormat="1">
      <c r="A296" s="13"/>
      <c r="B296" s="218"/>
      <c r="C296" s="219"/>
      <c r="D296" s="220" t="s">
        <v>151</v>
      </c>
      <c r="E296" s="221" t="s">
        <v>19</v>
      </c>
      <c r="F296" s="222" t="s">
        <v>344</v>
      </c>
      <c r="G296" s="219"/>
      <c r="H296" s="221" t="s">
        <v>19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151</v>
      </c>
      <c r="AU296" s="228" t="s">
        <v>149</v>
      </c>
      <c r="AV296" s="13" t="s">
        <v>82</v>
      </c>
      <c r="AW296" s="13" t="s">
        <v>35</v>
      </c>
      <c r="AX296" s="13" t="s">
        <v>74</v>
      </c>
      <c r="AY296" s="228" t="s">
        <v>140</v>
      </c>
    </row>
    <row r="297" s="14" customFormat="1">
      <c r="A297" s="14"/>
      <c r="B297" s="229"/>
      <c r="C297" s="230"/>
      <c r="D297" s="220" t="s">
        <v>151</v>
      </c>
      <c r="E297" s="231" t="s">
        <v>19</v>
      </c>
      <c r="F297" s="232" t="s">
        <v>389</v>
      </c>
      <c r="G297" s="230"/>
      <c r="H297" s="233">
        <v>51.649999999999999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9" t="s">
        <v>151</v>
      </c>
      <c r="AU297" s="239" t="s">
        <v>149</v>
      </c>
      <c r="AV297" s="14" t="s">
        <v>149</v>
      </c>
      <c r="AW297" s="14" t="s">
        <v>35</v>
      </c>
      <c r="AX297" s="14" t="s">
        <v>74</v>
      </c>
      <c r="AY297" s="239" t="s">
        <v>140</v>
      </c>
    </row>
    <row r="298" s="16" customFormat="1">
      <c r="A298" s="16"/>
      <c r="B298" s="266"/>
      <c r="C298" s="267"/>
      <c r="D298" s="220" t="s">
        <v>151</v>
      </c>
      <c r="E298" s="268" t="s">
        <v>19</v>
      </c>
      <c r="F298" s="269" t="s">
        <v>262</v>
      </c>
      <c r="G298" s="267"/>
      <c r="H298" s="270">
        <v>51.649999999999999</v>
      </c>
      <c r="I298" s="271"/>
      <c r="J298" s="267"/>
      <c r="K298" s="267"/>
      <c r="L298" s="272"/>
      <c r="M298" s="273"/>
      <c r="N298" s="274"/>
      <c r="O298" s="274"/>
      <c r="P298" s="274"/>
      <c r="Q298" s="274"/>
      <c r="R298" s="274"/>
      <c r="S298" s="274"/>
      <c r="T298" s="275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6" t="s">
        <v>151</v>
      </c>
      <c r="AU298" s="276" t="s">
        <v>149</v>
      </c>
      <c r="AV298" s="16" t="s">
        <v>263</v>
      </c>
      <c r="AW298" s="16" t="s">
        <v>35</v>
      </c>
      <c r="AX298" s="16" t="s">
        <v>74</v>
      </c>
      <c r="AY298" s="276" t="s">
        <v>140</v>
      </c>
    </row>
    <row r="299" s="15" customFormat="1">
      <c r="A299" s="15"/>
      <c r="B299" s="240"/>
      <c r="C299" s="241"/>
      <c r="D299" s="220" t="s">
        <v>151</v>
      </c>
      <c r="E299" s="242" t="s">
        <v>19</v>
      </c>
      <c r="F299" s="243" t="s">
        <v>155</v>
      </c>
      <c r="G299" s="241"/>
      <c r="H299" s="244">
        <v>51.649999999999999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0" t="s">
        <v>151</v>
      </c>
      <c r="AU299" s="250" t="s">
        <v>149</v>
      </c>
      <c r="AV299" s="15" t="s">
        <v>148</v>
      </c>
      <c r="AW299" s="15" t="s">
        <v>35</v>
      </c>
      <c r="AX299" s="15" t="s">
        <v>82</v>
      </c>
      <c r="AY299" s="250" t="s">
        <v>140</v>
      </c>
    </row>
    <row r="300" s="2" customFormat="1" ht="16.5" customHeight="1">
      <c r="A300" s="39"/>
      <c r="B300" s="40"/>
      <c r="C300" s="205" t="s">
        <v>180</v>
      </c>
      <c r="D300" s="205" t="s">
        <v>144</v>
      </c>
      <c r="E300" s="206" t="s">
        <v>390</v>
      </c>
      <c r="F300" s="207" t="s">
        <v>391</v>
      </c>
      <c r="G300" s="208" t="s">
        <v>190</v>
      </c>
      <c r="H300" s="209">
        <v>51.649999999999999</v>
      </c>
      <c r="I300" s="210"/>
      <c r="J300" s="211">
        <f>ROUND(I300*H300,2)</f>
        <v>0</v>
      </c>
      <c r="K300" s="207" t="s">
        <v>206</v>
      </c>
      <c r="L300" s="45"/>
      <c r="M300" s="212" t="s">
        <v>19</v>
      </c>
      <c r="N300" s="213" t="s">
        <v>46</v>
      </c>
      <c r="O300" s="85"/>
      <c r="P300" s="214">
        <f>O300*H300</f>
        <v>0</v>
      </c>
      <c r="Q300" s="214">
        <v>0.00029999999999999997</v>
      </c>
      <c r="R300" s="214">
        <f>Q300*H300</f>
        <v>0.015494999999999998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161</v>
      </c>
      <c r="AT300" s="216" t="s">
        <v>144</v>
      </c>
      <c r="AU300" s="216" t="s">
        <v>149</v>
      </c>
      <c r="AY300" s="18" t="s">
        <v>140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149</v>
      </c>
      <c r="BK300" s="217">
        <f>ROUND(I300*H300,2)</f>
        <v>0</v>
      </c>
      <c r="BL300" s="18" t="s">
        <v>161</v>
      </c>
      <c r="BM300" s="216" t="s">
        <v>392</v>
      </c>
    </row>
    <row r="301" s="2" customFormat="1">
      <c r="A301" s="39"/>
      <c r="B301" s="40"/>
      <c r="C301" s="41"/>
      <c r="D301" s="261" t="s">
        <v>200</v>
      </c>
      <c r="E301" s="41"/>
      <c r="F301" s="262" t="s">
        <v>393</v>
      </c>
      <c r="G301" s="41"/>
      <c r="H301" s="41"/>
      <c r="I301" s="263"/>
      <c r="J301" s="41"/>
      <c r="K301" s="41"/>
      <c r="L301" s="45"/>
      <c r="M301" s="264"/>
      <c r="N301" s="26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200</v>
      </c>
      <c r="AU301" s="18" t="s">
        <v>149</v>
      </c>
    </row>
    <row r="302" s="14" customFormat="1">
      <c r="A302" s="14"/>
      <c r="B302" s="229"/>
      <c r="C302" s="230"/>
      <c r="D302" s="220" t="s">
        <v>151</v>
      </c>
      <c r="E302" s="231" t="s">
        <v>19</v>
      </c>
      <c r="F302" s="232" t="s">
        <v>389</v>
      </c>
      <c r="G302" s="230"/>
      <c r="H302" s="233">
        <v>51.649999999999999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39" t="s">
        <v>151</v>
      </c>
      <c r="AU302" s="239" t="s">
        <v>149</v>
      </c>
      <c r="AV302" s="14" t="s">
        <v>149</v>
      </c>
      <c r="AW302" s="14" t="s">
        <v>35</v>
      </c>
      <c r="AX302" s="14" t="s">
        <v>74</v>
      </c>
      <c r="AY302" s="239" t="s">
        <v>140</v>
      </c>
    </row>
    <row r="303" s="15" customFormat="1">
      <c r="A303" s="15"/>
      <c r="B303" s="240"/>
      <c r="C303" s="241"/>
      <c r="D303" s="220" t="s">
        <v>151</v>
      </c>
      <c r="E303" s="242" t="s">
        <v>19</v>
      </c>
      <c r="F303" s="243" t="s">
        <v>155</v>
      </c>
      <c r="G303" s="241"/>
      <c r="H303" s="244">
        <v>51.649999999999999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0" t="s">
        <v>151</v>
      </c>
      <c r="AU303" s="250" t="s">
        <v>149</v>
      </c>
      <c r="AV303" s="15" t="s">
        <v>148</v>
      </c>
      <c r="AW303" s="15" t="s">
        <v>35</v>
      </c>
      <c r="AX303" s="15" t="s">
        <v>82</v>
      </c>
      <c r="AY303" s="250" t="s">
        <v>140</v>
      </c>
    </row>
    <row r="304" s="2" customFormat="1" ht="16.5" customHeight="1">
      <c r="A304" s="39"/>
      <c r="B304" s="40"/>
      <c r="C304" s="205" t="s">
        <v>394</v>
      </c>
      <c r="D304" s="205" t="s">
        <v>144</v>
      </c>
      <c r="E304" s="206" t="s">
        <v>395</v>
      </c>
      <c r="F304" s="207" t="s">
        <v>396</v>
      </c>
      <c r="G304" s="208" t="s">
        <v>190</v>
      </c>
      <c r="H304" s="209">
        <v>51.649999999999999</v>
      </c>
      <c r="I304" s="210"/>
      <c r="J304" s="211">
        <f>ROUND(I304*H304,2)</f>
        <v>0</v>
      </c>
      <c r="K304" s="207" t="s">
        <v>206</v>
      </c>
      <c r="L304" s="45"/>
      <c r="M304" s="212" t="s">
        <v>19</v>
      </c>
      <c r="N304" s="213" t="s">
        <v>46</v>
      </c>
      <c r="O304" s="85"/>
      <c r="P304" s="214">
        <f>O304*H304</f>
        <v>0</v>
      </c>
      <c r="Q304" s="214">
        <v>7.6799999999999999E-07</v>
      </c>
      <c r="R304" s="214">
        <f>Q304*H304</f>
        <v>3.9667199999999999E-05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161</v>
      </c>
      <c r="AT304" s="216" t="s">
        <v>144</v>
      </c>
      <c r="AU304" s="216" t="s">
        <v>149</v>
      </c>
      <c r="AY304" s="18" t="s">
        <v>140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149</v>
      </c>
      <c r="BK304" s="217">
        <f>ROUND(I304*H304,2)</f>
        <v>0</v>
      </c>
      <c r="BL304" s="18" t="s">
        <v>161</v>
      </c>
      <c r="BM304" s="216" t="s">
        <v>397</v>
      </c>
    </row>
    <row r="305" s="2" customFormat="1">
      <c r="A305" s="39"/>
      <c r="B305" s="40"/>
      <c r="C305" s="41"/>
      <c r="D305" s="261" t="s">
        <v>200</v>
      </c>
      <c r="E305" s="41"/>
      <c r="F305" s="262" t="s">
        <v>398</v>
      </c>
      <c r="G305" s="41"/>
      <c r="H305" s="41"/>
      <c r="I305" s="263"/>
      <c r="J305" s="41"/>
      <c r="K305" s="41"/>
      <c r="L305" s="45"/>
      <c r="M305" s="264"/>
      <c r="N305" s="265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200</v>
      </c>
      <c r="AU305" s="18" t="s">
        <v>149</v>
      </c>
    </row>
    <row r="306" s="13" customFormat="1">
      <c r="A306" s="13"/>
      <c r="B306" s="218"/>
      <c r="C306" s="219"/>
      <c r="D306" s="220" t="s">
        <v>151</v>
      </c>
      <c r="E306" s="221" t="s">
        <v>19</v>
      </c>
      <c r="F306" s="222" t="s">
        <v>152</v>
      </c>
      <c r="G306" s="219"/>
      <c r="H306" s="221" t="s">
        <v>19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8" t="s">
        <v>151</v>
      </c>
      <c r="AU306" s="228" t="s">
        <v>149</v>
      </c>
      <c r="AV306" s="13" t="s">
        <v>82</v>
      </c>
      <c r="AW306" s="13" t="s">
        <v>35</v>
      </c>
      <c r="AX306" s="13" t="s">
        <v>74</v>
      </c>
      <c r="AY306" s="228" t="s">
        <v>140</v>
      </c>
    </row>
    <row r="307" s="13" customFormat="1">
      <c r="A307" s="13"/>
      <c r="B307" s="218"/>
      <c r="C307" s="219"/>
      <c r="D307" s="220" t="s">
        <v>151</v>
      </c>
      <c r="E307" s="221" t="s">
        <v>19</v>
      </c>
      <c r="F307" s="222" t="s">
        <v>219</v>
      </c>
      <c r="G307" s="219"/>
      <c r="H307" s="221" t="s">
        <v>19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8" t="s">
        <v>151</v>
      </c>
      <c r="AU307" s="228" t="s">
        <v>149</v>
      </c>
      <c r="AV307" s="13" t="s">
        <v>82</v>
      </c>
      <c r="AW307" s="13" t="s">
        <v>35</v>
      </c>
      <c r="AX307" s="13" t="s">
        <v>74</v>
      </c>
      <c r="AY307" s="228" t="s">
        <v>140</v>
      </c>
    </row>
    <row r="308" s="14" customFormat="1">
      <c r="A308" s="14"/>
      <c r="B308" s="229"/>
      <c r="C308" s="230"/>
      <c r="D308" s="220" t="s">
        <v>151</v>
      </c>
      <c r="E308" s="231" t="s">
        <v>19</v>
      </c>
      <c r="F308" s="232" t="s">
        <v>220</v>
      </c>
      <c r="G308" s="230"/>
      <c r="H308" s="233">
        <v>4.9100000000000001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9" t="s">
        <v>151</v>
      </c>
      <c r="AU308" s="239" t="s">
        <v>149</v>
      </c>
      <c r="AV308" s="14" t="s">
        <v>149</v>
      </c>
      <c r="AW308" s="14" t="s">
        <v>35</v>
      </c>
      <c r="AX308" s="14" t="s">
        <v>74</v>
      </c>
      <c r="AY308" s="239" t="s">
        <v>140</v>
      </c>
    </row>
    <row r="309" s="13" customFormat="1">
      <c r="A309" s="13"/>
      <c r="B309" s="218"/>
      <c r="C309" s="219"/>
      <c r="D309" s="220" t="s">
        <v>151</v>
      </c>
      <c r="E309" s="221" t="s">
        <v>19</v>
      </c>
      <c r="F309" s="222" t="s">
        <v>344</v>
      </c>
      <c r="G309" s="219"/>
      <c r="H309" s="221" t="s">
        <v>19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8" t="s">
        <v>151</v>
      </c>
      <c r="AU309" s="228" t="s">
        <v>149</v>
      </c>
      <c r="AV309" s="13" t="s">
        <v>82</v>
      </c>
      <c r="AW309" s="13" t="s">
        <v>35</v>
      </c>
      <c r="AX309" s="13" t="s">
        <v>74</v>
      </c>
      <c r="AY309" s="228" t="s">
        <v>140</v>
      </c>
    </row>
    <row r="310" s="13" customFormat="1">
      <c r="A310" s="13"/>
      <c r="B310" s="218"/>
      <c r="C310" s="219"/>
      <c r="D310" s="220" t="s">
        <v>151</v>
      </c>
      <c r="E310" s="221" t="s">
        <v>19</v>
      </c>
      <c r="F310" s="222" t="s">
        <v>345</v>
      </c>
      <c r="G310" s="219"/>
      <c r="H310" s="221" t="s">
        <v>19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8" t="s">
        <v>151</v>
      </c>
      <c r="AU310" s="228" t="s">
        <v>149</v>
      </c>
      <c r="AV310" s="13" t="s">
        <v>82</v>
      </c>
      <c r="AW310" s="13" t="s">
        <v>35</v>
      </c>
      <c r="AX310" s="13" t="s">
        <v>74</v>
      </c>
      <c r="AY310" s="228" t="s">
        <v>140</v>
      </c>
    </row>
    <row r="311" s="13" customFormat="1">
      <c r="A311" s="13"/>
      <c r="B311" s="218"/>
      <c r="C311" s="219"/>
      <c r="D311" s="220" t="s">
        <v>151</v>
      </c>
      <c r="E311" s="221" t="s">
        <v>19</v>
      </c>
      <c r="F311" s="222" t="s">
        <v>152</v>
      </c>
      <c r="G311" s="219"/>
      <c r="H311" s="221" t="s">
        <v>19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8" t="s">
        <v>151</v>
      </c>
      <c r="AU311" s="228" t="s">
        <v>149</v>
      </c>
      <c r="AV311" s="13" t="s">
        <v>82</v>
      </c>
      <c r="AW311" s="13" t="s">
        <v>35</v>
      </c>
      <c r="AX311" s="13" t="s">
        <v>74</v>
      </c>
      <c r="AY311" s="228" t="s">
        <v>140</v>
      </c>
    </row>
    <row r="312" s="13" customFormat="1">
      <c r="A312" s="13"/>
      <c r="B312" s="218"/>
      <c r="C312" s="219"/>
      <c r="D312" s="220" t="s">
        <v>151</v>
      </c>
      <c r="E312" s="221" t="s">
        <v>19</v>
      </c>
      <c r="F312" s="222" t="s">
        <v>221</v>
      </c>
      <c r="G312" s="219"/>
      <c r="H312" s="221" t="s">
        <v>19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8" t="s">
        <v>151</v>
      </c>
      <c r="AU312" s="228" t="s">
        <v>149</v>
      </c>
      <c r="AV312" s="13" t="s">
        <v>82</v>
      </c>
      <c r="AW312" s="13" t="s">
        <v>35</v>
      </c>
      <c r="AX312" s="13" t="s">
        <v>74</v>
      </c>
      <c r="AY312" s="228" t="s">
        <v>140</v>
      </c>
    </row>
    <row r="313" s="14" customFormat="1">
      <c r="A313" s="14"/>
      <c r="B313" s="229"/>
      <c r="C313" s="230"/>
      <c r="D313" s="220" t="s">
        <v>151</v>
      </c>
      <c r="E313" s="231" t="s">
        <v>19</v>
      </c>
      <c r="F313" s="232" t="s">
        <v>222</v>
      </c>
      <c r="G313" s="230"/>
      <c r="H313" s="233">
        <v>24.300000000000001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9" t="s">
        <v>151</v>
      </c>
      <c r="AU313" s="239" t="s">
        <v>149</v>
      </c>
      <c r="AV313" s="14" t="s">
        <v>149</v>
      </c>
      <c r="AW313" s="14" t="s">
        <v>35</v>
      </c>
      <c r="AX313" s="14" t="s">
        <v>74</v>
      </c>
      <c r="AY313" s="239" t="s">
        <v>140</v>
      </c>
    </row>
    <row r="314" s="13" customFormat="1">
      <c r="A314" s="13"/>
      <c r="B314" s="218"/>
      <c r="C314" s="219"/>
      <c r="D314" s="220" t="s">
        <v>151</v>
      </c>
      <c r="E314" s="221" t="s">
        <v>19</v>
      </c>
      <c r="F314" s="222" t="s">
        <v>344</v>
      </c>
      <c r="G314" s="219"/>
      <c r="H314" s="221" t="s">
        <v>19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8" t="s">
        <v>151</v>
      </c>
      <c r="AU314" s="228" t="s">
        <v>149</v>
      </c>
      <c r="AV314" s="13" t="s">
        <v>82</v>
      </c>
      <c r="AW314" s="13" t="s">
        <v>35</v>
      </c>
      <c r="AX314" s="13" t="s">
        <v>74</v>
      </c>
      <c r="AY314" s="228" t="s">
        <v>140</v>
      </c>
    </row>
    <row r="315" s="13" customFormat="1">
      <c r="A315" s="13"/>
      <c r="B315" s="218"/>
      <c r="C315" s="219"/>
      <c r="D315" s="220" t="s">
        <v>151</v>
      </c>
      <c r="E315" s="221" t="s">
        <v>19</v>
      </c>
      <c r="F315" s="222" t="s">
        <v>345</v>
      </c>
      <c r="G315" s="219"/>
      <c r="H315" s="221" t="s">
        <v>19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28" t="s">
        <v>151</v>
      </c>
      <c r="AU315" s="228" t="s">
        <v>149</v>
      </c>
      <c r="AV315" s="13" t="s">
        <v>82</v>
      </c>
      <c r="AW315" s="13" t="s">
        <v>35</v>
      </c>
      <c r="AX315" s="13" t="s">
        <v>74</v>
      </c>
      <c r="AY315" s="228" t="s">
        <v>140</v>
      </c>
    </row>
    <row r="316" s="13" customFormat="1">
      <c r="A316" s="13"/>
      <c r="B316" s="218"/>
      <c r="C316" s="219"/>
      <c r="D316" s="220" t="s">
        <v>151</v>
      </c>
      <c r="E316" s="221" t="s">
        <v>19</v>
      </c>
      <c r="F316" s="222" t="s">
        <v>152</v>
      </c>
      <c r="G316" s="219"/>
      <c r="H316" s="221" t="s">
        <v>19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8" t="s">
        <v>151</v>
      </c>
      <c r="AU316" s="228" t="s">
        <v>149</v>
      </c>
      <c r="AV316" s="13" t="s">
        <v>82</v>
      </c>
      <c r="AW316" s="13" t="s">
        <v>35</v>
      </c>
      <c r="AX316" s="13" t="s">
        <v>74</v>
      </c>
      <c r="AY316" s="228" t="s">
        <v>140</v>
      </c>
    </row>
    <row r="317" s="13" customFormat="1">
      <c r="A317" s="13"/>
      <c r="B317" s="218"/>
      <c r="C317" s="219"/>
      <c r="D317" s="220" t="s">
        <v>151</v>
      </c>
      <c r="E317" s="221" t="s">
        <v>19</v>
      </c>
      <c r="F317" s="222" t="s">
        <v>223</v>
      </c>
      <c r="G317" s="219"/>
      <c r="H317" s="221" t="s">
        <v>19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8" t="s">
        <v>151</v>
      </c>
      <c r="AU317" s="228" t="s">
        <v>149</v>
      </c>
      <c r="AV317" s="13" t="s">
        <v>82</v>
      </c>
      <c r="AW317" s="13" t="s">
        <v>35</v>
      </c>
      <c r="AX317" s="13" t="s">
        <v>74</v>
      </c>
      <c r="AY317" s="228" t="s">
        <v>140</v>
      </c>
    </row>
    <row r="318" s="14" customFormat="1">
      <c r="A318" s="14"/>
      <c r="B318" s="229"/>
      <c r="C318" s="230"/>
      <c r="D318" s="220" t="s">
        <v>151</v>
      </c>
      <c r="E318" s="231" t="s">
        <v>19</v>
      </c>
      <c r="F318" s="232" t="s">
        <v>224</v>
      </c>
      <c r="G318" s="230"/>
      <c r="H318" s="233">
        <v>6.8799999999999999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9" t="s">
        <v>151</v>
      </c>
      <c r="AU318" s="239" t="s">
        <v>149</v>
      </c>
      <c r="AV318" s="14" t="s">
        <v>149</v>
      </c>
      <c r="AW318" s="14" t="s">
        <v>35</v>
      </c>
      <c r="AX318" s="14" t="s">
        <v>74</v>
      </c>
      <c r="AY318" s="239" t="s">
        <v>140</v>
      </c>
    </row>
    <row r="319" s="13" customFormat="1">
      <c r="A319" s="13"/>
      <c r="B319" s="218"/>
      <c r="C319" s="219"/>
      <c r="D319" s="220" t="s">
        <v>151</v>
      </c>
      <c r="E319" s="221" t="s">
        <v>19</v>
      </c>
      <c r="F319" s="222" t="s">
        <v>344</v>
      </c>
      <c r="G319" s="219"/>
      <c r="H319" s="221" t="s">
        <v>19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8" t="s">
        <v>151</v>
      </c>
      <c r="AU319" s="228" t="s">
        <v>149</v>
      </c>
      <c r="AV319" s="13" t="s">
        <v>82</v>
      </c>
      <c r="AW319" s="13" t="s">
        <v>35</v>
      </c>
      <c r="AX319" s="13" t="s">
        <v>74</v>
      </c>
      <c r="AY319" s="228" t="s">
        <v>140</v>
      </c>
    </row>
    <row r="320" s="13" customFormat="1">
      <c r="A320" s="13"/>
      <c r="B320" s="218"/>
      <c r="C320" s="219"/>
      <c r="D320" s="220" t="s">
        <v>151</v>
      </c>
      <c r="E320" s="221" t="s">
        <v>19</v>
      </c>
      <c r="F320" s="222" t="s">
        <v>345</v>
      </c>
      <c r="G320" s="219"/>
      <c r="H320" s="221" t="s">
        <v>19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8" t="s">
        <v>151</v>
      </c>
      <c r="AU320" s="228" t="s">
        <v>149</v>
      </c>
      <c r="AV320" s="13" t="s">
        <v>82</v>
      </c>
      <c r="AW320" s="13" t="s">
        <v>35</v>
      </c>
      <c r="AX320" s="13" t="s">
        <v>74</v>
      </c>
      <c r="AY320" s="228" t="s">
        <v>140</v>
      </c>
    </row>
    <row r="321" s="13" customFormat="1">
      <c r="A321" s="13"/>
      <c r="B321" s="218"/>
      <c r="C321" s="219"/>
      <c r="D321" s="220" t="s">
        <v>151</v>
      </c>
      <c r="E321" s="221" t="s">
        <v>19</v>
      </c>
      <c r="F321" s="222" t="s">
        <v>152</v>
      </c>
      <c r="G321" s="219"/>
      <c r="H321" s="221" t="s">
        <v>19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8" t="s">
        <v>151</v>
      </c>
      <c r="AU321" s="228" t="s">
        <v>149</v>
      </c>
      <c r="AV321" s="13" t="s">
        <v>82</v>
      </c>
      <c r="AW321" s="13" t="s">
        <v>35</v>
      </c>
      <c r="AX321" s="13" t="s">
        <v>74</v>
      </c>
      <c r="AY321" s="228" t="s">
        <v>140</v>
      </c>
    </row>
    <row r="322" s="13" customFormat="1">
      <c r="A322" s="13"/>
      <c r="B322" s="218"/>
      <c r="C322" s="219"/>
      <c r="D322" s="220" t="s">
        <v>151</v>
      </c>
      <c r="E322" s="221" t="s">
        <v>19</v>
      </c>
      <c r="F322" s="222" t="s">
        <v>225</v>
      </c>
      <c r="G322" s="219"/>
      <c r="H322" s="221" t="s">
        <v>19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8" t="s">
        <v>151</v>
      </c>
      <c r="AU322" s="228" t="s">
        <v>149</v>
      </c>
      <c r="AV322" s="13" t="s">
        <v>82</v>
      </c>
      <c r="AW322" s="13" t="s">
        <v>35</v>
      </c>
      <c r="AX322" s="13" t="s">
        <v>74</v>
      </c>
      <c r="AY322" s="228" t="s">
        <v>140</v>
      </c>
    </row>
    <row r="323" s="14" customFormat="1">
      <c r="A323" s="14"/>
      <c r="B323" s="229"/>
      <c r="C323" s="230"/>
      <c r="D323" s="220" t="s">
        <v>151</v>
      </c>
      <c r="E323" s="231" t="s">
        <v>19</v>
      </c>
      <c r="F323" s="232" t="s">
        <v>226</v>
      </c>
      <c r="G323" s="230"/>
      <c r="H323" s="233">
        <v>11.75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9" t="s">
        <v>151</v>
      </c>
      <c r="AU323" s="239" t="s">
        <v>149</v>
      </c>
      <c r="AV323" s="14" t="s">
        <v>149</v>
      </c>
      <c r="AW323" s="14" t="s">
        <v>35</v>
      </c>
      <c r="AX323" s="14" t="s">
        <v>74</v>
      </c>
      <c r="AY323" s="239" t="s">
        <v>140</v>
      </c>
    </row>
    <row r="324" s="13" customFormat="1">
      <c r="A324" s="13"/>
      <c r="B324" s="218"/>
      <c r="C324" s="219"/>
      <c r="D324" s="220" t="s">
        <v>151</v>
      </c>
      <c r="E324" s="221" t="s">
        <v>19</v>
      </c>
      <c r="F324" s="222" t="s">
        <v>344</v>
      </c>
      <c r="G324" s="219"/>
      <c r="H324" s="221" t="s">
        <v>19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8" t="s">
        <v>151</v>
      </c>
      <c r="AU324" s="228" t="s">
        <v>149</v>
      </c>
      <c r="AV324" s="13" t="s">
        <v>82</v>
      </c>
      <c r="AW324" s="13" t="s">
        <v>35</v>
      </c>
      <c r="AX324" s="13" t="s">
        <v>74</v>
      </c>
      <c r="AY324" s="228" t="s">
        <v>140</v>
      </c>
    </row>
    <row r="325" s="13" customFormat="1">
      <c r="A325" s="13"/>
      <c r="B325" s="218"/>
      <c r="C325" s="219"/>
      <c r="D325" s="220" t="s">
        <v>151</v>
      </c>
      <c r="E325" s="221" t="s">
        <v>19</v>
      </c>
      <c r="F325" s="222" t="s">
        <v>345</v>
      </c>
      <c r="G325" s="219"/>
      <c r="H325" s="221" t="s">
        <v>19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28" t="s">
        <v>151</v>
      </c>
      <c r="AU325" s="228" t="s">
        <v>149</v>
      </c>
      <c r="AV325" s="13" t="s">
        <v>82</v>
      </c>
      <c r="AW325" s="13" t="s">
        <v>35</v>
      </c>
      <c r="AX325" s="13" t="s">
        <v>74</v>
      </c>
      <c r="AY325" s="228" t="s">
        <v>140</v>
      </c>
    </row>
    <row r="326" s="13" customFormat="1">
      <c r="A326" s="13"/>
      <c r="B326" s="218"/>
      <c r="C326" s="219"/>
      <c r="D326" s="220" t="s">
        <v>151</v>
      </c>
      <c r="E326" s="221" t="s">
        <v>19</v>
      </c>
      <c r="F326" s="222" t="s">
        <v>152</v>
      </c>
      <c r="G326" s="219"/>
      <c r="H326" s="221" t="s">
        <v>19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8" t="s">
        <v>151</v>
      </c>
      <c r="AU326" s="228" t="s">
        <v>149</v>
      </c>
      <c r="AV326" s="13" t="s">
        <v>82</v>
      </c>
      <c r="AW326" s="13" t="s">
        <v>35</v>
      </c>
      <c r="AX326" s="13" t="s">
        <v>74</v>
      </c>
      <c r="AY326" s="228" t="s">
        <v>140</v>
      </c>
    </row>
    <row r="327" s="13" customFormat="1">
      <c r="A327" s="13"/>
      <c r="B327" s="218"/>
      <c r="C327" s="219"/>
      <c r="D327" s="220" t="s">
        <v>151</v>
      </c>
      <c r="E327" s="221" t="s">
        <v>19</v>
      </c>
      <c r="F327" s="222" t="s">
        <v>227</v>
      </c>
      <c r="G327" s="219"/>
      <c r="H327" s="221" t="s">
        <v>19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8" t="s">
        <v>151</v>
      </c>
      <c r="AU327" s="228" t="s">
        <v>149</v>
      </c>
      <c r="AV327" s="13" t="s">
        <v>82</v>
      </c>
      <c r="AW327" s="13" t="s">
        <v>35</v>
      </c>
      <c r="AX327" s="13" t="s">
        <v>74</v>
      </c>
      <c r="AY327" s="228" t="s">
        <v>140</v>
      </c>
    </row>
    <row r="328" s="14" customFormat="1">
      <c r="A328" s="14"/>
      <c r="B328" s="229"/>
      <c r="C328" s="230"/>
      <c r="D328" s="220" t="s">
        <v>151</v>
      </c>
      <c r="E328" s="231" t="s">
        <v>19</v>
      </c>
      <c r="F328" s="232" t="s">
        <v>228</v>
      </c>
      <c r="G328" s="230"/>
      <c r="H328" s="233">
        <v>3.8100000000000001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9" t="s">
        <v>151</v>
      </c>
      <c r="AU328" s="239" t="s">
        <v>149</v>
      </c>
      <c r="AV328" s="14" t="s">
        <v>149</v>
      </c>
      <c r="AW328" s="14" t="s">
        <v>35</v>
      </c>
      <c r="AX328" s="14" t="s">
        <v>74</v>
      </c>
      <c r="AY328" s="239" t="s">
        <v>140</v>
      </c>
    </row>
    <row r="329" s="13" customFormat="1">
      <c r="A329" s="13"/>
      <c r="B329" s="218"/>
      <c r="C329" s="219"/>
      <c r="D329" s="220" t="s">
        <v>151</v>
      </c>
      <c r="E329" s="221" t="s">
        <v>19</v>
      </c>
      <c r="F329" s="222" t="s">
        <v>344</v>
      </c>
      <c r="G329" s="219"/>
      <c r="H329" s="221" t="s">
        <v>19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8" t="s">
        <v>151</v>
      </c>
      <c r="AU329" s="228" t="s">
        <v>149</v>
      </c>
      <c r="AV329" s="13" t="s">
        <v>82</v>
      </c>
      <c r="AW329" s="13" t="s">
        <v>35</v>
      </c>
      <c r="AX329" s="13" t="s">
        <v>74</v>
      </c>
      <c r="AY329" s="228" t="s">
        <v>140</v>
      </c>
    </row>
    <row r="330" s="13" customFormat="1">
      <c r="A330" s="13"/>
      <c r="B330" s="218"/>
      <c r="C330" s="219"/>
      <c r="D330" s="220" t="s">
        <v>151</v>
      </c>
      <c r="E330" s="221" t="s">
        <v>19</v>
      </c>
      <c r="F330" s="222" t="s">
        <v>345</v>
      </c>
      <c r="G330" s="219"/>
      <c r="H330" s="221" t="s">
        <v>19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8" t="s">
        <v>151</v>
      </c>
      <c r="AU330" s="228" t="s">
        <v>149</v>
      </c>
      <c r="AV330" s="13" t="s">
        <v>82</v>
      </c>
      <c r="AW330" s="13" t="s">
        <v>35</v>
      </c>
      <c r="AX330" s="13" t="s">
        <v>74</v>
      </c>
      <c r="AY330" s="228" t="s">
        <v>140</v>
      </c>
    </row>
    <row r="331" s="15" customFormat="1">
      <c r="A331" s="15"/>
      <c r="B331" s="240"/>
      <c r="C331" s="241"/>
      <c r="D331" s="220" t="s">
        <v>151</v>
      </c>
      <c r="E331" s="242" t="s">
        <v>19</v>
      </c>
      <c r="F331" s="243" t="s">
        <v>155</v>
      </c>
      <c r="G331" s="241"/>
      <c r="H331" s="244">
        <v>51.650000000000006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0" t="s">
        <v>151</v>
      </c>
      <c r="AU331" s="250" t="s">
        <v>149</v>
      </c>
      <c r="AV331" s="15" t="s">
        <v>148</v>
      </c>
      <c r="AW331" s="15" t="s">
        <v>35</v>
      </c>
      <c r="AX331" s="15" t="s">
        <v>82</v>
      </c>
      <c r="AY331" s="250" t="s">
        <v>140</v>
      </c>
    </row>
    <row r="332" s="2" customFormat="1" ht="24.15" customHeight="1">
      <c r="A332" s="39"/>
      <c r="B332" s="40"/>
      <c r="C332" s="205" t="s">
        <v>7</v>
      </c>
      <c r="D332" s="205" t="s">
        <v>144</v>
      </c>
      <c r="E332" s="206" t="s">
        <v>399</v>
      </c>
      <c r="F332" s="207" t="s">
        <v>400</v>
      </c>
      <c r="G332" s="208" t="s">
        <v>190</v>
      </c>
      <c r="H332" s="209">
        <v>51.649999999999999</v>
      </c>
      <c r="I332" s="210"/>
      <c r="J332" s="211">
        <f>ROUND(I332*H332,2)</f>
        <v>0</v>
      </c>
      <c r="K332" s="207" t="s">
        <v>206</v>
      </c>
      <c r="L332" s="45"/>
      <c r="M332" s="212" t="s">
        <v>19</v>
      </c>
      <c r="N332" s="213" t="s">
        <v>46</v>
      </c>
      <c r="O332" s="85"/>
      <c r="P332" s="214">
        <f>O332*H332</f>
        <v>0</v>
      </c>
      <c r="Q332" s="214">
        <v>0.007548</v>
      </c>
      <c r="R332" s="214">
        <f>Q332*H332</f>
        <v>0.38985419999999998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161</v>
      </c>
      <c r="AT332" s="216" t="s">
        <v>144</v>
      </c>
      <c r="AU332" s="216" t="s">
        <v>149</v>
      </c>
      <c r="AY332" s="18" t="s">
        <v>140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149</v>
      </c>
      <c r="BK332" s="217">
        <f>ROUND(I332*H332,2)</f>
        <v>0</v>
      </c>
      <c r="BL332" s="18" t="s">
        <v>161</v>
      </c>
      <c r="BM332" s="216" t="s">
        <v>401</v>
      </c>
    </row>
    <row r="333" s="2" customFormat="1">
      <c r="A333" s="39"/>
      <c r="B333" s="40"/>
      <c r="C333" s="41"/>
      <c r="D333" s="261" t="s">
        <v>200</v>
      </c>
      <c r="E333" s="41"/>
      <c r="F333" s="262" t="s">
        <v>402</v>
      </c>
      <c r="G333" s="41"/>
      <c r="H333" s="41"/>
      <c r="I333" s="263"/>
      <c r="J333" s="41"/>
      <c r="K333" s="41"/>
      <c r="L333" s="45"/>
      <c r="M333" s="264"/>
      <c r="N333" s="265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200</v>
      </c>
      <c r="AU333" s="18" t="s">
        <v>149</v>
      </c>
    </row>
    <row r="334" s="14" customFormat="1">
      <c r="A334" s="14"/>
      <c r="B334" s="229"/>
      <c r="C334" s="230"/>
      <c r="D334" s="220" t="s">
        <v>151</v>
      </c>
      <c r="E334" s="231" t="s">
        <v>19</v>
      </c>
      <c r="F334" s="232" t="s">
        <v>389</v>
      </c>
      <c r="G334" s="230"/>
      <c r="H334" s="233">
        <v>51.649999999999999</v>
      </c>
      <c r="I334" s="234"/>
      <c r="J334" s="230"/>
      <c r="K334" s="230"/>
      <c r="L334" s="235"/>
      <c r="M334" s="236"/>
      <c r="N334" s="237"/>
      <c r="O334" s="237"/>
      <c r="P334" s="237"/>
      <c r="Q334" s="237"/>
      <c r="R334" s="237"/>
      <c r="S334" s="237"/>
      <c r="T334" s="23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9" t="s">
        <v>151</v>
      </c>
      <c r="AU334" s="239" t="s">
        <v>149</v>
      </c>
      <c r="AV334" s="14" t="s">
        <v>149</v>
      </c>
      <c r="AW334" s="14" t="s">
        <v>35</v>
      </c>
      <c r="AX334" s="14" t="s">
        <v>74</v>
      </c>
      <c r="AY334" s="239" t="s">
        <v>140</v>
      </c>
    </row>
    <row r="335" s="15" customFormat="1">
      <c r="A335" s="15"/>
      <c r="B335" s="240"/>
      <c r="C335" s="241"/>
      <c r="D335" s="220" t="s">
        <v>151</v>
      </c>
      <c r="E335" s="242" t="s">
        <v>19</v>
      </c>
      <c r="F335" s="243" t="s">
        <v>155</v>
      </c>
      <c r="G335" s="241"/>
      <c r="H335" s="244">
        <v>51.649999999999999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0" t="s">
        <v>151</v>
      </c>
      <c r="AU335" s="250" t="s">
        <v>149</v>
      </c>
      <c r="AV335" s="15" t="s">
        <v>148</v>
      </c>
      <c r="AW335" s="15" t="s">
        <v>35</v>
      </c>
      <c r="AX335" s="15" t="s">
        <v>82</v>
      </c>
      <c r="AY335" s="250" t="s">
        <v>140</v>
      </c>
    </row>
    <row r="336" s="2" customFormat="1" ht="16.5" customHeight="1">
      <c r="A336" s="39"/>
      <c r="B336" s="40"/>
      <c r="C336" s="251" t="s">
        <v>403</v>
      </c>
      <c r="D336" s="251" t="s">
        <v>157</v>
      </c>
      <c r="E336" s="252" t="s">
        <v>404</v>
      </c>
      <c r="F336" s="253" t="s">
        <v>405</v>
      </c>
      <c r="G336" s="254" t="s">
        <v>190</v>
      </c>
      <c r="H336" s="255">
        <v>54.232999999999997</v>
      </c>
      <c r="I336" s="256"/>
      <c r="J336" s="257">
        <f>ROUND(I336*H336,2)</f>
        <v>0</v>
      </c>
      <c r="K336" s="253" t="s">
        <v>206</v>
      </c>
      <c r="L336" s="258"/>
      <c r="M336" s="259" t="s">
        <v>19</v>
      </c>
      <c r="N336" s="260" t="s">
        <v>46</v>
      </c>
      <c r="O336" s="85"/>
      <c r="P336" s="214">
        <f>O336*H336</f>
        <v>0</v>
      </c>
      <c r="Q336" s="214">
        <v>0.021999999999999999</v>
      </c>
      <c r="R336" s="214">
        <f>Q336*H336</f>
        <v>1.1931259999999999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279</v>
      </c>
      <c r="AT336" s="216" t="s">
        <v>157</v>
      </c>
      <c r="AU336" s="216" t="s">
        <v>149</v>
      </c>
      <c r="AY336" s="18" t="s">
        <v>140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149</v>
      </c>
      <c r="BK336" s="217">
        <f>ROUND(I336*H336,2)</f>
        <v>0</v>
      </c>
      <c r="BL336" s="18" t="s">
        <v>161</v>
      </c>
      <c r="BM336" s="216" t="s">
        <v>406</v>
      </c>
    </row>
    <row r="337" s="13" customFormat="1">
      <c r="A337" s="13"/>
      <c r="B337" s="218"/>
      <c r="C337" s="219"/>
      <c r="D337" s="220" t="s">
        <v>151</v>
      </c>
      <c r="E337" s="221" t="s">
        <v>19</v>
      </c>
      <c r="F337" s="222" t="s">
        <v>344</v>
      </c>
      <c r="G337" s="219"/>
      <c r="H337" s="221" t="s">
        <v>19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8" t="s">
        <v>151</v>
      </c>
      <c r="AU337" s="228" t="s">
        <v>149</v>
      </c>
      <c r="AV337" s="13" t="s">
        <v>82</v>
      </c>
      <c r="AW337" s="13" t="s">
        <v>35</v>
      </c>
      <c r="AX337" s="13" t="s">
        <v>74</v>
      </c>
      <c r="AY337" s="228" t="s">
        <v>140</v>
      </c>
    </row>
    <row r="338" s="14" customFormat="1">
      <c r="A338" s="14"/>
      <c r="B338" s="229"/>
      <c r="C338" s="230"/>
      <c r="D338" s="220" t="s">
        <v>151</v>
      </c>
      <c r="E338" s="231" t="s">
        <v>19</v>
      </c>
      <c r="F338" s="232" t="s">
        <v>389</v>
      </c>
      <c r="G338" s="230"/>
      <c r="H338" s="233">
        <v>51.649999999999999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9" t="s">
        <v>151</v>
      </c>
      <c r="AU338" s="239" t="s">
        <v>149</v>
      </c>
      <c r="AV338" s="14" t="s">
        <v>149</v>
      </c>
      <c r="AW338" s="14" t="s">
        <v>35</v>
      </c>
      <c r="AX338" s="14" t="s">
        <v>74</v>
      </c>
      <c r="AY338" s="239" t="s">
        <v>140</v>
      </c>
    </row>
    <row r="339" s="15" customFormat="1">
      <c r="A339" s="15"/>
      <c r="B339" s="240"/>
      <c r="C339" s="241"/>
      <c r="D339" s="220" t="s">
        <v>151</v>
      </c>
      <c r="E339" s="242" t="s">
        <v>19</v>
      </c>
      <c r="F339" s="243" t="s">
        <v>155</v>
      </c>
      <c r="G339" s="241"/>
      <c r="H339" s="244">
        <v>51.649999999999999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0" t="s">
        <v>151</v>
      </c>
      <c r="AU339" s="250" t="s">
        <v>149</v>
      </c>
      <c r="AV339" s="15" t="s">
        <v>148</v>
      </c>
      <c r="AW339" s="15" t="s">
        <v>35</v>
      </c>
      <c r="AX339" s="15" t="s">
        <v>82</v>
      </c>
      <c r="AY339" s="250" t="s">
        <v>140</v>
      </c>
    </row>
    <row r="340" s="14" customFormat="1">
      <c r="A340" s="14"/>
      <c r="B340" s="229"/>
      <c r="C340" s="230"/>
      <c r="D340" s="220" t="s">
        <v>151</v>
      </c>
      <c r="E340" s="230"/>
      <c r="F340" s="232" t="s">
        <v>407</v>
      </c>
      <c r="G340" s="230"/>
      <c r="H340" s="233">
        <v>54.232999999999997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9" t="s">
        <v>151</v>
      </c>
      <c r="AU340" s="239" t="s">
        <v>149</v>
      </c>
      <c r="AV340" s="14" t="s">
        <v>149</v>
      </c>
      <c r="AW340" s="14" t="s">
        <v>4</v>
      </c>
      <c r="AX340" s="14" t="s">
        <v>82</v>
      </c>
      <c r="AY340" s="239" t="s">
        <v>140</v>
      </c>
    </row>
    <row r="341" s="2" customFormat="1" ht="16.5" customHeight="1">
      <c r="A341" s="39"/>
      <c r="B341" s="40"/>
      <c r="C341" s="205" t="s">
        <v>408</v>
      </c>
      <c r="D341" s="205" t="s">
        <v>144</v>
      </c>
      <c r="E341" s="206" t="s">
        <v>409</v>
      </c>
      <c r="F341" s="207" t="s">
        <v>410</v>
      </c>
      <c r="G341" s="208" t="s">
        <v>190</v>
      </c>
      <c r="H341" s="209">
        <v>51.649999999999999</v>
      </c>
      <c r="I341" s="210"/>
      <c r="J341" s="211">
        <f>ROUND(I341*H341,2)</f>
        <v>0</v>
      </c>
      <c r="K341" s="207" t="s">
        <v>206</v>
      </c>
      <c r="L341" s="45"/>
      <c r="M341" s="212" t="s">
        <v>19</v>
      </c>
      <c r="N341" s="213" t="s">
        <v>46</v>
      </c>
      <c r="O341" s="85"/>
      <c r="P341" s="214">
        <f>O341*H341</f>
        <v>0</v>
      </c>
      <c r="Q341" s="214">
        <v>0.0015</v>
      </c>
      <c r="R341" s="214">
        <f>Q341*H341</f>
        <v>0.077475000000000002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161</v>
      </c>
      <c r="AT341" s="216" t="s">
        <v>144</v>
      </c>
      <c r="AU341" s="216" t="s">
        <v>149</v>
      </c>
      <c r="AY341" s="18" t="s">
        <v>140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149</v>
      </c>
      <c r="BK341" s="217">
        <f>ROUND(I341*H341,2)</f>
        <v>0</v>
      </c>
      <c r="BL341" s="18" t="s">
        <v>161</v>
      </c>
      <c r="BM341" s="216" t="s">
        <v>411</v>
      </c>
    </row>
    <row r="342" s="2" customFormat="1">
      <c r="A342" s="39"/>
      <c r="B342" s="40"/>
      <c r="C342" s="41"/>
      <c r="D342" s="261" t="s">
        <v>200</v>
      </c>
      <c r="E342" s="41"/>
      <c r="F342" s="262" t="s">
        <v>412</v>
      </c>
      <c r="G342" s="41"/>
      <c r="H342" s="41"/>
      <c r="I342" s="263"/>
      <c r="J342" s="41"/>
      <c r="K342" s="41"/>
      <c r="L342" s="45"/>
      <c r="M342" s="264"/>
      <c r="N342" s="265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200</v>
      </c>
      <c r="AU342" s="18" t="s">
        <v>149</v>
      </c>
    </row>
    <row r="343" s="14" customFormat="1">
      <c r="A343" s="14"/>
      <c r="B343" s="229"/>
      <c r="C343" s="230"/>
      <c r="D343" s="220" t="s">
        <v>151</v>
      </c>
      <c r="E343" s="231" t="s">
        <v>19</v>
      </c>
      <c r="F343" s="232" t="s">
        <v>389</v>
      </c>
      <c r="G343" s="230"/>
      <c r="H343" s="233">
        <v>51.649999999999999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9" t="s">
        <v>151</v>
      </c>
      <c r="AU343" s="239" t="s">
        <v>149</v>
      </c>
      <c r="AV343" s="14" t="s">
        <v>149</v>
      </c>
      <c r="AW343" s="14" t="s">
        <v>35</v>
      </c>
      <c r="AX343" s="14" t="s">
        <v>74</v>
      </c>
      <c r="AY343" s="239" t="s">
        <v>140</v>
      </c>
    </row>
    <row r="344" s="15" customFormat="1">
      <c r="A344" s="15"/>
      <c r="B344" s="240"/>
      <c r="C344" s="241"/>
      <c r="D344" s="220" t="s">
        <v>151</v>
      </c>
      <c r="E344" s="242" t="s">
        <v>19</v>
      </c>
      <c r="F344" s="243" t="s">
        <v>155</v>
      </c>
      <c r="G344" s="241"/>
      <c r="H344" s="244">
        <v>51.649999999999999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0" t="s">
        <v>151</v>
      </c>
      <c r="AU344" s="250" t="s">
        <v>149</v>
      </c>
      <c r="AV344" s="15" t="s">
        <v>148</v>
      </c>
      <c r="AW344" s="15" t="s">
        <v>35</v>
      </c>
      <c r="AX344" s="15" t="s">
        <v>82</v>
      </c>
      <c r="AY344" s="250" t="s">
        <v>140</v>
      </c>
    </row>
    <row r="345" s="2" customFormat="1" ht="24.15" customHeight="1">
      <c r="A345" s="39"/>
      <c r="B345" s="40"/>
      <c r="C345" s="205" t="s">
        <v>172</v>
      </c>
      <c r="D345" s="205" t="s">
        <v>144</v>
      </c>
      <c r="E345" s="206" t="s">
        <v>413</v>
      </c>
      <c r="F345" s="207" t="s">
        <v>414</v>
      </c>
      <c r="G345" s="208" t="s">
        <v>205</v>
      </c>
      <c r="H345" s="209">
        <v>1.6759999999999999</v>
      </c>
      <c r="I345" s="210"/>
      <c r="J345" s="211">
        <f>ROUND(I345*H345,2)</f>
        <v>0</v>
      </c>
      <c r="K345" s="207" t="s">
        <v>206</v>
      </c>
      <c r="L345" s="45"/>
      <c r="M345" s="212" t="s">
        <v>19</v>
      </c>
      <c r="N345" s="213" t="s">
        <v>46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161</v>
      </c>
      <c r="AT345" s="216" t="s">
        <v>144</v>
      </c>
      <c r="AU345" s="216" t="s">
        <v>149</v>
      </c>
      <c r="AY345" s="18" t="s">
        <v>140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149</v>
      </c>
      <c r="BK345" s="217">
        <f>ROUND(I345*H345,2)</f>
        <v>0</v>
      </c>
      <c r="BL345" s="18" t="s">
        <v>161</v>
      </c>
      <c r="BM345" s="216" t="s">
        <v>415</v>
      </c>
    </row>
    <row r="346" s="2" customFormat="1">
      <c r="A346" s="39"/>
      <c r="B346" s="40"/>
      <c r="C346" s="41"/>
      <c r="D346" s="261" t="s">
        <v>200</v>
      </c>
      <c r="E346" s="41"/>
      <c r="F346" s="262" t="s">
        <v>416</v>
      </c>
      <c r="G346" s="41"/>
      <c r="H346" s="41"/>
      <c r="I346" s="263"/>
      <c r="J346" s="41"/>
      <c r="K346" s="41"/>
      <c r="L346" s="45"/>
      <c r="M346" s="277"/>
      <c r="N346" s="278"/>
      <c r="O346" s="279"/>
      <c r="P346" s="279"/>
      <c r="Q346" s="279"/>
      <c r="R346" s="279"/>
      <c r="S346" s="279"/>
      <c r="T346" s="280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200</v>
      </c>
      <c r="AU346" s="18" t="s">
        <v>149</v>
      </c>
    </row>
    <row r="347" s="2" customFormat="1" ht="6.96" customHeight="1">
      <c r="A347" s="39"/>
      <c r="B347" s="60"/>
      <c r="C347" s="61"/>
      <c r="D347" s="61"/>
      <c r="E347" s="61"/>
      <c r="F347" s="61"/>
      <c r="G347" s="61"/>
      <c r="H347" s="61"/>
      <c r="I347" s="61"/>
      <c r="J347" s="61"/>
      <c r="K347" s="61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XKk8j8hDq1Kf+nUKM2nGmKV920oORwJlctgSLmo16b05QKr/vtOgXFXb1/d+y4QQ3WEE+pzzuzbFeqA1dPu8IQ==" hashValue="HC0lZmHkXky4DCDgkWeWFx42I5xBn1zHu3/DC+ecZilY6usVHBquZxXO6s4CE5ZD+zAQe5yqFv4ywdYHXPA21g==" algorithmName="SHA-512" password="CC35"/>
  <autoFilter ref="C85:K34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2/632441215"/>
    <hyperlink ref="F118" r:id="rId2" display="https://podminky.urs.cz/item/CS_URS_2025_02/632441291"/>
    <hyperlink ref="F147" r:id="rId3" display="https://podminky.urs.cz/item/CS_URS_2025_02/952902121"/>
    <hyperlink ref="F176" r:id="rId4" display="https://podminky.urs.cz/item/CS_URS_2025_02/998018001"/>
    <hyperlink ref="F180" r:id="rId5" display="https://podminky.urs.cz/item/CS_URS_2025_02/713121111"/>
    <hyperlink ref="F236" r:id="rId6" display="https://podminky.urs.cz/item/CS_URS_2025_02/713191132"/>
    <hyperlink ref="F292" r:id="rId7" display="https://podminky.urs.cz/item/CS_URS_2025_02/998713111"/>
    <hyperlink ref="F295" r:id="rId8" display="https://podminky.urs.cz/item/CS_URS_2025_02/771111011"/>
    <hyperlink ref="F301" r:id="rId9" display="https://podminky.urs.cz/item/CS_URS_2025_02/771121011"/>
    <hyperlink ref="F305" r:id="rId10" display="https://podminky.urs.cz/item/CS_URS_2025_02/771121021"/>
    <hyperlink ref="F333" r:id="rId11" display="https://podminky.urs.cz/item/CS_URS_2025_02/771574415"/>
    <hyperlink ref="F342" r:id="rId12" display="https://podminky.urs.cz/item/CS_URS_2025_02/771591112"/>
    <hyperlink ref="F346" r:id="rId13" display="https://podminky.urs.cz/item/CS_URS_2025_02/99877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SK Modřany - byt správce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417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1. 9. 2025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114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ROUND((SUM(BE87:BE340)),  2)</f>
        <v>0</v>
      </c>
      <c r="G33" s="39"/>
      <c r="H33" s="39"/>
      <c r="I33" s="149">
        <v>0.20999999999999999</v>
      </c>
      <c r="J33" s="148">
        <f>ROUND(((SUM(BE87:BE340))*I33),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ROUND((SUM(BF87:BF340)),  2)</f>
        <v>0</v>
      </c>
      <c r="G34" s="39"/>
      <c r="H34" s="39"/>
      <c r="I34" s="149">
        <v>0.12</v>
      </c>
      <c r="J34" s="148">
        <f>ROUND(((SUM(BF87:BF340))*I34),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ROUND((SUM(BG87:BG340)),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ROUND((SUM(BH87:BH340)),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ROUND((SUM(BI87:BI340)),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SK Modřany - byt správce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2025-109-3-08 - Otvorové výplně - okna, dveře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116</v>
      </c>
      <c r="D57" s="163"/>
      <c r="E57" s="163"/>
      <c r="F57" s="163"/>
      <c r="G57" s="163"/>
      <c r="H57" s="163"/>
      <c r="I57" s="163"/>
      <c r="J57" s="164" t="s">
        <v>117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hidden="1" s="9" customFormat="1" ht="24.96" customHeight="1">
      <c r="A60" s="9"/>
      <c r="B60" s="166"/>
      <c r="C60" s="167"/>
      <c r="D60" s="168" t="s">
        <v>119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418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122</v>
      </c>
      <c r="E62" s="175"/>
      <c r="F62" s="175"/>
      <c r="G62" s="175"/>
      <c r="H62" s="175"/>
      <c r="I62" s="175"/>
      <c r="J62" s="176">
        <f>J103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66"/>
      <c r="C63" s="167"/>
      <c r="D63" s="168" t="s">
        <v>123</v>
      </c>
      <c r="E63" s="169"/>
      <c r="F63" s="169"/>
      <c r="G63" s="169"/>
      <c r="H63" s="169"/>
      <c r="I63" s="169"/>
      <c r="J63" s="170">
        <f>J106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72"/>
      <c r="C64" s="173"/>
      <c r="D64" s="174" t="s">
        <v>124</v>
      </c>
      <c r="E64" s="175"/>
      <c r="F64" s="175"/>
      <c r="G64" s="175"/>
      <c r="H64" s="175"/>
      <c r="I64" s="175"/>
      <c r="J64" s="176">
        <f>J107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419</v>
      </c>
      <c r="E65" s="175"/>
      <c r="F65" s="175"/>
      <c r="G65" s="175"/>
      <c r="H65" s="175"/>
      <c r="I65" s="175"/>
      <c r="J65" s="176">
        <f>J133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420</v>
      </c>
      <c r="E66" s="175"/>
      <c r="F66" s="175"/>
      <c r="G66" s="175"/>
      <c r="H66" s="175"/>
      <c r="I66" s="175"/>
      <c r="J66" s="176">
        <f>J199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2"/>
      <c r="C67" s="173"/>
      <c r="D67" s="174" t="s">
        <v>421</v>
      </c>
      <c r="E67" s="175"/>
      <c r="F67" s="175"/>
      <c r="G67" s="175"/>
      <c r="H67" s="175"/>
      <c r="I67" s="175"/>
      <c r="J67" s="176">
        <f>J230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125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SK Modřany - byt správce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112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2025-109-3-08 - Otvorové výplně - okna, dveře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Komořanská - 47, Praha 4 - Modřany</v>
      </c>
      <c r="G81" s="41"/>
      <c r="H81" s="41"/>
      <c r="I81" s="33" t="s">
        <v>23</v>
      </c>
      <c r="J81" s="73" t="str">
        <f>IF(J12="","",J12)</f>
        <v>1. 9. 2025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40.05" customHeight="1">
      <c r="A83" s="39"/>
      <c r="B83" s="40"/>
      <c r="C83" s="33" t="s">
        <v>25</v>
      </c>
      <c r="D83" s="41"/>
      <c r="E83" s="41"/>
      <c r="F83" s="28" t="str">
        <f>E15</f>
        <v>Sportovní klub Modřany,Komořanská 47, Praha 4</v>
      </c>
      <c r="G83" s="41"/>
      <c r="H83" s="41"/>
      <c r="I83" s="33" t="s">
        <v>32</v>
      </c>
      <c r="J83" s="37" t="str">
        <f>E21</f>
        <v>ASLB spol.s.r.o.Fikarova 2157/1, Praha 4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33" t="s">
        <v>36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126</v>
      </c>
      <c r="D86" s="181" t="s">
        <v>59</v>
      </c>
      <c r="E86" s="181" t="s">
        <v>55</v>
      </c>
      <c r="F86" s="181" t="s">
        <v>56</v>
      </c>
      <c r="G86" s="181" t="s">
        <v>127</v>
      </c>
      <c r="H86" s="181" t="s">
        <v>128</v>
      </c>
      <c r="I86" s="181" t="s">
        <v>129</v>
      </c>
      <c r="J86" s="181" t="s">
        <v>117</v>
      </c>
      <c r="K86" s="182" t="s">
        <v>130</v>
      </c>
      <c r="L86" s="183"/>
      <c r="M86" s="93" t="s">
        <v>19</v>
      </c>
      <c r="N86" s="94" t="s">
        <v>44</v>
      </c>
      <c r="O86" s="94" t="s">
        <v>131</v>
      </c>
      <c r="P86" s="94" t="s">
        <v>132</v>
      </c>
      <c r="Q86" s="94" t="s">
        <v>133</v>
      </c>
      <c r="R86" s="94" t="s">
        <v>134</v>
      </c>
      <c r="S86" s="94" t="s">
        <v>135</v>
      </c>
      <c r="T86" s="95" t="s">
        <v>136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137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P88+P106</f>
        <v>0</v>
      </c>
      <c r="Q87" s="97"/>
      <c r="R87" s="186">
        <f>R88+R106</f>
        <v>0.60797430479600001</v>
      </c>
      <c r="S87" s="97"/>
      <c r="T87" s="187">
        <f>T88+T106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73</v>
      </c>
      <c r="AU87" s="18" t="s">
        <v>118</v>
      </c>
      <c r="BK87" s="188">
        <f>BK88+BK106</f>
        <v>0</v>
      </c>
    </row>
    <row r="88" s="12" customFormat="1" ht="25.92" customHeight="1">
      <c r="A88" s="12"/>
      <c r="B88" s="189"/>
      <c r="C88" s="190"/>
      <c r="D88" s="191" t="s">
        <v>73</v>
      </c>
      <c r="E88" s="192" t="s">
        <v>138</v>
      </c>
      <c r="F88" s="192" t="s">
        <v>139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P89+P103</f>
        <v>0</v>
      </c>
      <c r="Q88" s="197"/>
      <c r="R88" s="198">
        <f>R89+R103</f>
        <v>0.021131617700000001</v>
      </c>
      <c r="S88" s="197"/>
      <c r="T88" s="199">
        <f>T89+T103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82</v>
      </c>
      <c r="AT88" s="201" t="s">
        <v>73</v>
      </c>
      <c r="AU88" s="201" t="s">
        <v>74</v>
      </c>
      <c r="AY88" s="200" t="s">
        <v>140</v>
      </c>
      <c r="BK88" s="202">
        <f>BK89+BK103</f>
        <v>0</v>
      </c>
    </row>
    <row r="89" s="12" customFormat="1" ht="22.8" customHeight="1">
      <c r="A89" s="12"/>
      <c r="B89" s="189"/>
      <c r="C89" s="190"/>
      <c r="D89" s="191" t="s">
        <v>73</v>
      </c>
      <c r="E89" s="203" t="s">
        <v>422</v>
      </c>
      <c r="F89" s="203" t="s">
        <v>423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SUM(P90:P102)</f>
        <v>0</v>
      </c>
      <c r="Q89" s="197"/>
      <c r="R89" s="198">
        <f>SUM(R90:R102)</f>
        <v>0.021131617700000001</v>
      </c>
      <c r="S89" s="197"/>
      <c r="T89" s="199">
        <f>SUM(T90:T102)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82</v>
      </c>
      <c r="AT89" s="201" t="s">
        <v>73</v>
      </c>
      <c r="AU89" s="201" t="s">
        <v>82</v>
      </c>
      <c r="AY89" s="200" t="s">
        <v>140</v>
      </c>
      <c r="BK89" s="202">
        <f>SUM(BK90:BK102)</f>
        <v>0</v>
      </c>
    </row>
    <row r="90" s="2" customFormat="1" ht="24.15" customHeight="1">
      <c r="A90" s="39"/>
      <c r="B90" s="40"/>
      <c r="C90" s="205" t="s">
        <v>82</v>
      </c>
      <c r="D90" s="205" t="s">
        <v>144</v>
      </c>
      <c r="E90" s="206" t="s">
        <v>424</v>
      </c>
      <c r="F90" s="207" t="s">
        <v>425</v>
      </c>
      <c r="G90" s="208" t="s">
        <v>147</v>
      </c>
      <c r="H90" s="209">
        <v>1</v>
      </c>
      <c r="I90" s="210"/>
      <c r="J90" s="211">
        <f>ROUND(I90*H90,2)</f>
        <v>0</v>
      </c>
      <c r="K90" s="207" t="s">
        <v>206</v>
      </c>
      <c r="L90" s="45"/>
      <c r="M90" s="212" t="s">
        <v>19</v>
      </c>
      <c r="N90" s="213" t="s">
        <v>46</v>
      </c>
      <c r="O90" s="85"/>
      <c r="P90" s="214">
        <f>O90*H90</f>
        <v>0</v>
      </c>
      <c r="Q90" s="214">
        <v>0.00048161770000000002</v>
      </c>
      <c r="R90" s="214">
        <f>Q90*H90</f>
        <v>0.00048161770000000002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148</v>
      </c>
      <c r="AT90" s="216" t="s">
        <v>144</v>
      </c>
      <c r="AU90" s="216" t="s">
        <v>149</v>
      </c>
      <c r="AY90" s="18" t="s">
        <v>140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149</v>
      </c>
      <c r="BK90" s="217">
        <f>ROUND(I90*H90,2)</f>
        <v>0</v>
      </c>
      <c r="BL90" s="18" t="s">
        <v>148</v>
      </c>
      <c r="BM90" s="216" t="s">
        <v>426</v>
      </c>
    </row>
    <row r="91" s="2" customFormat="1">
      <c r="A91" s="39"/>
      <c r="B91" s="40"/>
      <c r="C91" s="41"/>
      <c r="D91" s="261" t="s">
        <v>200</v>
      </c>
      <c r="E91" s="41"/>
      <c r="F91" s="262" t="s">
        <v>427</v>
      </c>
      <c r="G91" s="41"/>
      <c r="H91" s="41"/>
      <c r="I91" s="263"/>
      <c r="J91" s="41"/>
      <c r="K91" s="41"/>
      <c r="L91" s="45"/>
      <c r="M91" s="264"/>
      <c r="N91" s="26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200</v>
      </c>
      <c r="AU91" s="18" t="s">
        <v>149</v>
      </c>
    </row>
    <row r="92" s="13" customFormat="1">
      <c r="A92" s="13"/>
      <c r="B92" s="218"/>
      <c r="C92" s="219"/>
      <c r="D92" s="220" t="s">
        <v>151</v>
      </c>
      <c r="E92" s="221" t="s">
        <v>19</v>
      </c>
      <c r="F92" s="222" t="s">
        <v>428</v>
      </c>
      <c r="G92" s="219"/>
      <c r="H92" s="221" t="s">
        <v>19</v>
      </c>
      <c r="I92" s="223"/>
      <c r="J92" s="219"/>
      <c r="K92" s="219"/>
      <c r="L92" s="224"/>
      <c r="M92" s="225"/>
      <c r="N92" s="226"/>
      <c r="O92" s="226"/>
      <c r="P92" s="226"/>
      <c r="Q92" s="226"/>
      <c r="R92" s="226"/>
      <c r="S92" s="226"/>
      <c r="T92" s="22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8" t="s">
        <v>151</v>
      </c>
      <c r="AU92" s="228" t="s">
        <v>149</v>
      </c>
      <c r="AV92" s="13" t="s">
        <v>82</v>
      </c>
      <c r="AW92" s="13" t="s">
        <v>35</v>
      </c>
      <c r="AX92" s="13" t="s">
        <v>74</v>
      </c>
      <c r="AY92" s="228" t="s">
        <v>140</v>
      </c>
    </row>
    <row r="93" s="13" customFormat="1">
      <c r="A93" s="13"/>
      <c r="B93" s="218"/>
      <c r="C93" s="219"/>
      <c r="D93" s="220" t="s">
        <v>151</v>
      </c>
      <c r="E93" s="221" t="s">
        <v>19</v>
      </c>
      <c r="F93" s="222" t="s">
        <v>429</v>
      </c>
      <c r="G93" s="219"/>
      <c r="H93" s="221" t="s">
        <v>19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151</v>
      </c>
      <c r="AU93" s="228" t="s">
        <v>149</v>
      </c>
      <c r="AV93" s="13" t="s">
        <v>82</v>
      </c>
      <c r="AW93" s="13" t="s">
        <v>35</v>
      </c>
      <c r="AX93" s="13" t="s">
        <v>74</v>
      </c>
      <c r="AY93" s="228" t="s">
        <v>140</v>
      </c>
    </row>
    <row r="94" s="13" customFormat="1">
      <c r="A94" s="13"/>
      <c r="B94" s="218"/>
      <c r="C94" s="219"/>
      <c r="D94" s="220" t="s">
        <v>151</v>
      </c>
      <c r="E94" s="221" t="s">
        <v>19</v>
      </c>
      <c r="F94" s="222" t="s">
        <v>430</v>
      </c>
      <c r="G94" s="219"/>
      <c r="H94" s="221" t="s">
        <v>19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151</v>
      </c>
      <c r="AU94" s="228" t="s">
        <v>149</v>
      </c>
      <c r="AV94" s="13" t="s">
        <v>82</v>
      </c>
      <c r="AW94" s="13" t="s">
        <v>35</v>
      </c>
      <c r="AX94" s="13" t="s">
        <v>74</v>
      </c>
      <c r="AY94" s="228" t="s">
        <v>140</v>
      </c>
    </row>
    <row r="95" s="14" customFormat="1">
      <c r="A95" s="14"/>
      <c r="B95" s="229"/>
      <c r="C95" s="230"/>
      <c r="D95" s="220" t="s">
        <v>151</v>
      </c>
      <c r="E95" s="231" t="s">
        <v>19</v>
      </c>
      <c r="F95" s="232" t="s">
        <v>82</v>
      </c>
      <c r="G95" s="230"/>
      <c r="H95" s="233">
        <v>1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151</v>
      </c>
      <c r="AU95" s="239" t="s">
        <v>149</v>
      </c>
      <c r="AV95" s="14" t="s">
        <v>149</v>
      </c>
      <c r="AW95" s="14" t="s">
        <v>35</v>
      </c>
      <c r="AX95" s="14" t="s">
        <v>74</v>
      </c>
      <c r="AY95" s="239" t="s">
        <v>140</v>
      </c>
    </row>
    <row r="96" s="15" customFormat="1">
      <c r="A96" s="15"/>
      <c r="B96" s="240"/>
      <c r="C96" s="241"/>
      <c r="D96" s="220" t="s">
        <v>151</v>
      </c>
      <c r="E96" s="242" t="s">
        <v>19</v>
      </c>
      <c r="F96" s="243" t="s">
        <v>155</v>
      </c>
      <c r="G96" s="241"/>
      <c r="H96" s="244">
        <v>1</v>
      </c>
      <c r="I96" s="245"/>
      <c r="J96" s="241"/>
      <c r="K96" s="241"/>
      <c r="L96" s="246"/>
      <c r="M96" s="247"/>
      <c r="N96" s="248"/>
      <c r="O96" s="248"/>
      <c r="P96" s="248"/>
      <c r="Q96" s="248"/>
      <c r="R96" s="248"/>
      <c r="S96" s="248"/>
      <c r="T96" s="249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0" t="s">
        <v>151</v>
      </c>
      <c r="AU96" s="250" t="s">
        <v>149</v>
      </c>
      <c r="AV96" s="15" t="s">
        <v>148</v>
      </c>
      <c r="AW96" s="15" t="s">
        <v>35</v>
      </c>
      <c r="AX96" s="15" t="s">
        <v>82</v>
      </c>
      <c r="AY96" s="250" t="s">
        <v>140</v>
      </c>
    </row>
    <row r="97" s="2" customFormat="1" ht="16.5" customHeight="1">
      <c r="A97" s="39"/>
      <c r="B97" s="40"/>
      <c r="C97" s="251" t="s">
        <v>149</v>
      </c>
      <c r="D97" s="251" t="s">
        <v>157</v>
      </c>
      <c r="E97" s="252" t="s">
        <v>431</v>
      </c>
      <c r="F97" s="253" t="s">
        <v>432</v>
      </c>
      <c r="G97" s="254" t="s">
        <v>147</v>
      </c>
      <c r="H97" s="255">
        <v>1</v>
      </c>
      <c r="I97" s="256"/>
      <c r="J97" s="257">
        <f>ROUND(I97*H97,2)</f>
        <v>0</v>
      </c>
      <c r="K97" s="253" t="s">
        <v>206</v>
      </c>
      <c r="L97" s="258"/>
      <c r="M97" s="259" t="s">
        <v>19</v>
      </c>
      <c r="N97" s="260" t="s">
        <v>46</v>
      </c>
      <c r="O97" s="85"/>
      <c r="P97" s="214">
        <f>O97*H97</f>
        <v>0</v>
      </c>
      <c r="Q97" s="214">
        <v>0.020650000000000002</v>
      </c>
      <c r="R97" s="214">
        <f>Q97*H97</f>
        <v>0.020650000000000002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143</v>
      </c>
      <c r="AT97" s="216" t="s">
        <v>157</v>
      </c>
      <c r="AU97" s="216" t="s">
        <v>149</v>
      </c>
      <c r="AY97" s="18" t="s">
        <v>140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149</v>
      </c>
      <c r="BK97" s="217">
        <f>ROUND(I97*H97,2)</f>
        <v>0</v>
      </c>
      <c r="BL97" s="18" t="s">
        <v>148</v>
      </c>
      <c r="BM97" s="216" t="s">
        <v>433</v>
      </c>
    </row>
    <row r="98" s="13" customFormat="1">
      <c r="A98" s="13"/>
      <c r="B98" s="218"/>
      <c r="C98" s="219"/>
      <c r="D98" s="220" t="s">
        <v>151</v>
      </c>
      <c r="E98" s="221" t="s">
        <v>19</v>
      </c>
      <c r="F98" s="222" t="s">
        <v>428</v>
      </c>
      <c r="G98" s="219"/>
      <c r="H98" s="221" t="s">
        <v>19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8" t="s">
        <v>151</v>
      </c>
      <c r="AU98" s="228" t="s">
        <v>149</v>
      </c>
      <c r="AV98" s="13" t="s">
        <v>82</v>
      </c>
      <c r="AW98" s="13" t="s">
        <v>35</v>
      </c>
      <c r="AX98" s="13" t="s">
        <v>74</v>
      </c>
      <c r="AY98" s="228" t="s">
        <v>140</v>
      </c>
    </row>
    <row r="99" s="13" customFormat="1">
      <c r="A99" s="13"/>
      <c r="B99" s="218"/>
      <c r="C99" s="219"/>
      <c r="D99" s="220" t="s">
        <v>151</v>
      </c>
      <c r="E99" s="221" t="s">
        <v>19</v>
      </c>
      <c r="F99" s="222" t="s">
        <v>429</v>
      </c>
      <c r="G99" s="219"/>
      <c r="H99" s="221" t="s">
        <v>19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151</v>
      </c>
      <c r="AU99" s="228" t="s">
        <v>149</v>
      </c>
      <c r="AV99" s="13" t="s">
        <v>82</v>
      </c>
      <c r="AW99" s="13" t="s">
        <v>35</v>
      </c>
      <c r="AX99" s="13" t="s">
        <v>74</v>
      </c>
      <c r="AY99" s="228" t="s">
        <v>140</v>
      </c>
    </row>
    <row r="100" s="13" customFormat="1">
      <c r="A100" s="13"/>
      <c r="B100" s="218"/>
      <c r="C100" s="219"/>
      <c r="D100" s="220" t="s">
        <v>151</v>
      </c>
      <c r="E100" s="221" t="s">
        <v>19</v>
      </c>
      <c r="F100" s="222" t="s">
        <v>430</v>
      </c>
      <c r="G100" s="219"/>
      <c r="H100" s="221" t="s">
        <v>19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151</v>
      </c>
      <c r="AU100" s="228" t="s">
        <v>149</v>
      </c>
      <c r="AV100" s="13" t="s">
        <v>82</v>
      </c>
      <c r="AW100" s="13" t="s">
        <v>35</v>
      </c>
      <c r="AX100" s="13" t="s">
        <v>74</v>
      </c>
      <c r="AY100" s="228" t="s">
        <v>140</v>
      </c>
    </row>
    <row r="101" s="14" customFormat="1">
      <c r="A101" s="14"/>
      <c r="B101" s="229"/>
      <c r="C101" s="230"/>
      <c r="D101" s="220" t="s">
        <v>151</v>
      </c>
      <c r="E101" s="231" t="s">
        <v>19</v>
      </c>
      <c r="F101" s="232" t="s">
        <v>82</v>
      </c>
      <c r="G101" s="230"/>
      <c r="H101" s="233">
        <v>1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151</v>
      </c>
      <c r="AU101" s="239" t="s">
        <v>149</v>
      </c>
      <c r="AV101" s="14" t="s">
        <v>149</v>
      </c>
      <c r="AW101" s="14" t="s">
        <v>35</v>
      </c>
      <c r="AX101" s="14" t="s">
        <v>74</v>
      </c>
      <c r="AY101" s="239" t="s">
        <v>140</v>
      </c>
    </row>
    <row r="102" s="15" customFormat="1">
      <c r="A102" s="15"/>
      <c r="B102" s="240"/>
      <c r="C102" s="241"/>
      <c r="D102" s="220" t="s">
        <v>151</v>
      </c>
      <c r="E102" s="242" t="s">
        <v>19</v>
      </c>
      <c r="F102" s="243" t="s">
        <v>155</v>
      </c>
      <c r="G102" s="241"/>
      <c r="H102" s="244">
        <v>1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0" t="s">
        <v>151</v>
      </c>
      <c r="AU102" s="250" t="s">
        <v>149</v>
      </c>
      <c r="AV102" s="15" t="s">
        <v>148</v>
      </c>
      <c r="AW102" s="15" t="s">
        <v>35</v>
      </c>
      <c r="AX102" s="15" t="s">
        <v>82</v>
      </c>
      <c r="AY102" s="250" t="s">
        <v>140</v>
      </c>
    </row>
    <row r="103" s="12" customFormat="1" ht="22.8" customHeight="1">
      <c r="A103" s="12"/>
      <c r="B103" s="189"/>
      <c r="C103" s="190"/>
      <c r="D103" s="191" t="s">
        <v>73</v>
      </c>
      <c r="E103" s="203" t="s">
        <v>229</v>
      </c>
      <c r="F103" s="203" t="s">
        <v>230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SUM(P104:P105)</f>
        <v>0</v>
      </c>
      <c r="Q103" s="197"/>
      <c r="R103" s="198">
        <f>SUM(R104:R105)</f>
        <v>0</v>
      </c>
      <c r="S103" s="197"/>
      <c r="T103" s="199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82</v>
      </c>
      <c r="AT103" s="201" t="s">
        <v>73</v>
      </c>
      <c r="AU103" s="201" t="s">
        <v>82</v>
      </c>
      <c r="AY103" s="200" t="s">
        <v>140</v>
      </c>
      <c r="BK103" s="202">
        <f>SUM(BK104:BK105)</f>
        <v>0</v>
      </c>
    </row>
    <row r="104" s="2" customFormat="1" ht="33" customHeight="1">
      <c r="A104" s="39"/>
      <c r="B104" s="40"/>
      <c r="C104" s="205" t="s">
        <v>263</v>
      </c>
      <c r="D104" s="205" t="s">
        <v>144</v>
      </c>
      <c r="E104" s="206" t="s">
        <v>356</v>
      </c>
      <c r="F104" s="207" t="s">
        <v>357</v>
      </c>
      <c r="G104" s="208" t="s">
        <v>205</v>
      </c>
      <c r="H104" s="209">
        <v>0.023</v>
      </c>
      <c r="I104" s="210"/>
      <c r="J104" s="211">
        <f>ROUND(I104*H104,2)</f>
        <v>0</v>
      </c>
      <c r="K104" s="207" t="s">
        <v>206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148</v>
      </c>
      <c r="AT104" s="216" t="s">
        <v>144</v>
      </c>
      <c r="AU104" s="216" t="s">
        <v>149</v>
      </c>
      <c r="AY104" s="18" t="s">
        <v>140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149</v>
      </c>
      <c r="BK104" s="217">
        <f>ROUND(I104*H104,2)</f>
        <v>0</v>
      </c>
      <c r="BL104" s="18" t="s">
        <v>148</v>
      </c>
      <c r="BM104" s="216" t="s">
        <v>434</v>
      </c>
    </row>
    <row r="105" s="2" customFormat="1">
      <c r="A105" s="39"/>
      <c r="B105" s="40"/>
      <c r="C105" s="41"/>
      <c r="D105" s="261" t="s">
        <v>200</v>
      </c>
      <c r="E105" s="41"/>
      <c r="F105" s="262" t="s">
        <v>359</v>
      </c>
      <c r="G105" s="41"/>
      <c r="H105" s="41"/>
      <c r="I105" s="263"/>
      <c r="J105" s="41"/>
      <c r="K105" s="41"/>
      <c r="L105" s="45"/>
      <c r="M105" s="264"/>
      <c r="N105" s="26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200</v>
      </c>
      <c r="AU105" s="18" t="s">
        <v>149</v>
      </c>
    </row>
    <row r="106" s="12" customFormat="1" ht="25.92" customHeight="1">
      <c r="A106" s="12"/>
      <c r="B106" s="189"/>
      <c r="C106" s="190"/>
      <c r="D106" s="191" t="s">
        <v>73</v>
      </c>
      <c r="E106" s="192" t="s">
        <v>236</v>
      </c>
      <c r="F106" s="192" t="s">
        <v>237</v>
      </c>
      <c r="G106" s="190"/>
      <c r="H106" s="190"/>
      <c r="I106" s="193"/>
      <c r="J106" s="194">
        <f>BK106</f>
        <v>0</v>
      </c>
      <c r="K106" s="190"/>
      <c r="L106" s="195"/>
      <c r="M106" s="196"/>
      <c r="N106" s="197"/>
      <c r="O106" s="197"/>
      <c r="P106" s="198">
        <f>P107+P133+P199+P230</f>
        <v>0</v>
      </c>
      <c r="Q106" s="197"/>
      <c r="R106" s="198">
        <f>R107+R133+R199+R230</f>
        <v>0.58684268709599996</v>
      </c>
      <c r="S106" s="197"/>
      <c r="T106" s="199">
        <f>T107+T133+T199+T230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149</v>
      </c>
      <c r="AT106" s="201" t="s">
        <v>73</v>
      </c>
      <c r="AU106" s="201" t="s">
        <v>74</v>
      </c>
      <c r="AY106" s="200" t="s">
        <v>140</v>
      </c>
      <c r="BK106" s="202">
        <f>BK107+BK133+BK199+BK230</f>
        <v>0</v>
      </c>
    </row>
    <row r="107" s="12" customFormat="1" ht="22.8" customHeight="1">
      <c r="A107" s="12"/>
      <c r="B107" s="189"/>
      <c r="C107" s="190"/>
      <c r="D107" s="191" t="s">
        <v>73</v>
      </c>
      <c r="E107" s="203" t="s">
        <v>238</v>
      </c>
      <c r="F107" s="203" t="s">
        <v>239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SUM(P108:P132)</f>
        <v>0</v>
      </c>
      <c r="Q107" s="197"/>
      <c r="R107" s="198">
        <f>SUM(R108:R132)</f>
        <v>0.030540000000000001</v>
      </c>
      <c r="S107" s="197"/>
      <c r="T107" s="199">
        <f>SUM(T108:T132)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149</v>
      </c>
      <c r="AT107" s="201" t="s">
        <v>73</v>
      </c>
      <c r="AU107" s="201" t="s">
        <v>82</v>
      </c>
      <c r="AY107" s="200" t="s">
        <v>140</v>
      </c>
      <c r="BK107" s="202">
        <f>SUM(BK108:BK132)</f>
        <v>0</v>
      </c>
    </row>
    <row r="108" s="2" customFormat="1" ht="21.75" customHeight="1">
      <c r="A108" s="39"/>
      <c r="B108" s="40"/>
      <c r="C108" s="205" t="s">
        <v>148</v>
      </c>
      <c r="D108" s="205" t="s">
        <v>144</v>
      </c>
      <c r="E108" s="206" t="s">
        <v>435</v>
      </c>
      <c r="F108" s="207" t="s">
        <v>436</v>
      </c>
      <c r="G108" s="208" t="s">
        <v>147</v>
      </c>
      <c r="H108" s="209">
        <v>2</v>
      </c>
      <c r="I108" s="210"/>
      <c r="J108" s="211">
        <f>ROUND(I108*H108,2)</f>
        <v>0</v>
      </c>
      <c r="K108" s="207" t="s">
        <v>206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0.00022000000000000001</v>
      </c>
      <c r="R108" s="214">
        <f>Q108*H108</f>
        <v>0.00044000000000000002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161</v>
      </c>
      <c r="AT108" s="216" t="s">
        <v>144</v>
      </c>
      <c r="AU108" s="216" t="s">
        <v>149</v>
      </c>
      <c r="AY108" s="18" t="s">
        <v>140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149</v>
      </c>
      <c r="BK108" s="217">
        <f>ROUND(I108*H108,2)</f>
        <v>0</v>
      </c>
      <c r="BL108" s="18" t="s">
        <v>161</v>
      </c>
      <c r="BM108" s="216" t="s">
        <v>437</v>
      </c>
    </row>
    <row r="109" s="2" customFormat="1">
      <c r="A109" s="39"/>
      <c r="B109" s="40"/>
      <c r="C109" s="41"/>
      <c r="D109" s="261" t="s">
        <v>200</v>
      </c>
      <c r="E109" s="41"/>
      <c r="F109" s="262" t="s">
        <v>438</v>
      </c>
      <c r="G109" s="41"/>
      <c r="H109" s="41"/>
      <c r="I109" s="263"/>
      <c r="J109" s="41"/>
      <c r="K109" s="41"/>
      <c r="L109" s="45"/>
      <c r="M109" s="264"/>
      <c r="N109" s="26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200</v>
      </c>
      <c r="AU109" s="18" t="s">
        <v>149</v>
      </c>
    </row>
    <row r="110" s="13" customFormat="1">
      <c r="A110" s="13"/>
      <c r="B110" s="218"/>
      <c r="C110" s="219"/>
      <c r="D110" s="220" t="s">
        <v>151</v>
      </c>
      <c r="E110" s="221" t="s">
        <v>19</v>
      </c>
      <c r="F110" s="222" t="s">
        <v>428</v>
      </c>
      <c r="G110" s="219"/>
      <c r="H110" s="221" t="s">
        <v>19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8" t="s">
        <v>151</v>
      </c>
      <c r="AU110" s="228" t="s">
        <v>149</v>
      </c>
      <c r="AV110" s="13" t="s">
        <v>82</v>
      </c>
      <c r="AW110" s="13" t="s">
        <v>35</v>
      </c>
      <c r="AX110" s="13" t="s">
        <v>74</v>
      </c>
      <c r="AY110" s="228" t="s">
        <v>140</v>
      </c>
    </row>
    <row r="111" s="13" customFormat="1">
      <c r="A111" s="13"/>
      <c r="B111" s="218"/>
      <c r="C111" s="219"/>
      <c r="D111" s="220" t="s">
        <v>151</v>
      </c>
      <c r="E111" s="221" t="s">
        <v>19</v>
      </c>
      <c r="F111" s="222" t="s">
        <v>439</v>
      </c>
      <c r="G111" s="219"/>
      <c r="H111" s="221" t="s">
        <v>19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151</v>
      </c>
      <c r="AU111" s="228" t="s">
        <v>149</v>
      </c>
      <c r="AV111" s="13" t="s">
        <v>82</v>
      </c>
      <c r="AW111" s="13" t="s">
        <v>35</v>
      </c>
      <c r="AX111" s="13" t="s">
        <v>74</v>
      </c>
      <c r="AY111" s="228" t="s">
        <v>140</v>
      </c>
    </row>
    <row r="112" s="13" customFormat="1">
      <c r="A112" s="13"/>
      <c r="B112" s="218"/>
      <c r="C112" s="219"/>
      <c r="D112" s="220" t="s">
        <v>151</v>
      </c>
      <c r="E112" s="221" t="s">
        <v>19</v>
      </c>
      <c r="F112" s="222" t="s">
        <v>430</v>
      </c>
      <c r="G112" s="219"/>
      <c r="H112" s="221" t="s">
        <v>19</v>
      </c>
      <c r="I112" s="223"/>
      <c r="J112" s="219"/>
      <c r="K112" s="219"/>
      <c r="L112" s="224"/>
      <c r="M112" s="225"/>
      <c r="N112" s="226"/>
      <c r="O112" s="226"/>
      <c r="P112" s="226"/>
      <c r="Q112" s="226"/>
      <c r="R112" s="226"/>
      <c r="S112" s="226"/>
      <c r="T112" s="22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8" t="s">
        <v>151</v>
      </c>
      <c r="AU112" s="228" t="s">
        <v>149</v>
      </c>
      <c r="AV112" s="13" t="s">
        <v>82</v>
      </c>
      <c r="AW112" s="13" t="s">
        <v>35</v>
      </c>
      <c r="AX112" s="13" t="s">
        <v>74</v>
      </c>
      <c r="AY112" s="228" t="s">
        <v>140</v>
      </c>
    </row>
    <row r="113" s="14" customFormat="1">
      <c r="A113" s="14"/>
      <c r="B113" s="229"/>
      <c r="C113" s="230"/>
      <c r="D113" s="220" t="s">
        <v>151</v>
      </c>
      <c r="E113" s="231" t="s">
        <v>19</v>
      </c>
      <c r="F113" s="232" t="s">
        <v>82</v>
      </c>
      <c r="G113" s="230"/>
      <c r="H113" s="233">
        <v>1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151</v>
      </c>
      <c r="AU113" s="239" t="s">
        <v>149</v>
      </c>
      <c r="AV113" s="14" t="s">
        <v>149</v>
      </c>
      <c r="AW113" s="14" t="s">
        <v>35</v>
      </c>
      <c r="AX113" s="14" t="s">
        <v>74</v>
      </c>
      <c r="AY113" s="239" t="s">
        <v>140</v>
      </c>
    </row>
    <row r="114" s="13" customFormat="1">
      <c r="A114" s="13"/>
      <c r="B114" s="218"/>
      <c r="C114" s="219"/>
      <c r="D114" s="220" t="s">
        <v>151</v>
      </c>
      <c r="E114" s="221" t="s">
        <v>19</v>
      </c>
      <c r="F114" s="222" t="s">
        <v>428</v>
      </c>
      <c r="G114" s="219"/>
      <c r="H114" s="221" t="s">
        <v>19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151</v>
      </c>
      <c r="AU114" s="228" t="s">
        <v>149</v>
      </c>
      <c r="AV114" s="13" t="s">
        <v>82</v>
      </c>
      <c r="AW114" s="13" t="s">
        <v>35</v>
      </c>
      <c r="AX114" s="13" t="s">
        <v>74</v>
      </c>
      <c r="AY114" s="228" t="s">
        <v>140</v>
      </c>
    </row>
    <row r="115" s="13" customFormat="1">
      <c r="A115" s="13"/>
      <c r="B115" s="218"/>
      <c r="C115" s="219"/>
      <c r="D115" s="220" t="s">
        <v>151</v>
      </c>
      <c r="E115" s="221" t="s">
        <v>19</v>
      </c>
      <c r="F115" s="222" t="s">
        <v>440</v>
      </c>
      <c r="G115" s="219"/>
      <c r="H115" s="221" t="s">
        <v>19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151</v>
      </c>
      <c r="AU115" s="228" t="s">
        <v>149</v>
      </c>
      <c r="AV115" s="13" t="s">
        <v>82</v>
      </c>
      <c r="AW115" s="13" t="s">
        <v>35</v>
      </c>
      <c r="AX115" s="13" t="s">
        <v>74</v>
      </c>
      <c r="AY115" s="228" t="s">
        <v>140</v>
      </c>
    </row>
    <row r="116" s="13" customFormat="1">
      <c r="A116" s="13"/>
      <c r="B116" s="218"/>
      <c r="C116" s="219"/>
      <c r="D116" s="220" t="s">
        <v>151</v>
      </c>
      <c r="E116" s="221" t="s">
        <v>19</v>
      </c>
      <c r="F116" s="222" t="s">
        <v>430</v>
      </c>
      <c r="G116" s="219"/>
      <c r="H116" s="221" t="s">
        <v>19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151</v>
      </c>
      <c r="AU116" s="228" t="s">
        <v>149</v>
      </c>
      <c r="AV116" s="13" t="s">
        <v>82</v>
      </c>
      <c r="AW116" s="13" t="s">
        <v>35</v>
      </c>
      <c r="AX116" s="13" t="s">
        <v>74</v>
      </c>
      <c r="AY116" s="228" t="s">
        <v>140</v>
      </c>
    </row>
    <row r="117" s="14" customFormat="1">
      <c r="A117" s="14"/>
      <c r="B117" s="229"/>
      <c r="C117" s="230"/>
      <c r="D117" s="220" t="s">
        <v>151</v>
      </c>
      <c r="E117" s="231" t="s">
        <v>19</v>
      </c>
      <c r="F117" s="232" t="s">
        <v>82</v>
      </c>
      <c r="G117" s="230"/>
      <c r="H117" s="233">
        <v>1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151</v>
      </c>
      <c r="AU117" s="239" t="s">
        <v>149</v>
      </c>
      <c r="AV117" s="14" t="s">
        <v>149</v>
      </c>
      <c r="AW117" s="14" t="s">
        <v>35</v>
      </c>
      <c r="AX117" s="14" t="s">
        <v>74</v>
      </c>
      <c r="AY117" s="239" t="s">
        <v>140</v>
      </c>
    </row>
    <row r="118" s="15" customFormat="1">
      <c r="A118" s="15"/>
      <c r="B118" s="240"/>
      <c r="C118" s="241"/>
      <c r="D118" s="220" t="s">
        <v>151</v>
      </c>
      <c r="E118" s="242" t="s">
        <v>19</v>
      </c>
      <c r="F118" s="243" t="s">
        <v>155</v>
      </c>
      <c r="G118" s="241"/>
      <c r="H118" s="244">
        <v>2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0" t="s">
        <v>151</v>
      </c>
      <c r="AU118" s="250" t="s">
        <v>149</v>
      </c>
      <c r="AV118" s="15" t="s">
        <v>148</v>
      </c>
      <c r="AW118" s="15" t="s">
        <v>35</v>
      </c>
      <c r="AX118" s="15" t="s">
        <v>82</v>
      </c>
      <c r="AY118" s="250" t="s">
        <v>140</v>
      </c>
    </row>
    <row r="119" s="2" customFormat="1" ht="21.75" customHeight="1">
      <c r="A119" s="39"/>
      <c r="B119" s="40"/>
      <c r="C119" s="251" t="s">
        <v>322</v>
      </c>
      <c r="D119" s="251" t="s">
        <v>157</v>
      </c>
      <c r="E119" s="252" t="s">
        <v>441</v>
      </c>
      <c r="F119" s="253" t="s">
        <v>442</v>
      </c>
      <c r="G119" s="254" t="s">
        <v>147</v>
      </c>
      <c r="H119" s="255">
        <v>1</v>
      </c>
      <c r="I119" s="256"/>
      <c r="J119" s="257">
        <f>ROUND(I119*H119,2)</f>
        <v>0</v>
      </c>
      <c r="K119" s="253" t="s">
        <v>206</v>
      </c>
      <c r="L119" s="258"/>
      <c r="M119" s="259" t="s">
        <v>19</v>
      </c>
      <c r="N119" s="260" t="s">
        <v>46</v>
      </c>
      <c r="O119" s="85"/>
      <c r="P119" s="214">
        <f>O119*H119</f>
        <v>0</v>
      </c>
      <c r="Q119" s="214">
        <v>0.014890000000000001</v>
      </c>
      <c r="R119" s="214">
        <f>Q119*H119</f>
        <v>0.014890000000000001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279</v>
      </c>
      <c r="AT119" s="216" t="s">
        <v>157</v>
      </c>
      <c r="AU119" s="216" t="s">
        <v>149</v>
      </c>
      <c r="AY119" s="18" t="s">
        <v>140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149</v>
      </c>
      <c r="BK119" s="217">
        <f>ROUND(I119*H119,2)</f>
        <v>0</v>
      </c>
      <c r="BL119" s="18" t="s">
        <v>161</v>
      </c>
      <c r="BM119" s="216" t="s">
        <v>443</v>
      </c>
    </row>
    <row r="120" s="13" customFormat="1">
      <c r="A120" s="13"/>
      <c r="B120" s="218"/>
      <c r="C120" s="219"/>
      <c r="D120" s="220" t="s">
        <v>151</v>
      </c>
      <c r="E120" s="221" t="s">
        <v>19</v>
      </c>
      <c r="F120" s="222" t="s">
        <v>428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151</v>
      </c>
      <c r="AU120" s="228" t="s">
        <v>149</v>
      </c>
      <c r="AV120" s="13" t="s">
        <v>82</v>
      </c>
      <c r="AW120" s="13" t="s">
        <v>35</v>
      </c>
      <c r="AX120" s="13" t="s">
        <v>74</v>
      </c>
      <c r="AY120" s="228" t="s">
        <v>140</v>
      </c>
    </row>
    <row r="121" s="13" customFormat="1">
      <c r="A121" s="13"/>
      <c r="B121" s="218"/>
      <c r="C121" s="219"/>
      <c r="D121" s="220" t="s">
        <v>151</v>
      </c>
      <c r="E121" s="221" t="s">
        <v>19</v>
      </c>
      <c r="F121" s="222" t="s">
        <v>440</v>
      </c>
      <c r="G121" s="219"/>
      <c r="H121" s="221" t="s">
        <v>19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151</v>
      </c>
      <c r="AU121" s="228" t="s">
        <v>149</v>
      </c>
      <c r="AV121" s="13" t="s">
        <v>82</v>
      </c>
      <c r="AW121" s="13" t="s">
        <v>35</v>
      </c>
      <c r="AX121" s="13" t="s">
        <v>74</v>
      </c>
      <c r="AY121" s="228" t="s">
        <v>140</v>
      </c>
    </row>
    <row r="122" s="13" customFormat="1">
      <c r="A122" s="13"/>
      <c r="B122" s="218"/>
      <c r="C122" s="219"/>
      <c r="D122" s="220" t="s">
        <v>151</v>
      </c>
      <c r="E122" s="221" t="s">
        <v>19</v>
      </c>
      <c r="F122" s="222" t="s">
        <v>430</v>
      </c>
      <c r="G122" s="219"/>
      <c r="H122" s="221" t="s">
        <v>19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151</v>
      </c>
      <c r="AU122" s="228" t="s">
        <v>149</v>
      </c>
      <c r="AV122" s="13" t="s">
        <v>82</v>
      </c>
      <c r="AW122" s="13" t="s">
        <v>35</v>
      </c>
      <c r="AX122" s="13" t="s">
        <v>74</v>
      </c>
      <c r="AY122" s="228" t="s">
        <v>140</v>
      </c>
    </row>
    <row r="123" s="14" customFormat="1">
      <c r="A123" s="14"/>
      <c r="B123" s="229"/>
      <c r="C123" s="230"/>
      <c r="D123" s="220" t="s">
        <v>151</v>
      </c>
      <c r="E123" s="231" t="s">
        <v>19</v>
      </c>
      <c r="F123" s="232" t="s">
        <v>82</v>
      </c>
      <c r="G123" s="230"/>
      <c r="H123" s="233">
        <v>1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9" t="s">
        <v>151</v>
      </c>
      <c r="AU123" s="239" t="s">
        <v>149</v>
      </c>
      <c r="AV123" s="14" t="s">
        <v>149</v>
      </c>
      <c r="AW123" s="14" t="s">
        <v>35</v>
      </c>
      <c r="AX123" s="14" t="s">
        <v>74</v>
      </c>
      <c r="AY123" s="239" t="s">
        <v>140</v>
      </c>
    </row>
    <row r="124" s="15" customFormat="1">
      <c r="A124" s="15"/>
      <c r="B124" s="240"/>
      <c r="C124" s="241"/>
      <c r="D124" s="220" t="s">
        <v>151</v>
      </c>
      <c r="E124" s="242" t="s">
        <v>19</v>
      </c>
      <c r="F124" s="243" t="s">
        <v>155</v>
      </c>
      <c r="G124" s="241"/>
      <c r="H124" s="244">
        <v>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0" t="s">
        <v>151</v>
      </c>
      <c r="AU124" s="250" t="s">
        <v>149</v>
      </c>
      <c r="AV124" s="15" t="s">
        <v>148</v>
      </c>
      <c r="AW124" s="15" t="s">
        <v>35</v>
      </c>
      <c r="AX124" s="15" t="s">
        <v>82</v>
      </c>
      <c r="AY124" s="250" t="s">
        <v>140</v>
      </c>
    </row>
    <row r="125" s="2" customFormat="1" ht="21.75" customHeight="1">
      <c r="A125" s="39"/>
      <c r="B125" s="40"/>
      <c r="C125" s="251" t="s">
        <v>325</v>
      </c>
      <c r="D125" s="251" t="s">
        <v>157</v>
      </c>
      <c r="E125" s="252" t="s">
        <v>444</v>
      </c>
      <c r="F125" s="253" t="s">
        <v>445</v>
      </c>
      <c r="G125" s="254" t="s">
        <v>147</v>
      </c>
      <c r="H125" s="255">
        <v>1</v>
      </c>
      <c r="I125" s="256"/>
      <c r="J125" s="257">
        <f>ROUND(I125*H125,2)</f>
        <v>0</v>
      </c>
      <c r="K125" s="253" t="s">
        <v>206</v>
      </c>
      <c r="L125" s="258"/>
      <c r="M125" s="259" t="s">
        <v>19</v>
      </c>
      <c r="N125" s="260" t="s">
        <v>46</v>
      </c>
      <c r="O125" s="85"/>
      <c r="P125" s="214">
        <f>O125*H125</f>
        <v>0</v>
      </c>
      <c r="Q125" s="214">
        <v>0.01521</v>
      </c>
      <c r="R125" s="214">
        <f>Q125*H125</f>
        <v>0.01521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279</v>
      </c>
      <c r="AT125" s="216" t="s">
        <v>157</v>
      </c>
      <c r="AU125" s="216" t="s">
        <v>149</v>
      </c>
      <c r="AY125" s="18" t="s">
        <v>140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149</v>
      </c>
      <c r="BK125" s="217">
        <f>ROUND(I125*H125,2)</f>
        <v>0</v>
      </c>
      <c r="BL125" s="18" t="s">
        <v>161</v>
      </c>
      <c r="BM125" s="216" t="s">
        <v>446</v>
      </c>
    </row>
    <row r="126" s="13" customFormat="1">
      <c r="A126" s="13"/>
      <c r="B126" s="218"/>
      <c r="C126" s="219"/>
      <c r="D126" s="220" t="s">
        <v>151</v>
      </c>
      <c r="E126" s="221" t="s">
        <v>19</v>
      </c>
      <c r="F126" s="222" t="s">
        <v>428</v>
      </c>
      <c r="G126" s="219"/>
      <c r="H126" s="221" t="s">
        <v>19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151</v>
      </c>
      <c r="AU126" s="228" t="s">
        <v>149</v>
      </c>
      <c r="AV126" s="13" t="s">
        <v>82</v>
      </c>
      <c r="AW126" s="13" t="s">
        <v>35</v>
      </c>
      <c r="AX126" s="13" t="s">
        <v>74</v>
      </c>
      <c r="AY126" s="228" t="s">
        <v>140</v>
      </c>
    </row>
    <row r="127" s="13" customFormat="1">
      <c r="A127" s="13"/>
      <c r="B127" s="218"/>
      <c r="C127" s="219"/>
      <c r="D127" s="220" t="s">
        <v>151</v>
      </c>
      <c r="E127" s="221" t="s">
        <v>19</v>
      </c>
      <c r="F127" s="222" t="s">
        <v>439</v>
      </c>
      <c r="G127" s="219"/>
      <c r="H127" s="221" t="s">
        <v>19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151</v>
      </c>
      <c r="AU127" s="228" t="s">
        <v>149</v>
      </c>
      <c r="AV127" s="13" t="s">
        <v>82</v>
      </c>
      <c r="AW127" s="13" t="s">
        <v>35</v>
      </c>
      <c r="AX127" s="13" t="s">
        <v>74</v>
      </c>
      <c r="AY127" s="228" t="s">
        <v>140</v>
      </c>
    </row>
    <row r="128" s="13" customFormat="1">
      <c r="A128" s="13"/>
      <c r="B128" s="218"/>
      <c r="C128" s="219"/>
      <c r="D128" s="220" t="s">
        <v>151</v>
      </c>
      <c r="E128" s="221" t="s">
        <v>19</v>
      </c>
      <c r="F128" s="222" t="s">
        <v>430</v>
      </c>
      <c r="G128" s="219"/>
      <c r="H128" s="221" t="s">
        <v>19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151</v>
      </c>
      <c r="AU128" s="228" t="s">
        <v>149</v>
      </c>
      <c r="AV128" s="13" t="s">
        <v>82</v>
      </c>
      <c r="AW128" s="13" t="s">
        <v>35</v>
      </c>
      <c r="AX128" s="13" t="s">
        <v>74</v>
      </c>
      <c r="AY128" s="228" t="s">
        <v>140</v>
      </c>
    </row>
    <row r="129" s="14" customFormat="1">
      <c r="A129" s="14"/>
      <c r="B129" s="229"/>
      <c r="C129" s="230"/>
      <c r="D129" s="220" t="s">
        <v>151</v>
      </c>
      <c r="E129" s="231" t="s">
        <v>19</v>
      </c>
      <c r="F129" s="232" t="s">
        <v>82</v>
      </c>
      <c r="G129" s="230"/>
      <c r="H129" s="233">
        <v>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151</v>
      </c>
      <c r="AU129" s="239" t="s">
        <v>149</v>
      </c>
      <c r="AV129" s="14" t="s">
        <v>149</v>
      </c>
      <c r="AW129" s="14" t="s">
        <v>35</v>
      </c>
      <c r="AX129" s="14" t="s">
        <v>74</v>
      </c>
      <c r="AY129" s="239" t="s">
        <v>140</v>
      </c>
    </row>
    <row r="130" s="15" customFormat="1">
      <c r="A130" s="15"/>
      <c r="B130" s="240"/>
      <c r="C130" s="241"/>
      <c r="D130" s="220" t="s">
        <v>151</v>
      </c>
      <c r="E130" s="242" t="s">
        <v>19</v>
      </c>
      <c r="F130" s="243" t="s">
        <v>155</v>
      </c>
      <c r="G130" s="241"/>
      <c r="H130" s="244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0" t="s">
        <v>151</v>
      </c>
      <c r="AU130" s="250" t="s">
        <v>149</v>
      </c>
      <c r="AV130" s="15" t="s">
        <v>148</v>
      </c>
      <c r="AW130" s="15" t="s">
        <v>35</v>
      </c>
      <c r="AX130" s="15" t="s">
        <v>82</v>
      </c>
      <c r="AY130" s="250" t="s">
        <v>140</v>
      </c>
    </row>
    <row r="131" s="2" customFormat="1" ht="37.8" customHeight="1">
      <c r="A131" s="39"/>
      <c r="B131" s="40"/>
      <c r="C131" s="205" t="s">
        <v>330</v>
      </c>
      <c r="D131" s="205" t="s">
        <v>144</v>
      </c>
      <c r="E131" s="206" t="s">
        <v>298</v>
      </c>
      <c r="F131" s="207" t="s">
        <v>299</v>
      </c>
      <c r="G131" s="208" t="s">
        <v>205</v>
      </c>
      <c r="H131" s="209">
        <v>0.031</v>
      </c>
      <c r="I131" s="210"/>
      <c r="J131" s="211">
        <f>ROUND(I131*H131,2)</f>
        <v>0</v>
      </c>
      <c r="K131" s="207" t="s">
        <v>206</v>
      </c>
      <c r="L131" s="45"/>
      <c r="M131" s="212" t="s">
        <v>19</v>
      </c>
      <c r="N131" s="213" t="s">
        <v>46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161</v>
      </c>
      <c r="AT131" s="216" t="s">
        <v>144</v>
      </c>
      <c r="AU131" s="216" t="s">
        <v>149</v>
      </c>
      <c r="AY131" s="18" t="s">
        <v>140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149</v>
      </c>
      <c r="BK131" s="217">
        <f>ROUND(I131*H131,2)</f>
        <v>0</v>
      </c>
      <c r="BL131" s="18" t="s">
        <v>161</v>
      </c>
      <c r="BM131" s="216" t="s">
        <v>447</v>
      </c>
    </row>
    <row r="132" s="2" customFormat="1">
      <c r="A132" s="39"/>
      <c r="B132" s="40"/>
      <c r="C132" s="41"/>
      <c r="D132" s="261" t="s">
        <v>200</v>
      </c>
      <c r="E132" s="41"/>
      <c r="F132" s="262" t="s">
        <v>301</v>
      </c>
      <c r="G132" s="41"/>
      <c r="H132" s="41"/>
      <c r="I132" s="263"/>
      <c r="J132" s="41"/>
      <c r="K132" s="41"/>
      <c r="L132" s="45"/>
      <c r="M132" s="264"/>
      <c r="N132" s="26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200</v>
      </c>
      <c r="AU132" s="18" t="s">
        <v>149</v>
      </c>
    </row>
    <row r="133" s="12" customFormat="1" ht="22.8" customHeight="1">
      <c r="A133" s="12"/>
      <c r="B133" s="189"/>
      <c r="C133" s="190"/>
      <c r="D133" s="191" t="s">
        <v>73</v>
      </c>
      <c r="E133" s="203" t="s">
        <v>448</v>
      </c>
      <c r="F133" s="203" t="s">
        <v>449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SUM(P134:P198)</f>
        <v>0</v>
      </c>
      <c r="Q133" s="197"/>
      <c r="R133" s="198">
        <f>SUM(R134:R198)</f>
        <v>0.063100000000000003</v>
      </c>
      <c r="S133" s="197"/>
      <c r="T133" s="199">
        <f>SUM(T134:T198)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149</v>
      </c>
      <c r="AT133" s="201" t="s">
        <v>73</v>
      </c>
      <c r="AU133" s="201" t="s">
        <v>82</v>
      </c>
      <c r="AY133" s="200" t="s">
        <v>140</v>
      </c>
      <c r="BK133" s="202">
        <f>SUM(BK134:BK198)</f>
        <v>0</v>
      </c>
    </row>
    <row r="134" s="2" customFormat="1" ht="24.15" customHeight="1">
      <c r="A134" s="39"/>
      <c r="B134" s="40"/>
      <c r="C134" s="205" t="s">
        <v>143</v>
      </c>
      <c r="D134" s="205" t="s">
        <v>144</v>
      </c>
      <c r="E134" s="206" t="s">
        <v>450</v>
      </c>
      <c r="F134" s="207" t="s">
        <v>451</v>
      </c>
      <c r="G134" s="208" t="s">
        <v>147</v>
      </c>
      <c r="H134" s="209">
        <v>3</v>
      </c>
      <c r="I134" s="210"/>
      <c r="J134" s="211">
        <f>ROUND(I134*H134,2)</f>
        <v>0</v>
      </c>
      <c r="K134" s="207" t="s">
        <v>206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161</v>
      </c>
      <c r="AT134" s="216" t="s">
        <v>144</v>
      </c>
      <c r="AU134" s="216" t="s">
        <v>149</v>
      </c>
      <c r="AY134" s="18" t="s">
        <v>140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149</v>
      </c>
      <c r="BK134" s="217">
        <f>ROUND(I134*H134,2)</f>
        <v>0</v>
      </c>
      <c r="BL134" s="18" t="s">
        <v>161</v>
      </c>
      <c r="BM134" s="216" t="s">
        <v>452</v>
      </c>
    </row>
    <row r="135" s="2" customFormat="1">
      <c r="A135" s="39"/>
      <c r="B135" s="40"/>
      <c r="C135" s="41"/>
      <c r="D135" s="261" t="s">
        <v>200</v>
      </c>
      <c r="E135" s="41"/>
      <c r="F135" s="262" t="s">
        <v>453</v>
      </c>
      <c r="G135" s="41"/>
      <c r="H135" s="41"/>
      <c r="I135" s="263"/>
      <c r="J135" s="41"/>
      <c r="K135" s="41"/>
      <c r="L135" s="45"/>
      <c r="M135" s="264"/>
      <c r="N135" s="26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200</v>
      </c>
      <c r="AU135" s="18" t="s">
        <v>149</v>
      </c>
    </row>
    <row r="136" s="13" customFormat="1">
      <c r="A136" s="13"/>
      <c r="B136" s="218"/>
      <c r="C136" s="219"/>
      <c r="D136" s="220" t="s">
        <v>151</v>
      </c>
      <c r="E136" s="221" t="s">
        <v>19</v>
      </c>
      <c r="F136" s="222" t="s">
        <v>454</v>
      </c>
      <c r="G136" s="219"/>
      <c r="H136" s="221" t="s">
        <v>19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151</v>
      </c>
      <c r="AU136" s="228" t="s">
        <v>149</v>
      </c>
      <c r="AV136" s="13" t="s">
        <v>82</v>
      </c>
      <c r="AW136" s="13" t="s">
        <v>35</v>
      </c>
      <c r="AX136" s="13" t="s">
        <v>74</v>
      </c>
      <c r="AY136" s="228" t="s">
        <v>140</v>
      </c>
    </row>
    <row r="137" s="13" customFormat="1">
      <c r="A137" s="13"/>
      <c r="B137" s="218"/>
      <c r="C137" s="219"/>
      <c r="D137" s="220" t="s">
        <v>151</v>
      </c>
      <c r="E137" s="221" t="s">
        <v>19</v>
      </c>
      <c r="F137" s="222" t="s">
        <v>428</v>
      </c>
      <c r="G137" s="219"/>
      <c r="H137" s="221" t="s">
        <v>19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8" t="s">
        <v>151</v>
      </c>
      <c r="AU137" s="228" t="s">
        <v>149</v>
      </c>
      <c r="AV137" s="13" t="s">
        <v>82</v>
      </c>
      <c r="AW137" s="13" t="s">
        <v>35</v>
      </c>
      <c r="AX137" s="13" t="s">
        <v>74</v>
      </c>
      <c r="AY137" s="228" t="s">
        <v>140</v>
      </c>
    </row>
    <row r="138" s="13" customFormat="1">
      <c r="A138" s="13"/>
      <c r="B138" s="218"/>
      <c r="C138" s="219"/>
      <c r="D138" s="220" t="s">
        <v>151</v>
      </c>
      <c r="E138" s="221" t="s">
        <v>19</v>
      </c>
      <c r="F138" s="222" t="s">
        <v>439</v>
      </c>
      <c r="G138" s="219"/>
      <c r="H138" s="221" t="s">
        <v>19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8" t="s">
        <v>151</v>
      </c>
      <c r="AU138" s="228" t="s">
        <v>149</v>
      </c>
      <c r="AV138" s="13" t="s">
        <v>82</v>
      </c>
      <c r="AW138" s="13" t="s">
        <v>35</v>
      </c>
      <c r="AX138" s="13" t="s">
        <v>74</v>
      </c>
      <c r="AY138" s="228" t="s">
        <v>140</v>
      </c>
    </row>
    <row r="139" s="13" customFormat="1">
      <c r="A139" s="13"/>
      <c r="B139" s="218"/>
      <c r="C139" s="219"/>
      <c r="D139" s="220" t="s">
        <v>151</v>
      </c>
      <c r="E139" s="221" t="s">
        <v>19</v>
      </c>
      <c r="F139" s="222" t="s">
        <v>430</v>
      </c>
      <c r="G139" s="219"/>
      <c r="H139" s="221" t="s">
        <v>19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151</v>
      </c>
      <c r="AU139" s="228" t="s">
        <v>149</v>
      </c>
      <c r="AV139" s="13" t="s">
        <v>82</v>
      </c>
      <c r="AW139" s="13" t="s">
        <v>35</v>
      </c>
      <c r="AX139" s="13" t="s">
        <v>74</v>
      </c>
      <c r="AY139" s="228" t="s">
        <v>140</v>
      </c>
    </row>
    <row r="140" s="14" customFormat="1">
      <c r="A140" s="14"/>
      <c r="B140" s="229"/>
      <c r="C140" s="230"/>
      <c r="D140" s="220" t="s">
        <v>151</v>
      </c>
      <c r="E140" s="231" t="s">
        <v>19</v>
      </c>
      <c r="F140" s="232" t="s">
        <v>82</v>
      </c>
      <c r="G140" s="230"/>
      <c r="H140" s="233">
        <v>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151</v>
      </c>
      <c r="AU140" s="239" t="s">
        <v>149</v>
      </c>
      <c r="AV140" s="14" t="s">
        <v>149</v>
      </c>
      <c r="AW140" s="14" t="s">
        <v>35</v>
      </c>
      <c r="AX140" s="14" t="s">
        <v>74</v>
      </c>
      <c r="AY140" s="239" t="s">
        <v>140</v>
      </c>
    </row>
    <row r="141" s="13" customFormat="1">
      <c r="A141" s="13"/>
      <c r="B141" s="218"/>
      <c r="C141" s="219"/>
      <c r="D141" s="220" t="s">
        <v>151</v>
      </c>
      <c r="E141" s="221" t="s">
        <v>19</v>
      </c>
      <c r="F141" s="222" t="s">
        <v>428</v>
      </c>
      <c r="G141" s="219"/>
      <c r="H141" s="221" t="s">
        <v>19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151</v>
      </c>
      <c r="AU141" s="228" t="s">
        <v>149</v>
      </c>
      <c r="AV141" s="13" t="s">
        <v>82</v>
      </c>
      <c r="AW141" s="13" t="s">
        <v>35</v>
      </c>
      <c r="AX141" s="13" t="s">
        <v>74</v>
      </c>
      <c r="AY141" s="228" t="s">
        <v>140</v>
      </c>
    </row>
    <row r="142" s="13" customFormat="1">
      <c r="A142" s="13"/>
      <c r="B142" s="218"/>
      <c r="C142" s="219"/>
      <c r="D142" s="220" t="s">
        <v>151</v>
      </c>
      <c r="E142" s="221" t="s">
        <v>19</v>
      </c>
      <c r="F142" s="222" t="s">
        <v>440</v>
      </c>
      <c r="G142" s="219"/>
      <c r="H142" s="221" t="s">
        <v>19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8" t="s">
        <v>151</v>
      </c>
      <c r="AU142" s="228" t="s">
        <v>149</v>
      </c>
      <c r="AV142" s="13" t="s">
        <v>82</v>
      </c>
      <c r="AW142" s="13" t="s">
        <v>35</v>
      </c>
      <c r="AX142" s="13" t="s">
        <v>74</v>
      </c>
      <c r="AY142" s="228" t="s">
        <v>140</v>
      </c>
    </row>
    <row r="143" s="13" customFormat="1">
      <c r="A143" s="13"/>
      <c r="B143" s="218"/>
      <c r="C143" s="219"/>
      <c r="D143" s="220" t="s">
        <v>151</v>
      </c>
      <c r="E143" s="221" t="s">
        <v>19</v>
      </c>
      <c r="F143" s="222" t="s">
        <v>430</v>
      </c>
      <c r="G143" s="219"/>
      <c r="H143" s="221" t="s">
        <v>19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8" t="s">
        <v>151</v>
      </c>
      <c r="AU143" s="228" t="s">
        <v>149</v>
      </c>
      <c r="AV143" s="13" t="s">
        <v>82</v>
      </c>
      <c r="AW143" s="13" t="s">
        <v>35</v>
      </c>
      <c r="AX143" s="13" t="s">
        <v>74</v>
      </c>
      <c r="AY143" s="228" t="s">
        <v>140</v>
      </c>
    </row>
    <row r="144" s="14" customFormat="1">
      <c r="A144" s="14"/>
      <c r="B144" s="229"/>
      <c r="C144" s="230"/>
      <c r="D144" s="220" t="s">
        <v>151</v>
      </c>
      <c r="E144" s="231" t="s">
        <v>19</v>
      </c>
      <c r="F144" s="232" t="s">
        <v>82</v>
      </c>
      <c r="G144" s="230"/>
      <c r="H144" s="233">
        <v>1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9" t="s">
        <v>151</v>
      </c>
      <c r="AU144" s="239" t="s">
        <v>149</v>
      </c>
      <c r="AV144" s="14" t="s">
        <v>149</v>
      </c>
      <c r="AW144" s="14" t="s">
        <v>35</v>
      </c>
      <c r="AX144" s="14" t="s">
        <v>74</v>
      </c>
      <c r="AY144" s="239" t="s">
        <v>140</v>
      </c>
    </row>
    <row r="145" s="13" customFormat="1">
      <c r="A145" s="13"/>
      <c r="B145" s="218"/>
      <c r="C145" s="219"/>
      <c r="D145" s="220" t="s">
        <v>151</v>
      </c>
      <c r="E145" s="221" t="s">
        <v>19</v>
      </c>
      <c r="F145" s="222" t="s">
        <v>428</v>
      </c>
      <c r="G145" s="219"/>
      <c r="H145" s="221" t="s">
        <v>19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8" t="s">
        <v>151</v>
      </c>
      <c r="AU145" s="228" t="s">
        <v>149</v>
      </c>
      <c r="AV145" s="13" t="s">
        <v>82</v>
      </c>
      <c r="AW145" s="13" t="s">
        <v>35</v>
      </c>
      <c r="AX145" s="13" t="s">
        <v>74</v>
      </c>
      <c r="AY145" s="228" t="s">
        <v>140</v>
      </c>
    </row>
    <row r="146" s="13" customFormat="1">
      <c r="A146" s="13"/>
      <c r="B146" s="218"/>
      <c r="C146" s="219"/>
      <c r="D146" s="220" t="s">
        <v>151</v>
      </c>
      <c r="E146" s="221" t="s">
        <v>19</v>
      </c>
      <c r="F146" s="222" t="s">
        <v>429</v>
      </c>
      <c r="G146" s="219"/>
      <c r="H146" s="221" t="s">
        <v>19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8" t="s">
        <v>151</v>
      </c>
      <c r="AU146" s="228" t="s">
        <v>149</v>
      </c>
      <c r="AV146" s="13" t="s">
        <v>82</v>
      </c>
      <c r="AW146" s="13" t="s">
        <v>35</v>
      </c>
      <c r="AX146" s="13" t="s">
        <v>74</v>
      </c>
      <c r="AY146" s="228" t="s">
        <v>140</v>
      </c>
    </row>
    <row r="147" s="13" customFormat="1">
      <c r="A147" s="13"/>
      <c r="B147" s="218"/>
      <c r="C147" s="219"/>
      <c r="D147" s="220" t="s">
        <v>151</v>
      </c>
      <c r="E147" s="221" t="s">
        <v>19</v>
      </c>
      <c r="F147" s="222" t="s">
        <v>430</v>
      </c>
      <c r="G147" s="219"/>
      <c r="H147" s="221" t="s">
        <v>19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8" t="s">
        <v>151</v>
      </c>
      <c r="AU147" s="228" t="s">
        <v>149</v>
      </c>
      <c r="AV147" s="13" t="s">
        <v>82</v>
      </c>
      <c r="AW147" s="13" t="s">
        <v>35</v>
      </c>
      <c r="AX147" s="13" t="s">
        <v>74</v>
      </c>
      <c r="AY147" s="228" t="s">
        <v>140</v>
      </c>
    </row>
    <row r="148" s="14" customFormat="1">
      <c r="A148" s="14"/>
      <c r="B148" s="229"/>
      <c r="C148" s="230"/>
      <c r="D148" s="220" t="s">
        <v>151</v>
      </c>
      <c r="E148" s="231" t="s">
        <v>19</v>
      </c>
      <c r="F148" s="232" t="s">
        <v>82</v>
      </c>
      <c r="G148" s="230"/>
      <c r="H148" s="233">
        <v>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9" t="s">
        <v>151</v>
      </c>
      <c r="AU148" s="239" t="s">
        <v>149</v>
      </c>
      <c r="AV148" s="14" t="s">
        <v>149</v>
      </c>
      <c r="AW148" s="14" t="s">
        <v>35</v>
      </c>
      <c r="AX148" s="14" t="s">
        <v>74</v>
      </c>
      <c r="AY148" s="239" t="s">
        <v>140</v>
      </c>
    </row>
    <row r="149" s="15" customFormat="1">
      <c r="A149" s="15"/>
      <c r="B149" s="240"/>
      <c r="C149" s="241"/>
      <c r="D149" s="220" t="s">
        <v>151</v>
      </c>
      <c r="E149" s="242" t="s">
        <v>19</v>
      </c>
      <c r="F149" s="243" t="s">
        <v>155</v>
      </c>
      <c r="G149" s="241"/>
      <c r="H149" s="244">
        <v>3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0" t="s">
        <v>151</v>
      </c>
      <c r="AU149" s="250" t="s">
        <v>149</v>
      </c>
      <c r="AV149" s="15" t="s">
        <v>148</v>
      </c>
      <c r="AW149" s="15" t="s">
        <v>35</v>
      </c>
      <c r="AX149" s="15" t="s">
        <v>82</v>
      </c>
      <c r="AY149" s="250" t="s">
        <v>140</v>
      </c>
    </row>
    <row r="150" s="2" customFormat="1" ht="16.5" customHeight="1">
      <c r="A150" s="39"/>
      <c r="B150" s="40"/>
      <c r="C150" s="251" t="s">
        <v>156</v>
      </c>
      <c r="D150" s="251" t="s">
        <v>157</v>
      </c>
      <c r="E150" s="252" t="s">
        <v>455</v>
      </c>
      <c r="F150" s="253" t="s">
        <v>456</v>
      </c>
      <c r="G150" s="254" t="s">
        <v>147</v>
      </c>
      <c r="H150" s="255">
        <v>1</v>
      </c>
      <c r="I150" s="256"/>
      <c r="J150" s="257">
        <f>ROUND(I150*H150,2)</f>
        <v>0</v>
      </c>
      <c r="K150" s="253" t="s">
        <v>206</v>
      </c>
      <c r="L150" s="258"/>
      <c r="M150" s="259" t="s">
        <v>19</v>
      </c>
      <c r="N150" s="260" t="s">
        <v>46</v>
      </c>
      <c r="O150" s="85"/>
      <c r="P150" s="214">
        <f>O150*H150</f>
        <v>0</v>
      </c>
      <c r="Q150" s="214">
        <v>0.017500000000000002</v>
      </c>
      <c r="R150" s="214">
        <f>Q150*H150</f>
        <v>0.017500000000000002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279</v>
      </c>
      <c r="AT150" s="216" t="s">
        <v>157</v>
      </c>
      <c r="AU150" s="216" t="s">
        <v>149</v>
      </c>
      <c r="AY150" s="18" t="s">
        <v>140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149</v>
      </c>
      <c r="BK150" s="217">
        <f>ROUND(I150*H150,2)</f>
        <v>0</v>
      </c>
      <c r="BL150" s="18" t="s">
        <v>161</v>
      </c>
      <c r="BM150" s="216" t="s">
        <v>457</v>
      </c>
    </row>
    <row r="151" s="13" customFormat="1">
      <c r="A151" s="13"/>
      <c r="B151" s="218"/>
      <c r="C151" s="219"/>
      <c r="D151" s="220" t="s">
        <v>151</v>
      </c>
      <c r="E151" s="221" t="s">
        <v>19</v>
      </c>
      <c r="F151" s="222" t="s">
        <v>428</v>
      </c>
      <c r="G151" s="219"/>
      <c r="H151" s="221" t="s">
        <v>19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151</v>
      </c>
      <c r="AU151" s="228" t="s">
        <v>149</v>
      </c>
      <c r="AV151" s="13" t="s">
        <v>82</v>
      </c>
      <c r="AW151" s="13" t="s">
        <v>35</v>
      </c>
      <c r="AX151" s="13" t="s">
        <v>74</v>
      </c>
      <c r="AY151" s="228" t="s">
        <v>140</v>
      </c>
    </row>
    <row r="152" s="13" customFormat="1">
      <c r="A152" s="13"/>
      <c r="B152" s="218"/>
      <c r="C152" s="219"/>
      <c r="D152" s="220" t="s">
        <v>151</v>
      </c>
      <c r="E152" s="221" t="s">
        <v>19</v>
      </c>
      <c r="F152" s="222" t="s">
        <v>440</v>
      </c>
      <c r="G152" s="219"/>
      <c r="H152" s="221" t="s">
        <v>19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151</v>
      </c>
      <c r="AU152" s="228" t="s">
        <v>149</v>
      </c>
      <c r="AV152" s="13" t="s">
        <v>82</v>
      </c>
      <c r="AW152" s="13" t="s">
        <v>35</v>
      </c>
      <c r="AX152" s="13" t="s">
        <v>74</v>
      </c>
      <c r="AY152" s="228" t="s">
        <v>140</v>
      </c>
    </row>
    <row r="153" s="13" customFormat="1">
      <c r="A153" s="13"/>
      <c r="B153" s="218"/>
      <c r="C153" s="219"/>
      <c r="D153" s="220" t="s">
        <v>151</v>
      </c>
      <c r="E153" s="221" t="s">
        <v>19</v>
      </c>
      <c r="F153" s="222" t="s">
        <v>430</v>
      </c>
      <c r="G153" s="219"/>
      <c r="H153" s="221" t="s">
        <v>19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8" t="s">
        <v>151</v>
      </c>
      <c r="AU153" s="228" t="s">
        <v>149</v>
      </c>
      <c r="AV153" s="13" t="s">
        <v>82</v>
      </c>
      <c r="AW153" s="13" t="s">
        <v>35</v>
      </c>
      <c r="AX153" s="13" t="s">
        <v>74</v>
      </c>
      <c r="AY153" s="228" t="s">
        <v>140</v>
      </c>
    </row>
    <row r="154" s="14" customFormat="1">
      <c r="A154" s="14"/>
      <c r="B154" s="229"/>
      <c r="C154" s="230"/>
      <c r="D154" s="220" t="s">
        <v>151</v>
      </c>
      <c r="E154" s="231" t="s">
        <v>19</v>
      </c>
      <c r="F154" s="232" t="s">
        <v>82</v>
      </c>
      <c r="G154" s="230"/>
      <c r="H154" s="233">
        <v>1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9" t="s">
        <v>151</v>
      </c>
      <c r="AU154" s="239" t="s">
        <v>149</v>
      </c>
      <c r="AV154" s="14" t="s">
        <v>149</v>
      </c>
      <c r="AW154" s="14" t="s">
        <v>35</v>
      </c>
      <c r="AX154" s="14" t="s">
        <v>74</v>
      </c>
      <c r="AY154" s="239" t="s">
        <v>140</v>
      </c>
    </row>
    <row r="155" s="15" customFormat="1">
      <c r="A155" s="15"/>
      <c r="B155" s="240"/>
      <c r="C155" s="241"/>
      <c r="D155" s="220" t="s">
        <v>151</v>
      </c>
      <c r="E155" s="242" t="s">
        <v>19</v>
      </c>
      <c r="F155" s="243" t="s">
        <v>155</v>
      </c>
      <c r="G155" s="241"/>
      <c r="H155" s="244">
        <v>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0" t="s">
        <v>151</v>
      </c>
      <c r="AU155" s="250" t="s">
        <v>149</v>
      </c>
      <c r="AV155" s="15" t="s">
        <v>148</v>
      </c>
      <c r="AW155" s="15" t="s">
        <v>35</v>
      </c>
      <c r="AX155" s="15" t="s">
        <v>82</v>
      </c>
      <c r="AY155" s="250" t="s">
        <v>140</v>
      </c>
    </row>
    <row r="156" s="2" customFormat="1" ht="16.5" customHeight="1">
      <c r="A156" s="39"/>
      <c r="B156" s="40"/>
      <c r="C156" s="251" t="s">
        <v>458</v>
      </c>
      <c r="D156" s="251" t="s">
        <v>157</v>
      </c>
      <c r="E156" s="252" t="s">
        <v>459</v>
      </c>
      <c r="F156" s="253" t="s">
        <v>460</v>
      </c>
      <c r="G156" s="254" t="s">
        <v>147</v>
      </c>
      <c r="H156" s="255">
        <v>2</v>
      </c>
      <c r="I156" s="256"/>
      <c r="J156" s="257">
        <f>ROUND(I156*H156,2)</f>
        <v>0</v>
      </c>
      <c r="K156" s="253" t="s">
        <v>206</v>
      </c>
      <c r="L156" s="258"/>
      <c r="M156" s="259" t="s">
        <v>19</v>
      </c>
      <c r="N156" s="260" t="s">
        <v>46</v>
      </c>
      <c r="O156" s="85"/>
      <c r="P156" s="214">
        <f>O156*H156</f>
        <v>0</v>
      </c>
      <c r="Q156" s="214">
        <v>0.0195</v>
      </c>
      <c r="R156" s="214">
        <f>Q156*H156</f>
        <v>0.039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279</v>
      </c>
      <c r="AT156" s="216" t="s">
        <v>157</v>
      </c>
      <c r="AU156" s="216" t="s">
        <v>149</v>
      </c>
      <c r="AY156" s="18" t="s">
        <v>140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149</v>
      </c>
      <c r="BK156" s="217">
        <f>ROUND(I156*H156,2)</f>
        <v>0</v>
      </c>
      <c r="BL156" s="18" t="s">
        <v>161</v>
      </c>
      <c r="BM156" s="216" t="s">
        <v>461</v>
      </c>
    </row>
    <row r="157" s="13" customFormat="1">
      <c r="A157" s="13"/>
      <c r="B157" s="218"/>
      <c r="C157" s="219"/>
      <c r="D157" s="220" t="s">
        <v>151</v>
      </c>
      <c r="E157" s="221" t="s">
        <v>19</v>
      </c>
      <c r="F157" s="222" t="s">
        <v>428</v>
      </c>
      <c r="G157" s="219"/>
      <c r="H157" s="221" t="s">
        <v>19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8" t="s">
        <v>151</v>
      </c>
      <c r="AU157" s="228" t="s">
        <v>149</v>
      </c>
      <c r="AV157" s="13" t="s">
        <v>82</v>
      </c>
      <c r="AW157" s="13" t="s">
        <v>35</v>
      </c>
      <c r="AX157" s="13" t="s">
        <v>74</v>
      </c>
      <c r="AY157" s="228" t="s">
        <v>140</v>
      </c>
    </row>
    <row r="158" s="13" customFormat="1">
      <c r="A158" s="13"/>
      <c r="B158" s="218"/>
      <c r="C158" s="219"/>
      <c r="D158" s="220" t="s">
        <v>151</v>
      </c>
      <c r="E158" s="221" t="s">
        <v>19</v>
      </c>
      <c r="F158" s="222" t="s">
        <v>439</v>
      </c>
      <c r="G158" s="219"/>
      <c r="H158" s="221" t="s">
        <v>19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8" t="s">
        <v>151</v>
      </c>
      <c r="AU158" s="228" t="s">
        <v>149</v>
      </c>
      <c r="AV158" s="13" t="s">
        <v>82</v>
      </c>
      <c r="AW158" s="13" t="s">
        <v>35</v>
      </c>
      <c r="AX158" s="13" t="s">
        <v>74</v>
      </c>
      <c r="AY158" s="228" t="s">
        <v>140</v>
      </c>
    </row>
    <row r="159" s="13" customFormat="1">
      <c r="A159" s="13"/>
      <c r="B159" s="218"/>
      <c r="C159" s="219"/>
      <c r="D159" s="220" t="s">
        <v>151</v>
      </c>
      <c r="E159" s="221" t="s">
        <v>19</v>
      </c>
      <c r="F159" s="222" t="s">
        <v>430</v>
      </c>
      <c r="G159" s="219"/>
      <c r="H159" s="221" t="s">
        <v>19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151</v>
      </c>
      <c r="AU159" s="228" t="s">
        <v>149</v>
      </c>
      <c r="AV159" s="13" t="s">
        <v>82</v>
      </c>
      <c r="AW159" s="13" t="s">
        <v>35</v>
      </c>
      <c r="AX159" s="13" t="s">
        <v>74</v>
      </c>
      <c r="AY159" s="228" t="s">
        <v>140</v>
      </c>
    </row>
    <row r="160" s="14" customFormat="1">
      <c r="A160" s="14"/>
      <c r="B160" s="229"/>
      <c r="C160" s="230"/>
      <c r="D160" s="220" t="s">
        <v>151</v>
      </c>
      <c r="E160" s="231" t="s">
        <v>19</v>
      </c>
      <c r="F160" s="232" t="s">
        <v>82</v>
      </c>
      <c r="G160" s="230"/>
      <c r="H160" s="233">
        <v>1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9" t="s">
        <v>151</v>
      </c>
      <c r="AU160" s="239" t="s">
        <v>149</v>
      </c>
      <c r="AV160" s="14" t="s">
        <v>149</v>
      </c>
      <c r="AW160" s="14" t="s">
        <v>35</v>
      </c>
      <c r="AX160" s="14" t="s">
        <v>74</v>
      </c>
      <c r="AY160" s="239" t="s">
        <v>140</v>
      </c>
    </row>
    <row r="161" s="13" customFormat="1">
      <c r="A161" s="13"/>
      <c r="B161" s="218"/>
      <c r="C161" s="219"/>
      <c r="D161" s="220" t="s">
        <v>151</v>
      </c>
      <c r="E161" s="221" t="s">
        <v>19</v>
      </c>
      <c r="F161" s="222" t="s">
        <v>428</v>
      </c>
      <c r="G161" s="219"/>
      <c r="H161" s="221" t="s">
        <v>19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8" t="s">
        <v>151</v>
      </c>
      <c r="AU161" s="228" t="s">
        <v>149</v>
      </c>
      <c r="AV161" s="13" t="s">
        <v>82</v>
      </c>
      <c r="AW161" s="13" t="s">
        <v>35</v>
      </c>
      <c r="AX161" s="13" t="s">
        <v>74</v>
      </c>
      <c r="AY161" s="228" t="s">
        <v>140</v>
      </c>
    </row>
    <row r="162" s="13" customFormat="1">
      <c r="A162" s="13"/>
      <c r="B162" s="218"/>
      <c r="C162" s="219"/>
      <c r="D162" s="220" t="s">
        <v>151</v>
      </c>
      <c r="E162" s="221" t="s">
        <v>19</v>
      </c>
      <c r="F162" s="222" t="s">
        <v>429</v>
      </c>
      <c r="G162" s="219"/>
      <c r="H162" s="221" t="s">
        <v>19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8" t="s">
        <v>151</v>
      </c>
      <c r="AU162" s="228" t="s">
        <v>149</v>
      </c>
      <c r="AV162" s="13" t="s">
        <v>82</v>
      </c>
      <c r="AW162" s="13" t="s">
        <v>35</v>
      </c>
      <c r="AX162" s="13" t="s">
        <v>74</v>
      </c>
      <c r="AY162" s="228" t="s">
        <v>140</v>
      </c>
    </row>
    <row r="163" s="13" customFormat="1">
      <c r="A163" s="13"/>
      <c r="B163" s="218"/>
      <c r="C163" s="219"/>
      <c r="D163" s="220" t="s">
        <v>151</v>
      </c>
      <c r="E163" s="221" t="s">
        <v>19</v>
      </c>
      <c r="F163" s="222" t="s">
        <v>430</v>
      </c>
      <c r="G163" s="219"/>
      <c r="H163" s="221" t="s">
        <v>19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8" t="s">
        <v>151</v>
      </c>
      <c r="AU163" s="228" t="s">
        <v>149</v>
      </c>
      <c r="AV163" s="13" t="s">
        <v>82</v>
      </c>
      <c r="AW163" s="13" t="s">
        <v>35</v>
      </c>
      <c r="AX163" s="13" t="s">
        <v>74</v>
      </c>
      <c r="AY163" s="228" t="s">
        <v>140</v>
      </c>
    </row>
    <row r="164" s="14" customFormat="1">
      <c r="A164" s="14"/>
      <c r="B164" s="229"/>
      <c r="C164" s="230"/>
      <c r="D164" s="220" t="s">
        <v>151</v>
      </c>
      <c r="E164" s="231" t="s">
        <v>19</v>
      </c>
      <c r="F164" s="232" t="s">
        <v>82</v>
      </c>
      <c r="G164" s="230"/>
      <c r="H164" s="233">
        <v>1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9" t="s">
        <v>151</v>
      </c>
      <c r="AU164" s="239" t="s">
        <v>149</v>
      </c>
      <c r="AV164" s="14" t="s">
        <v>149</v>
      </c>
      <c r="AW164" s="14" t="s">
        <v>35</v>
      </c>
      <c r="AX164" s="14" t="s">
        <v>74</v>
      </c>
      <c r="AY164" s="239" t="s">
        <v>140</v>
      </c>
    </row>
    <row r="165" s="15" customFormat="1">
      <c r="A165" s="15"/>
      <c r="B165" s="240"/>
      <c r="C165" s="241"/>
      <c r="D165" s="220" t="s">
        <v>151</v>
      </c>
      <c r="E165" s="242" t="s">
        <v>19</v>
      </c>
      <c r="F165" s="243" t="s">
        <v>155</v>
      </c>
      <c r="G165" s="241"/>
      <c r="H165" s="244">
        <v>2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0" t="s">
        <v>151</v>
      </c>
      <c r="AU165" s="250" t="s">
        <v>149</v>
      </c>
      <c r="AV165" s="15" t="s">
        <v>148</v>
      </c>
      <c r="AW165" s="15" t="s">
        <v>35</v>
      </c>
      <c r="AX165" s="15" t="s">
        <v>82</v>
      </c>
      <c r="AY165" s="250" t="s">
        <v>140</v>
      </c>
    </row>
    <row r="166" s="2" customFormat="1" ht="16.5" customHeight="1">
      <c r="A166" s="39"/>
      <c r="B166" s="40"/>
      <c r="C166" s="205" t="s">
        <v>462</v>
      </c>
      <c r="D166" s="205" t="s">
        <v>144</v>
      </c>
      <c r="E166" s="206" t="s">
        <v>463</v>
      </c>
      <c r="F166" s="207" t="s">
        <v>464</v>
      </c>
      <c r="G166" s="208" t="s">
        <v>147</v>
      </c>
      <c r="H166" s="209">
        <v>3</v>
      </c>
      <c r="I166" s="210"/>
      <c r="J166" s="211">
        <f>ROUND(I166*H166,2)</f>
        <v>0</v>
      </c>
      <c r="K166" s="207" t="s">
        <v>206</v>
      </c>
      <c r="L166" s="45"/>
      <c r="M166" s="212" t="s">
        <v>19</v>
      </c>
      <c r="N166" s="213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161</v>
      </c>
      <c r="AT166" s="216" t="s">
        <v>144</v>
      </c>
      <c r="AU166" s="216" t="s">
        <v>149</v>
      </c>
      <c r="AY166" s="18" t="s">
        <v>140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149</v>
      </c>
      <c r="BK166" s="217">
        <f>ROUND(I166*H166,2)</f>
        <v>0</v>
      </c>
      <c r="BL166" s="18" t="s">
        <v>161</v>
      </c>
      <c r="BM166" s="216" t="s">
        <v>465</v>
      </c>
    </row>
    <row r="167" s="2" customFormat="1">
      <c r="A167" s="39"/>
      <c r="B167" s="40"/>
      <c r="C167" s="41"/>
      <c r="D167" s="261" t="s">
        <v>200</v>
      </c>
      <c r="E167" s="41"/>
      <c r="F167" s="262" t="s">
        <v>466</v>
      </c>
      <c r="G167" s="41"/>
      <c r="H167" s="41"/>
      <c r="I167" s="263"/>
      <c r="J167" s="41"/>
      <c r="K167" s="41"/>
      <c r="L167" s="45"/>
      <c r="M167" s="264"/>
      <c r="N167" s="26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200</v>
      </c>
      <c r="AU167" s="18" t="s">
        <v>149</v>
      </c>
    </row>
    <row r="168" s="13" customFormat="1">
      <c r="A168" s="13"/>
      <c r="B168" s="218"/>
      <c r="C168" s="219"/>
      <c r="D168" s="220" t="s">
        <v>151</v>
      </c>
      <c r="E168" s="221" t="s">
        <v>19</v>
      </c>
      <c r="F168" s="222" t="s">
        <v>428</v>
      </c>
      <c r="G168" s="219"/>
      <c r="H168" s="221" t="s">
        <v>19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151</v>
      </c>
      <c r="AU168" s="228" t="s">
        <v>149</v>
      </c>
      <c r="AV168" s="13" t="s">
        <v>82</v>
      </c>
      <c r="AW168" s="13" t="s">
        <v>35</v>
      </c>
      <c r="AX168" s="13" t="s">
        <v>74</v>
      </c>
      <c r="AY168" s="228" t="s">
        <v>140</v>
      </c>
    </row>
    <row r="169" s="13" customFormat="1">
      <c r="A169" s="13"/>
      <c r="B169" s="218"/>
      <c r="C169" s="219"/>
      <c r="D169" s="220" t="s">
        <v>151</v>
      </c>
      <c r="E169" s="221" t="s">
        <v>19</v>
      </c>
      <c r="F169" s="222" t="s">
        <v>439</v>
      </c>
      <c r="G169" s="219"/>
      <c r="H169" s="221" t="s">
        <v>19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151</v>
      </c>
      <c r="AU169" s="228" t="s">
        <v>149</v>
      </c>
      <c r="AV169" s="13" t="s">
        <v>82</v>
      </c>
      <c r="AW169" s="13" t="s">
        <v>35</v>
      </c>
      <c r="AX169" s="13" t="s">
        <v>74</v>
      </c>
      <c r="AY169" s="228" t="s">
        <v>140</v>
      </c>
    </row>
    <row r="170" s="13" customFormat="1">
      <c r="A170" s="13"/>
      <c r="B170" s="218"/>
      <c r="C170" s="219"/>
      <c r="D170" s="220" t="s">
        <v>151</v>
      </c>
      <c r="E170" s="221" t="s">
        <v>19</v>
      </c>
      <c r="F170" s="222" t="s">
        <v>430</v>
      </c>
      <c r="G170" s="219"/>
      <c r="H170" s="221" t="s">
        <v>19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151</v>
      </c>
      <c r="AU170" s="228" t="s">
        <v>149</v>
      </c>
      <c r="AV170" s="13" t="s">
        <v>82</v>
      </c>
      <c r="AW170" s="13" t="s">
        <v>35</v>
      </c>
      <c r="AX170" s="13" t="s">
        <v>74</v>
      </c>
      <c r="AY170" s="228" t="s">
        <v>140</v>
      </c>
    </row>
    <row r="171" s="14" customFormat="1">
      <c r="A171" s="14"/>
      <c r="B171" s="229"/>
      <c r="C171" s="230"/>
      <c r="D171" s="220" t="s">
        <v>151</v>
      </c>
      <c r="E171" s="231" t="s">
        <v>19</v>
      </c>
      <c r="F171" s="232" t="s">
        <v>82</v>
      </c>
      <c r="G171" s="230"/>
      <c r="H171" s="233">
        <v>1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151</v>
      </c>
      <c r="AU171" s="239" t="s">
        <v>149</v>
      </c>
      <c r="AV171" s="14" t="s">
        <v>149</v>
      </c>
      <c r="AW171" s="14" t="s">
        <v>35</v>
      </c>
      <c r="AX171" s="14" t="s">
        <v>74</v>
      </c>
      <c r="AY171" s="239" t="s">
        <v>140</v>
      </c>
    </row>
    <row r="172" s="13" customFormat="1">
      <c r="A172" s="13"/>
      <c r="B172" s="218"/>
      <c r="C172" s="219"/>
      <c r="D172" s="220" t="s">
        <v>151</v>
      </c>
      <c r="E172" s="221" t="s">
        <v>19</v>
      </c>
      <c r="F172" s="222" t="s">
        <v>428</v>
      </c>
      <c r="G172" s="219"/>
      <c r="H172" s="221" t="s">
        <v>19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8" t="s">
        <v>151</v>
      </c>
      <c r="AU172" s="228" t="s">
        <v>149</v>
      </c>
      <c r="AV172" s="13" t="s">
        <v>82</v>
      </c>
      <c r="AW172" s="13" t="s">
        <v>35</v>
      </c>
      <c r="AX172" s="13" t="s">
        <v>74</v>
      </c>
      <c r="AY172" s="228" t="s">
        <v>140</v>
      </c>
    </row>
    <row r="173" s="13" customFormat="1">
      <c r="A173" s="13"/>
      <c r="B173" s="218"/>
      <c r="C173" s="219"/>
      <c r="D173" s="220" t="s">
        <v>151</v>
      </c>
      <c r="E173" s="221" t="s">
        <v>19</v>
      </c>
      <c r="F173" s="222" t="s">
        <v>440</v>
      </c>
      <c r="G173" s="219"/>
      <c r="H173" s="221" t="s">
        <v>19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151</v>
      </c>
      <c r="AU173" s="228" t="s">
        <v>149</v>
      </c>
      <c r="AV173" s="13" t="s">
        <v>82</v>
      </c>
      <c r="AW173" s="13" t="s">
        <v>35</v>
      </c>
      <c r="AX173" s="13" t="s">
        <v>74</v>
      </c>
      <c r="AY173" s="228" t="s">
        <v>140</v>
      </c>
    </row>
    <row r="174" s="13" customFormat="1">
      <c r="A174" s="13"/>
      <c r="B174" s="218"/>
      <c r="C174" s="219"/>
      <c r="D174" s="220" t="s">
        <v>151</v>
      </c>
      <c r="E174" s="221" t="s">
        <v>19</v>
      </c>
      <c r="F174" s="222" t="s">
        <v>430</v>
      </c>
      <c r="G174" s="219"/>
      <c r="H174" s="221" t="s">
        <v>19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151</v>
      </c>
      <c r="AU174" s="228" t="s">
        <v>149</v>
      </c>
      <c r="AV174" s="13" t="s">
        <v>82</v>
      </c>
      <c r="AW174" s="13" t="s">
        <v>35</v>
      </c>
      <c r="AX174" s="13" t="s">
        <v>74</v>
      </c>
      <c r="AY174" s="228" t="s">
        <v>140</v>
      </c>
    </row>
    <row r="175" s="14" customFormat="1">
      <c r="A175" s="14"/>
      <c r="B175" s="229"/>
      <c r="C175" s="230"/>
      <c r="D175" s="220" t="s">
        <v>151</v>
      </c>
      <c r="E175" s="231" t="s">
        <v>19</v>
      </c>
      <c r="F175" s="232" t="s">
        <v>82</v>
      </c>
      <c r="G175" s="230"/>
      <c r="H175" s="233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39" t="s">
        <v>151</v>
      </c>
      <c r="AU175" s="239" t="s">
        <v>149</v>
      </c>
      <c r="AV175" s="14" t="s">
        <v>149</v>
      </c>
      <c r="AW175" s="14" t="s">
        <v>35</v>
      </c>
      <c r="AX175" s="14" t="s">
        <v>74</v>
      </c>
      <c r="AY175" s="239" t="s">
        <v>140</v>
      </c>
    </row>
    <row r="176" s="13" customFormat="1">
      <c r="A176" s="13"/>
      <c r="B176" s="218"/>
      <c r="C176" s="219"/>
      <c r="D176" s="220" t="s">
        <v>151</v>
      </c>
      <c r="E176" s="221" t="s">
        <v>19</v>
      </c>
      <c r="F176" s="222" t="s">
        <v>428</v>
      </c>
      <c r="G176" s="219"/>
      <c r="H176" s="221" t="s">
        <v>19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8" t="s">
        <v>151</v>
      </c>
      <c r="AU176" s="228" t="s">
        <v>149</v>
      </c>
      <c r="AV176" s="13" t="s">
        <v>82</v>
      </c>
      <c r="AW176" s="13" t="s">
        <v>35</v>
      </c>
      <c r="AX176" s="13" t="s">
        <v>74</v>
      </c>
      <c r="AY176" s="228" t="s">
        <v>140</v>
      </c>
    </row>
    <row r="177" s="13" customFormat="1">
      <c r="A177" s="13"/>
      <c r="B177" s="218"/>
      <c r="C177" s="219"/>
      <c r="D177" s="220" t="s">
        <v>151</v>
      </c>
      <c r="E177" s="221" t="s">
        <v>19</v>
      </c>
      <c r="F177" s="222" t="s">
        <v>429</v>
      </c>
      <c r="G177" s="219"/>
      <c r="H177" s="221" t="s">
        <v>19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8" t="s">
        <v>151</v>
      </c>
      <c r="AU177" s="228" t="s">
        <v>149</v>
      </c>
      <c r="AV177" s="13" t="s">
        <v>82</v>
      </c>
      <c r="AW177" s="13" t="s">
        <v>35</v>
      </c>
      <c r="AX177" s="13" t="s">
        <v>74</v>
      </c>
      <c r="AY177" s="228" t="s">
        <v>140</v>
      </c>
    </row>
    <row r="178" s="13" customFormat="1">
      <c r="A178" s="13"/>
      <c r="B178" s="218"/>
      <c r="C178" s="219"/>
      <c r="D178" s="220" t="s">
        <v>151</v>
      </c>
      <c r="E178" s="221" t="s">
        <v>19</v>
      </c>
      <c r="F178" s="222" t="s">
        <v>430</v>
      </c>
      <c r="G178" s="219"/>
      <c r="H178" s="221" t="s">
        <v>19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8" t="s">
        <v>151</v>
      </c>
      <c r="AU178" s="228" t="s">
        <v>149</v>
      </c>
      <c r="AV178" s="13" t="s">
        <v>82</v>
      </c>
      <c r="AW178" s="13" t="s">
        <v>35</v>
      </c>
      <c r="AX178" s="13" t="s">
        <v>74</v>
      </c>
      <c r="AY178" s="228" t="s">
        <v>140</v>
      </c>
    </row>
    <row r="179" s="14" customFormat="1">
      <c r="A179" s="14"/>
      <c r="B179" s="229"/>
      <c r="C179" s="230"/>
      <c r="D179" s="220" t="s">
        <v>151</v>
      </c>
      <c r="E179" s="231" t="s">
        <v>19</v>
      </c>
      <c r="F179" s="232" t="s">
        <v>82</v>
      </c>
      <c r="G179" s="230"/>
      <c r="H179" s="233">
        <v>1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9" t="s">
        <v>151</v>
      </c>
      <c r="AU179" s="239" t="s">
        <v>149</v>
      </c>
      <c r="AV179" s="14" t="s">
        <v>149</v>
      </c>
      <c r="AW179" s="14" t="s">
        <v>35</v>
      </c>
      <c r="AX179" s="14" t="s">
        <v>74</v>
      </c>
      <c r="AY179" s="239" t="s">
        <v>140</v>
      </c>
    </row>
    <row r="180" s="15" customFormat="1">
      <c r="A180" s="15"/>
      <c r="B180" s="240"/>
      <c r="C180" s="241"/>
      <c r="D180" s="220" t="s">
        <v>151</v>
      </c>
      <c r="E180" s="242" t="s">
        <v>19</v>
      </c>
      <c r="F180" s="243" t="s">
        <v>155</v>
      </c>
      <c r="G180" s="241"/>
      <c r="H180" s="244">
        <v>3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0" t="s">
        <v>151</v>
      </c>
      <c r="AU180" s="250" t="s">
        <v>149</v>
      </c>
      <c r="AV180" s="15" t="s">
        <v>148</v>
      </c>
      <c r="AW180" s="15" t="s">
        <v>35</v>
      </c>
      <c r="AX180" s="15" t="s">
        <v>82</v>
      </c>
      <c r="AY180" s="250" t="s">
        <v>140</v>
      </c>
    </row>
    <row r="181" s="2" customFormat="1" ht="16.5" customHeight="1">
      <c r="A181" s="39"/>
      <c r="B181" s="40"/>
      <c r="C181" s="251" t="s">
        <v>8</v>
      </c>
      <c r="D181" s="251" t="s">
        <v>157</v>
      </c>
      <c r="E181" s="252" t="s">
        <v>467</v>
      </c>
      <c r="F181" s="253" t="s">
        <v>468</v>
      </c>
      <c r="G181" s="254" t="s">
        <v>147</v>
      </c>
      <c r="H181" s="255">
        <v>3</v>
      </c>
      <c r="I181" s="256"/>
      <c r="J181" s="257">
        <f>ROUND(I181*H181,2)</f>
        <v>0</v>
      </c>
      <c r="K181" s="253" t="s">
        <v>206</v>
      </c>
      <c r="L181" s="258"/>
      <c r="M181" s="259" t="s">
        <v>19</v>
      </c>
      <c r="N181" s="260" t="s">
        <v>46</v>
      </c>
      <c r="O181" s="85"/>
      <c r="P181" s="214">
        <f>O181*H181</f>
        <v>0</v>
      </c>
      <c r="Q181" s="214">
        <v>0.0022000000000000001</v>
      </c>
      <c r="R181" s="214">
        <f>Q181*H181</f>
        <v>0.0066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279</v>
      </c>
      <c r="AT181" s="216" t="s">
        <v>157</v>
      </c>
      <c r="AU181" s="216" t="s">
        <v>149</v>
      </c>
      <c r="AY181" s="18" t="s">
        <v>140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149</v>
      </c>
      <c r="BK181" s="217">
        <f>ROUND(I181*H181,2)</f>
        <v>0</v>
      </c>
      <c r="BL181" s="18" t="s">
        <v>161</v>
      </c>
      <c r="BM181" s="216" t="s">
        <v>469</v>
      </c>
    </row>
    <row r="182" s="13" customFormat="1">
      <c r="A182" s="13"/>
      <c r="B182" s="218"/>
      <c r="C182" s="219"/>
      <c r="D182" s="220" t="s">
        <v>151</v>
      </c>
      <c r="E182" s="221" t="s">
        <v>19</v>
      </c>
      <c r="F182" s="222" t="s">
        <v>428</v>
      </c>
      <c r="G182" s="219"/>
      <c r="H182" s="221" t="s">
        <v>19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151</v>
      </c>
      <c r="AU182" s="228" t="s">
        <v>149</v>
      </c>
      <c r="AV182" s="13" t="s">
        <v>82</v>
      </c>
      <c r="AW182" s="13" t="s">
        <v>35</v>
      </c>
      <c r="AX182" s="13" t="s">
        <v>74</v>
      </c>
      <c r="AY182" s="228" t="s">
        <v>140</v>
      </c>
    </row>
    <row r="183" s="13" customFormat="1">
      <c r="A183" s="13"/>
      <c r="B183" s="218"/>
      <c r="C183" s="219"/>
      <c r="D183" s="220" t="s">
        <v>151</v>
      </c>
      <c r="E183" s="221" t="s">
        <v>19</v>
      </c>
      <c r="F183" s="222" t="s">
        <v>439</v>
      </c>
      <c r="G183" s="219"/>
      <c r="H183" s="221" t="s">
        <v>19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8" t="s">
        <v>151</v>
      </c>
      <c r="AU183" s="228" t="s">
        <v>149</v>
      </c>
      <c r="AV183" s="13" t="s">
        <v>82</v>
      </c>
      <c r="AW183" s="13" t="s">
        <v>35</v>
      </c>
      <c r="AX183" s="13" t="s">
        <v>74</v>
      </c>
      <c r="AY183" s="228" t="s">
        <v>140</v>
      </c>
    </row>
    <row r="184" s="13" customFormat="1">
      <c r="A184" s="13"/>
      <c r="B184" s="218"/>
      <c r="C184" s="219"/>
      <c r="D184" s="220" t="s">
        <v>151</v>
      </c>
      <c r="E184" s="221" t="s">
        <v>19</v>
      </c>
      <c r="F184" s="222" t="s">
        <v>430</v>
      </c>
      <c r="G184" s="219"/>
      <c r="H184" s="221" t="s">
        <v>19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8" t="s">
        <v>151</v>
      </c>
      <c r="AU184" s="228" t="s">
        <v>149</v>
      </c>
      <c r="AV184" s="13" t="s">
        <v>82</v>
      </c>
      <c r="AW184" s="13" t="s">
        <v>35</v>
      </c>
      <c r="AX184" s="13" t="s">
        <v>74</v>
      </c>
      <c r="AY184" s="228" t="s">
        <v>140</v>
      </c>
    </row>
    <row r="185" s="14" customFormat="1">
      <c r="A185" s="14"/>
      <c r="B185" s="229"/>
      <c r="C185" s="230"/>
      <c r="D185" s="220" t="s">
        <v>151</v>
      </c>
      <c r="E185" s="231" t="s">
        <v>19</v>
      </c>
      <c r="F185" s="232" t="s">
        <v>82</v>
      </c>
      <c r="G185" s="230"/>
      <c r="H185" s="233">
        <v>1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151</v>
      </c>
      <c r="AU185" s="239" t="s">
        <v>149</v>
      </c>
      <c r="AV185" s="14" t="s">
        <v>149</v>
      </c>
      <c r="AW185" s="14" t="s">
        <v>35</v>
      </c>
      <c r="AX185" s="14" t="s">
        <v>74</v>
      </c>
      <c r="AY185" s="239" t="s">
        <v>140</v>
      </c>
    </row>
    <row r="186" s="13" customFormat="1">
      <c r="A186" s="13"/>
      <c r="B186" s="218"/>
      <c r="C186" s="219"/>
      <c r="D186" s="220" t="s">
        <v>151</v>
      </c>
      <c r="E186" s="221" t="s">
        <v>19</v>
      </c>
      <c r="F186" s="222" t="s">
        <v>428</v>
      </c>
      <c r="G186" s="219"/>
      <c r="H186" s="221" t="s">
        <v>19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8" t="s">
        <v>151</v>
      </c>
      <c r="AU186" s="228" t="s">
        <v>149</v>
      </c>
      <c r="AV186" s="13" t="s">
        <v>82</v>
      </c>
      <c r="AW186" s="13" t="s">
        <v>35</v>
      </c>
      <c r="AX186" s="13" t="s">
        <v>74</v>
      </c>
      <c r="AY186" s="228" t="s">
        <v>140</v>
      </c>
    </row>
    <row r="187" s="13" customFormat="1">
      <c r="A187" s="13"/>
      <c r="B187" s="218"/>
      <c r="C187" s="219"/>
      <c r="D187" s="220" t="s">
        <v>151</v>
      </c>
      <c r="E187" s="221" t="s">
        <v>19</v>
      </c>
      <c r="F187" s="222" t="s">
        <v>440</v>
      </c>
      <c r="G187" s="219"/>
      <c r="H187" s="221" t="s">
        <v>19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8" t="s">
        <v>151</v>
      </c>
      <c r="AU187" s="228" t="s">
        <v>149</v>
      </c>
      <c r="AV187" s="13" t="s">
        <v>82</v>
      </c>
      <c r="AW187" s="13" t="s">
        <v>35</v>
      </c>
      <c r="AX187" s="13" t="s">
        <v>74</v>
      </c>
      <c r="AY187" s="228" t="s">
        <v>140</v>
      </c>
    </row>
    <row r="188" s="13" customFormat="1">
      <c r="A188" s="13"/>
      <c r="B188" s="218"/>
      <c r="C188" s="219"/>
      <c r="D188" s="220" t="s">
        <v>151</v>
      </c>
      <c r="E188" s="221" t="s">
        <v>19</v>
      </c>
      <c r="F188" s="222" t="s">
        <v>430</v>
      </c>
      <c r="G188" s="219"/>
      <c r="H188" s="221" t="s">
        <v>19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8" t="s">
        <v>151</v>
      </c>
      <c r="AU188" s="228" t="s">
        <v>149</v>
      </c>
      <c r="AV188" s="13" t="s">
        <v>82</v>
      </c>
      <c r="AW188" s="13" t="s">
        <v>35</v>
      </c>
      <c r="AX188" s="13" t="s">
        <v>74</v>
      </c>
      <c r="AY188" s="228" t="s">
        <v>140</v>
      </c>
    </row>
    <row r="189" s="14" customFormat="1">
      <c r="A189" s="14"/>
      <c r="B189" s="229"/>
      <c r="C189" s="230"/>
      <c r="D189" s="220" t="s">
        <v>151</v>
      </c>
      <c r="E189" s="231" t="s">
        <v>19</v>
      </c>
      <c r="F189" s="232" t="s">
        <v>82</v>
      </c>
      <c r="G189" s="230"/>
      <c r="H189" s="233">
        <v>1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9" t="s">
        <v>151</v>
      </c>
      <c r="AU189" s="239" t="s">
        <v>149</v>
      </c>
      <c r="AV189" s="14" t="s">
        <v>149</v>
      </c>
      <c r="AW189" s="14" t="s">
        <v>35</v>
      </c>
      <c r="AX189" s="14" t="s">
        <v>74</v>
      </c>
      <c r="AY189" s="239" t="s">
        <v>140</v>
      </c>
    </row>
    <row r="190" s="13" customFormat="1">
      <c r="A190" s="13"/>
      <c r="B190" s="218"/>
      <c r="C190" s="219"/>
      <c r="D190" s="220" t="s">
        <v>151</v>
      </c>
      <c r="E190" s="221" t="s">
        <v>19</v>
      </c>
      <c r="F190" s="222" t="s">
        <v>428</v>
      </c>
      <c r="G190" s="219"/>
      <c r="H190" s="221" t="s">
        <v>19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151</v>
      </c>
      <c r="AU190" s="228" t="s">
        <v>149</v>
      </c>
      <c r="AV190" s="13" t="s">
        <v>82</v>
      </c>
      <c r="AW190" s="13" t="s">
        <v>35</v>
      </c>
      <c r="AX190" s="13" t="s">
        <v>74</v>
      </c>
      <c r="AY190" s="228" t="s">
        <v>140</v>
      </c>
    </row>
    <row r="191" s="13" customFormat="1">
      <c r="A191" s="13"/>
      <c r="B191" s="218"/>
      <c r="C191" s="219"/>
      <c r="D191" s="220" t="s">
        <v>151</v>
      </c>
      <c r="E191" s="221" t="s">
        <v>19</v>
      </c>
      <c r="F191" s="222" t="s">
        <v>429</v>
      </c>
      <c r="G191" s="219"/>
      <c r="H191" s="221" t="s">
        <v>19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8" t="s">
        <v>151</v>
      </c>
      <c r="AU191" s="228" t="s">
        <v>149</v>
      </c>
      <c r="AV191" s="13" t="s">
        <v>82</v>
      </c>
      <c r="AW191" s="13" t="s">
        <v>35</v>
      </c>
      <c r="AX191" s="13" t="s">
        <v>74</v>
      </c>
      <c r="AY191" s="228" t="s">
        <v>140</v>
      </c>
    </row>
    <row r="192" s="13" customFormat="1">
      <c r="A192" s="13"/>
      <c r="B192" s="218"/>
      <c r="C192" s="219"/>
      <c r="D192" s="220" t="s">
        <v>151</v>
      </c>
      <c r="E192" s="221" t="s">
        <v>19</v>
      </c>
      <c r="F192" s="222" t="s">
        <v>430</v>
      </c>
      <c r="G192" s="219"/>
      <c r="H192" s="221" t="s">
        <v>19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8" t="s">
        <v>151</v>
      </c>
      <c r="AU192" s="228" t="s">
        <v>149</v>
      </c>
      <c r="AV192" s="13" t="s">
        <v>82</v>
      </c>
      <c r="AW192" s="13" t="s">
        <v>35</v>
      </c>
      <c r="AX192" s="13" t="s">
        <v>74</v>
      </c>
      <c r="AY192" s="228" t="s">
        <v>140</v>
      </c>
    </row>
    <row r="193" s="14" customFormat="1">
      <c r="A193" s="14"/>
      <c r="B193" s="229"/>
      <c r="C193" s="230"/>
      <c r="D193" s="220" t="s">
        <v>151</v>
      </c>
      <c r="E193" s="231" t="s">
        <v>19</v>
      </c>
      <c r="F193" s="232" t="s">
        <v>82</v>
      </c>
      <c r="G193" s="230"/>
      <c r="H193" s="233">
        <v>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151</v>
      </c>
      <c r="AU193" s="239" t="s">
        <v>149</v>
      </c>
      <c r="AV193" s="14" t="s">
        <v>149</v>
      </c>
      <c r="AW193" s="14" t="s">
        <v>35</v>
      </c>
      <c r="AX193" s="14" t="s">
        <v>74</v>
      </c>
      <c r="AY193" s="239" t="s">
        <v>140</v>
      </c>
    </row>
    <row r="194" s="15" customFormat="1">
      <c r="A194" s="15"/>
      <c r="B194" s="240"/>
      <c r="C194" s="241"/>
      <c r="D194" s="220" t="s">
        <v>151</v>
      </c>
      <c r="E194" s="242" t="s">
        <v>19</v>
      </c>
      <c r="F194" s="243" t="s">
        <v>155</v>
      </c>
      <c r="G194" s="241"/>
      <c r="H194" s="244">
        <v>3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0" t="s">
        <v>151</v>
      </c>
      <c r="AU194" s="250" t="s">
        <v>149</v>
      </c>
      <c r="AV194" s="15" t="s">
        <v>148</v>
      </c>
      <c r="AW194" s="15" t="s">
        <v>35</v>
      </c>
      <c r="AX194" s="15" t="s">
        <v>82</v>
      </c>
      <c r="AY194" s="250" t="s">
        <v>140</v>
      </c>
    </row>
    <row r="195" s="2" customFormat="1" ht="24.15" customHeight="1">
      <c r="A195" s="39"/>
      <c r="B195" s="40"/>
      <c r="C195" s="205" t="s">
        <v>384</v>
      </c>
      <c r="D195" s="205" t="s">
        <v>144</v>
      </c>
      <c r="E195" s="206" t="s">
        <v>470</v>
      </c>
      <c r="F195" s="207" t="s">
        <v>471</v>
      </c>
      <c r="G195" s="208" t="s">
        <v>205</v>
      </c>
      <c r="H195" s="209">
        <v>0.063</v>
      </c>
      <c r="I195" s="210"/>
      <c r="J195" s="211">
        <f>ROUND(I195*H195,2)</f>
        <v>0</v>
      </c>
      <c r="K195" s="207" t="s">
        <v>206</v>
      </c>
      <c r="L195" s="45"/>
      <c r="M195" s="212" t="s">
        <v>19</v>
      </c>
      <c r="N195" s="213" t="s">
        <v>46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161</v>
      </c>
      <c r="AT195" s="216" t="s">
        <v>144</v>
      </c>
      <c r="AU195" s="216" t="s">
        <v>149</v>
      </c>
      <c r="AY195" s="18" t="s">
        <v>140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149</v>
      </c>
      <c r="BK195" s="217">
        <f>ROUND(I195*H195,2)</f>
        <v>0</v>
      </c>
      <c r="BL195" s="18" t="s">
        <v>161</v>
      </c>
      <c r="BM195" s="216" t="s">
        <v>472</v>
      </c>
    </row>
    <row r="196" s="2" customFormat="1">
      <c r="A196" s="39"/>
      <c r="B196" s="40"/>
      <c r="C196" s="41"/>
      <c r="D196" s="261" t="s">
        <v>200</v>
      </c>
      <c r="E196" s="41"/>
      <c r="F196" s="262" t="s">
        <v>473</v>
      </c>
      <c r="G196" s="41"/>
      <c r="H196" s="41"/>
      <c r="I196" s="263"/>
      <c r="J196" s="41"/>
      <c r="K196" s="41"/>
      <c r="L196" s="45"/>
      <c r="M196" s="264"/>
      <c r="N196" s="26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200</v>
      </c>
      <c r="AU196" s="18" t="s">
        <v>149</v>
      </c>
    </row>
    <row r="197" s="14" customFormat="1">
      <c r="A197" s="14"/>
      <c r="B197" s="229"/>
      <c r="C197" s="230"/>
      <c r="D197" s="220" t="s">
        <v>151</v>
      </c>
      <c r="E197" s="231" t="s">
        <v>19</v>
      </c>
      <c r="F197" s="232" t="s">
        <v>474</v>
      </c>
      <c r="G197" s="230"/>
      <c r="H197" s="233">
        <v>0.063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9" t="s">
        <v>151</v>
      </c>
      <c r="AU197" s="239" t="s">
        <v>149</v>
      </c>
      <c r="AV197" s="14" t="s">
        <v>149</v>
      </c>
      <c r="AW197" s="14" t="s">
        <v>35</v>
      </c>
      <c r="AX197" s="14" t="s">
        <v>74</v>
      </c>
      <c r="AY197" s="239" t="s">
        <v>140</v>
      </c>
    </row>
    <row r="198" s="15" customFormat="1">
      <c r="A198" s="15"/>
      <c r="B198" s="240"/>
      <c r="C198" s="241"/>
      <c r="D198" s="220" t="s">
        <v>151</v>
      </c>
      <c r="E198" s="242" t="s">
        <v>19</v>
      </c>
      <c r="F198" s="243" t="s">
        <v>155</v>
      </c>
      <c r="G198" s="241"/>
      <c r="H198" s="244">
        <v>0.063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0" t="s">
        <v>151</v>
      </c>
      <c r="AU198" s="250" t="s">
        <v>149</v>
      </c>
      <c r="AV198" s="15" t="s">
        <v>148</v>
      </c>
      <c r="AW198" s="15" t="s">
        <v>35</v>
      </c>
      <c r="AX198" s="15" t="s">
        <v>82</v>
      </c>
      <c r="AY198" s="250" t="s">
        <v>140</v>
      </c>
    </row>
    <row r="199" s="12" customFormat="1" ht="22.8" customHeight="1">
      <c r="A199" s="12"/>
      <c r="B199" s="189"/>
      <c r="C199" s="190"/>
      <c r="D199" s="191" t="s">
        <v>73</v>
      </c>
      <c r="E199" s="203" t="s">
        <v>475</v>
      </c>
      <c r="F199" s="203" t="s">
        <v>476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SUM(P200:P229)</f>
        <v>0</v>
      </c>
      <c r="Q199" s="197"/>
      <c r="R199" s="198">
        <f>SUM(R200:R229)</f>
        <v>0.048868540799999999</v>
      </c>
      <c r="S199" s="197"/>
      <c r="T199" s="199">
        <f>SUM(T200:T229)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149</v>
      </c>
      <c r="AT199" s="201" t="s">
        <v>73</v>
      </c>
      <c r="AU199" s="201" t="s">
        <v>82</v>
      </c>
      <c r="AY199" s="200" t="s">
        <v>140</v>
      </c>
      <c r="BK199" s="202">
        <f>SUM(BK200:BK229)</f>
        <v>0</v>
      </c>
    </row>
    <row r="200" s="2" customFormat="1" ht="16.5" customHeight="1">
      <c r="A200" s="39"/>
      <c r="B200" s="40"/>
      <c r="C200" s="205" t="s">
        <v>180</v>
      </c>
      <c r="D200" s="205" t="s">
        <v>144</v>
      </c>
      <c r="E200" s="206" t="s">
        <v>477</v>
      </c>
      <c r="F200" s="207" t="s">
        <v>478</v>
      </c>
      <c r="G200" s="208" t="s">
        <v>147</v>
      </c>
      <c r="H200" s="209">
        <v>1</v>
      </c>
      <c r="I200" s="210"/>
      <c r="J200" s="211">
        <f>ROUND(I200*H200,2)</f>
        <v>0</v>
      </c>
      <c r="K200" s="207" t="s">
        <v>206</v>
      </c>
      <c r="L200" s="45"/>
      <c r="M200" s="212" t="s">
        <v>19</v>
      </c>
      <c r="N200" s="213" t="s">
        <v>46</v>
      </c>
      <c r="O200" s="85"/>
      <c r="P200" s="214">
        <f>O200*H200</f>
        <v>0</v>
      </c>
      <c r="Q200" s="214">
        <v>0.00087384080000000002</v>
      </c>
      <c r="R200" s="214">
        <f>Q200*H200</f>
        <v>0.00087384080000000002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161</v>
      </c>
      <c r="AT200" s="216" t="s">
        <v>144</v>
      </c>
      <c r="AU200" s="216" t="s">
        <v>149</v>
      </c>
      <c r="AY200" s="18" t="s">
        <v>140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149</v>
      </c>
      <c r="BK200" s="217">
        <f>ROUND(I200*H200,2)</f>
        <v>0</v>
      </c>
      <c r="BL200" s="18" t="s">
        <v>161</v>
      </c>
      <c r="BM200" s="216" t="s">
        <v>479</v>
      </c>
    </row>
    <row r="201" s="2" customFormat="1">
      <c r="A201" s="39"/>
      <c r="B201" s="40"/>
      <c r="C201" s="41"/>
      <c r="D201" s="261" t="s">
        <v>200</v>
      </c>
      <c r="E201" s="41"/>
      <c r="F201" s="262" t="s">
        <v>480</v>
      </c>
      <c r="G201" s="41"/>
      <c r="H201" s="41"/>
      <c r="I201" s="263"/>
      <c r="J201" s="41"/>
      <c r="K201" s="41"/>
      <c r="L201" s="45"/>
      <c r="M201" s="264"/>
      <c r="N201" s="265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200</v>
      </c>
      <c r="AU201" s="18" t="s">
        <v>149</v>
      </c>
    </row>
    <row r="202" s="13" customFormat="1">
      <c r="A202" s="13"/>
      <c r="B202" s="218"/>
      <c r="C202" s="219"/>
      <c r="D202" s="220" t="s">
        <v>151</v>
      </c>
      <c r="E202" s="221" t="s">
        <v>19</v>
      </c>
      <c r="F202" s="222" t="s">
        <v>481</v>
      </c>
      <c r="G202" s="219"/>
      <c r="H202" s="221" t="s">
        <v>19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151</v>
      </c>
      <c r="AU202" s="228" t="s">
        <v>149</v>
      </c>
      <c r="AV202" s="13" t="s">
        <v>82</v>
      </c>
      <c r="AW202" s="13" t="s">
        <v>35</v>
      </c>
      <c r="AX202" s="13" t="s">
        <v>74</v>
      </c>
      <c r="AY202" s="228" t="s">
        <v>140</v>
      </c>
    </row>
    <row r="203" s="13" customFormat="1">
      <c r="A203" s="13"/>
      <c r="B203" s="218"/>
      <c r="C203" s="219"/>
      <c r="D203" s="220" t="s">
        <v>151</v>
      </c>
      <c r="E203" s="221" t="s">
        <v>19</v>
      </c>
      <c r="F203" s="222" t="s">
        <v>482</v>
      </c>
      <c r="G203" s="219"/>
      <c r="H203" s="221" t="s">
        <v>19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151</v>
      </c>
      <c r="AU203" s="228" t="s">
        <v>149</v>
      </c>
      <c r="AV203" s="13" t="s">
        <v>82</v>
      </c>
      <c r="AW203" s="13" t="s">
        <v>35</v>
      </c>
      <c r="AX203" s="13" t="s">
        <v>74</v>
      </c>
      <c r="AY203" s="228" t="s">
        <v>140</v>
      </c>
    </row>
    <row r="204" s="13" customFormat="1">
      <c r="A204" s="13"/>
      <c r="B204" s="218"/>
      <c r="C204" s="219"/>
      <c r="D204" s="220" t="s">
        <v>151</v>
      </c>
      <c r="E204" s="221" t="s">
        <v>19</v>
      </c>
      <c r="F204" s="222" t="s">
        <v>430</v>
      </c>
      <c r="G204" s="219"/>
      <c r="H204" s="221" t="s">
        <v>19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8" t="s">
        <v>151</v>
      </c>
      <c r="AU204" s="228" t="s">
        <v>149</v>
      </c>
      <c r="AV204" s="13" t="s">
        <v>82</v>
      </c>
      <c r="AW204" s="13" t="s">
        <v>35</v>
      </c>
      <c r="AX204" s="13" t="s">
        <v>74</v>
      </c>
      <c r="AY204" s="228" t="s">
        <v>140</v>
      </c>
    </row>
    <row r="205" s="14" customFormat="1">
      <c r="A205" s="14"/>
      <c r="B205" s="229"/>
      <c r="C205" s="230"/>
      <c r="D205" s="220" t="s">
        <v>151</v>
      </c>
      <c r="E205" s="231" t="s">
        <v>19</v>
      </c>
      <c r="F205" s="232" t="s">
        <v>82</v>
      </c>
      <c r="G205" s="230"/>
      <c r="H205" s="233">
        <v>1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9" t="s">
        <v>151</v>
      </c>
      <c r="AU205" s="239" t="s">
        <v>149</v>
      </c>
      <c r="AV205" s="14" t="s">
        <v>149</v>
      </c>
      <c r="AW205" s="14" t="s">
        <v>35</v>
      </c>
      <c r="AX205" s="14" t="s">
        <v>74</v>
      </c>
      <c r="AY205" s="239" t="s">
        <v>140</v>
      </c>
    </row>
    <row r="206" s="15" customFormat="1">
      <c r="A206" s="15"/>
      <c r="B206" s="240"/>
      <c r="C206" s="241"/>
      <c r="D206" s="220" t="s">
        <v>151</v>
      </c>
      <c r="E206" s="242" t="s">
        <v>19</v>
      </c>
      <c r="F206" s="243" t="s">
        <v>155</v>
      </c>
      <c r="G206" s="241"/>
      <c r="H206" s="244">
        <v>1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0" t="s">
        <v>151</v>
      </c>
      <c r="AU206" s="250" t="s">
        <v>149</v>
      </c>
      <c r="AV206" s="15" t="s">
        <v>148</v>
      </c>
      <c r="AW206" s="15" t="s">
        <v>35</v>
      </c>
      <c r="AX206" s="15" t="s">
        <v>82</v>
      </c>
      <c r="AY206" s="250" t="s">
        <v>140</v>
      </c>
    </row>
    <row r="207" s="2" customFormat="1" ht="16.5" customHeight="1">
      <c r="A207" s="39"/>
      <c r="B207" s="40"/>
      <c r="C207" s="251" t="s">
        <v>394</v>
      </c>
      <c r="D207" s="251" t="s">
        <v>157</v>
      </c>
      <c r="E207" s="252" t="s">
        <v>483</v>
      </c>
      <c r="F207" s="253" t="s">
        <v>484</v>
      </c>
      <c r="G207" s="254" t="s">
        <v>190</v>
      </c>
      <c r="H207" s="255">
        <v>1.8899999999999999</v>
      </c>
      <c r="I207" s="256"/>
      <c r="J207" s="257">
        <f>ROUND(I207*H207,2)</f>
        <v>0</v>
      </c>
      <c r="K207" s="253" t="s">
        <v>206</v>
      </c>
      <c r="L207" s="258"/>
      <c r="M207" s="259" t="s">
        <v>19</v>
      </c>
      <c r="N207" s="260" t="s">
        <v>46</v>
      </c>
      <c r="O207" s="85"/>
      <c r="P207" s="214">
        <f>O207*H207</f>
        <v>0</v>
      </c>
      <c r="Q207" s="214">
        <v>0.024230000000000002</v>
      </c>
      <c r="R207" s="214">
        <f>Q207*H207</f>
        <v>0.045794700000000001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279</v>
      </c>
      <c r="AT207" s="216" t="s">
        <v>157</v>
      </c>
      <c r="AU207" s="216" t="s">
        <v>149</v>
      </c>
      <c r="AY207" s="18" t="s">
        <v>140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149</v>
      </c>
      <c r="BK207" s="217">
        <f>ROUND(I207*H207,2)</f>
        <v>0</v>
      </c>
      <c r="BL207" s="18" t="s">
        <v>161</v>
      </c>
      <c r="BM207" s="216" t="s">
        <v>485</v>
      </c>
    </row>
    <row r="208" s="13" customFormat="1">
      <c r="A208" s="13"/>
      <c r="B208" s="218"/>
      <c r="C208" s="219"/>
      <c r="D208" s="220" t="s">
        <v>151</v>
      </c>
      <c r="E208" s="221" t="s">
        <v>19</v>
      </c>
      <c r="F208" s="222" t="s">
        <v>481</v>
      </c>
      <c r="G208" s="219"/>
      <c r="H208" s="221" t="s">
        <v>19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8" t="s">
        <v>151</v>
      </c>
      <c r="AU208" s="228" t="s">
        <v>149</v>
      </c>
      <c r="AV208" s="13" t="s">
        <v>82</v>
      </c>
      <c r="AW208" s="13" t="s">
        <v>35</v>
      </c>
      <c r="AX208" s="13" t="s">
        <v>74</v>
      </c>
      <c r="AY208" s="228" t="s">
        <v>140</v>
      </c>
    </row>
    <row r="209" s="13" customFormat="1">
      <c r="A209" s="13"/>
      <c r="B209" s="218"/>
      <c r="C209" s="219"/>
      <c r="D209" s="220" t="s">
        <v>151</v>
      </c>
      <c r="E209" s="221" t="s">
        <v>19</v>
      </c>
      <c r="F209" s="222" t="s">
        <v>482</v>
      </c>
      <c r="G209" s="219"/>
      <c r="H209" s="221" t="s">
        <v>19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8" t="s">
        <v>151</v>
      </c>
      <c r="AU209" s="228" t="s">
        <v>149</v>
      </c>
      <c r="AV209" s="13" t="s">
        <v>82</v>
      </c>
      <c r="AW209" s="13" t="s">
        <v>35</v>
      </c>
      <c r="AX209" s="13" t="s">
        <v>74</v>
      </c>
      <c r="AY209" s="228" t="s">
        <v>140</v>
      </c>
    </row>
    <row r="210" s="13" customFormat="1">
      <c r="A210" s="13"/>
      <c r="B210" s="218"/>
      <c r="C210" s="219"/>
      <c r="D210" s="220" t="s">
        <v>151</v>
      </c>
      <c r="E210" s="221" t="s">
        <v>19</v>
      </c>
      <c r="F210" s="222" t="s">
        <v>486</v>
      </c>
      <c r="G210" s="219"/>
      <c r="H210" s="221" t="s">
        <v>19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8" t="s">
        <v>151</v>
      </c>
      <c r="AU210" s="228" t="s">
        <v>149</v>
      </c>
      <c r="AV210" s="13" t="s">
        <v>82</v>
      </c>
      <c r="AW210" s="13" t="s">
        <v>35</v>
      </c>
      <c r="AX210" s="13" t="s">
        <v>74</v>
      </c>
      <c r="AY210" s="228" t="s">
        <v>140</v>
      </c>
    </row>
    <row r="211" s="14" customFormat="1">
      <c r="A211" s="14"/>
      <c r="B211" s="229"/>
      <c r="C211" s="230"/>
      <c r="D211" s="220" t="s">
        <v>151</v>
      </c>
      <c r="E211" s="231" t="s">
        <v>19</v>
      </c>
      <c r="F211" s="232" t="s">
        <v>487</v>
      </c>
      <c r="G211" s="230"/>
      <c r="H211" s="233">
        <v>1.8899999999999999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9" t="s">
        <v>151</v>
      </c>
      <c r="AU211" s="239" t="s">
        <v>149</v>
      </c>
      <c r="AV211" s="14" t="s">
        <v>149</v>
      </c>
      <c r="AW211" s="14" t="s">
        <v>35</v>
      </c>
      <c r="AX211" s="14" t="s">
        <v>74</v>
      </c>
      <c r="AY211" s="239" t="s">
        <v>140</v>
      </c>
    </row>
    <row r="212" s="15" customFormat="1">
      <c r="A212" s="15"/>
      <c r="B212" s="240"/>
      <c r="C212" s="241"/>
      <c r="D212" s="220" t="s">
        <v>151</v>
      </c>
      <c r="E212" s="242" t="s">
        <v>19</v>
      </c>
      <c r="F212" s="243" t="s">
        <v>155</v>
      </c>
      <c r="G212" s="241"/>
      <c r="H212" s="244">
        <v>1.8899999999999999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0" t="s">
        <v>151</v>
      </c>
      <c r="AU212" s="250" t="s">
        <v>149</v>
      </c>
      <c r="AV212" s="15" t="s">
        <v>148</v>
      </c>
      <c r="AW212" s="15" t="s">
        <v>35</v>
      </c>
      <c r="AX212" s="15" t="s">
        <v>82</v>
      </c>
      <c r="AY212" s="250" t="s">
        <v>140</v>
      </c>
    </row>
    <row r="213" s="2" customFormat="1" ht="16.5" customHeight="1">
      <c r="A213" s="39"/>
      <c r="B213" s="40"/>
      <c r="C213" s="205" t="s">
        <v>161</v>
      </c>
      <c r="D213" s="205" t="s">
        <v>144</v>
      </c>
      <c r="E213" s="206" t="s">
        <v>488</v>
      </c>
      <c r="F213" s="207" t="s">
        <v>489</v>
      </c>
      <c r="G213" s="208" t="s">
        <v>147</v>
      </c>
      <c r="H213" s="209">
        <v>1</v>
      </c>
      <c r="I213" s="210"/>
      <c r="J213" s="211">
        <f>ROUND(I213*H213,2)</f>
        <v>0</v>
      </c>
      <c r="K213" s="207" t="s">
        <v>206</v>
      </c>
      <c r="L213" s="45"/>
      <c r="M213" s="212" t="s">
        <v>19</v>
      </c>
      <c r="N213" s="213" t="s">
        <v>46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148</v>
      </c>
      <c r="AT213" s="216" t="s">
        <v>144</v>
      </c>
      <c r="AU213" s="216" t="s">
        <v>149</v>
      </c>
      <c r="AY213" s="18" t="s">
        <v>140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149</v>
      </c>
      <c r="BK213" s="217">
        <f>ROUND(I213*H213,2)</f>
        <v>0</v>
      </c>
      <c r="BL213" s="18" t="s">
        <v>148</v>
      </c>
      <c r="BM213" s="216" t="s">
        <v>490</v>
      </c>
    </row>
    <row r="214" s="2" customFormat="1">
      <c r="A214" s="39"/>
      <c r="B214" s="40"/>
      <c r="C214" s="41"/>
      <c r="D214" s="261" t="s">
        <v>200</v>
      </c>
      <c r="E214" s="41"/>
      <c r="F214" s="262" t="s">
        <v>491</v>
      </c>
      <c r="G214" s="41"/>
      <c r="H214" s="41"/>
      <c r="I214" s="263"/>
      <c r="J214" s="41"/>
      <c r="K214" s="41"/>
      <c r="L214" s="45"/>
      <c r="M214" s="264"/>
      <c r="N214" s="265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200</v>
      </c>
      <c r="AU214" s="18" t="s">
        <v>149</v>
      </c>
    </row>
    <row r="215" s="13" customFormat="1">
      <c r="A215" s="13"/>
      <c r="B215" s="218"/>
      <c r="C215" s="219"/>
      <c r="D215" s="220" t="s">
        <v>151</v>
      </c>
      <c r="E215" s="221" t="s">
        <v>19</v>
      </c>
      <c r="F215" s="222" t="s">
        <v>481</v>
      </c>
      <c r="G215" s="219"/>
      <c r="H215" s="221" t="s">
        <v>19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8" t="s">
        <v>151</v>
      </c>
      <c r="AU215" s="228" t="s">
        <v>149</v>
      </c>
      <c r="AV215" s="13" t="s">
        <v>82</v>
      </c>
      <c r="AW215" s="13" t="s">
        <v>35</v>
      </c>
      <c r="AX215" s="13" t="s">
        <v>74</v>
      </c>
      <c r="AY215" s="228" t="s">
        <v>140</v>
      </c>
    </row>
    <row r="216" s="13" customFormat="1">
      <c r="A216" s="13"/>
      <c r="B216" s="218"/>
      <c r="C216" s="219"/>
      <c r="D216" s="220" t="s">
        <v>151</v>
      </c>
      <c r="E216" s="221" t="s">
        <v>19</v>
      </c>
      <c r="F216" s="222" t="s">
        <v>482</v>
      </c>
      <c r="G216" s="219"/>
      <c r="H216" s="221" t="s">
        <v>19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151</v>
      </c>
      <c r="AU216" s="228" t="s">
        <v>149</v>
      </c>
      <c r="AV216" s="13" t="s">
        <v>82</v>
      </c>
      <c r="AW216" s="13" t="s">
        <v>35</v>
      </c>
      <c r="AX216" s="13" t="s">
        <v>74</v>
      </c>
      <c r="AY216" s="228" t="s">
        <v>140</v>
      </c>
    </row>
    <row r="217" s="13" customFormat="1">
      <c r="A217" s="13"/>
      <c r="B217" s="218"/>
      <c r="C217" s="219"/>
      <c r="D217" s="220" t="s">
        <v>151</v>
      </c>
      <c r="E217" s="221" t="s">
        <v>19</v>
      </c>
      <c r="F217" s="222" t="s">
        <v>430</v>
      </c>
      <c r="G217" s="219"/>
      <c r="H217" s="221" t="s">
        <v>19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8" t="s">
        <v>151</v>
      </c>
      <c r="AU217" s="228" t="s">
        <v>149</v>
      </c>
      <c r="AV217" s="13" t="s">
        <v>82</v>
      </c>
      <c r="AW217" s="13" t="s">
        <v>35</v>
      </c>
      <c r="AX217" s="13" t="s">
        <v>74</v>
      </c>
      <c r="AY217" s="228" t="s">
        <v>140</v>
      </c>
    </row>
    <row r="218" s="14" customFormat="1">
      <c r="A218" s="14"/>
      <c r="B218" s="229"/>
      <c r="C218" s="230"/>
      <c r="D218" s="220" t="s">
        <v>151</v>
      </c>
      <c r="E218" s="231" t="s">
        <v>19</v>
      </c>
      <c r="F218" s="232" t="s">
        <v>82</v>
      </c>
      <c r="G218" s="230"/>
      <c r="H218" s="233">
        <v>1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9" t="s">
        <v>151</v>
      </c>
      <c r="AU218" s="239" t="s">
        <v>149</v>
      </c>
      <c r="AV218" s="14" t="s">
        <v>149</v>
      </c>
      <c r="AW218" s="14" t="s">
        <v>35</v>
      </c>
      <c r="AX218" s="14" t="s">
        <v>74</v>
      </c>
      <c r="AY218" s="239" t="s">
        <v>140</v>
      </c>
    </row>
    <row r="219" s="15" customFormat="1">
      <c r="A219" s="15"/>
      <c r="B219" s="240"/>
      <c r="C219" s="241"/>
      <c r="D219" s="220" t="s">
        <v>151</v>
      </c>
      <c r="E219" s="242" t="s">
        <v>19</v>
      </c>
      <c r="F219" s="243" t="s">
        <v>155</v>
      </c>
      <c r="G219" s="241"/>
      <c r="H219" s="244">
        <v>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0" t="s">
        <v>151</v>
      </c>
      <c r="AU219" s="250" t="s">
        <v>149</v>
      </c>
      <c r="AV219" s="15" t="s">
        <v>148</v>
      </c>
      <c r="AW219" s="15" t="s">
        <v>35</v>
      </c>
      <c r="AX219" s="15" t="s">
        <v>82</v>
      </c>
      <c r="AY219" s="250" t="s">
        <v>140</v>
      </c>
    </row>
    <row r="220" s="2" customFormat="1" ht="16.5" customHeight="1">
      <c r="A220" s="39"/>
      <c r="B220" s="40"/>
      <c r="C220" s="251" t="s">
        <v>168</v>
      </c>
      <c r="D220" s="251" t="s">
        <v>157</v>
      </c>
      <c r="E220" s="252" t="s">
        <v>492</v>
      </c>
      <c r="F220" s="253" t="s">
        <v>493</v>
      </c>
      <c r="G220" s="254" t="s">
        <v>147</v>
      </c>
      <c r="H220" s="255">
        <v>1</v>
      </c>
      <c r="I220" s="256"/>
      <c r="J220" s="257">
        <f>ROUND(I220*H220,2)</f>
        <v>0</v>
      </c>
      <c r="K220" s="253" t="s">
        <v>206</v>
      </c>
      <c r="L220" s="258"/>
      <c r="M220" s="259" t="s">
        <v>19</v>
      </c>
      <c r="N220" s="260" t="s">
        <v>46</v>
      </c>
      <c r="O220" s="85"/>
      <c r="P220" s="214">
        <f>O220*H220</f>
        <v>0</v>
      </c>
      <c r="Q220" s="214">
        <v>0.0022000000000000001</v>
      </c>
      <c r="R220" s="214">
        <f>Q220*H220</f>
        <v>0.0022000000000000001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143</v>
      </c>
      <c r="AT220" s="216" t="s">
        <v>157</v>
      </c>
      <c r="AU220" s="216" t="s">
        <v>149</v>
      </c>
      <c r="AY220" s="18" t="s">
        <v>140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149</v>
      </c>
      <c r="BK220" s="217">
        <f>ROUND(I220*H220,2)</f>
        <v>0</v>
      </c>
      <c r="BL220" s="18" t="s">
        <v>148</v>
      </c>
      <c r="BM220" s="216" t="s">
        <v>494</v>
      </c>
    </row>
    <row r="221" s="13" customFormat="1">
      <c r="A221" s="13"/>
      <c r="B221" s="218"/>
      <c r="C221" s="219"/>
      <c r="D221" s="220" t="s">
        <v>151</v>
      </c>
      <c r="E221" s="221" t="s">
        <v>19</v>
      </c>
      <c r="F221" s="222" t="s">
        <v>481</v>
      </c>
      <c r="G221" s="219"/>
      <c r="H221" s="221" t="s">
        <v>19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8" t="s">
        <v>151</v>
      </c>
      <c r="AU221" s="228" t="s">
        <v>149</v>
      </c>
      <c r="AV221" s="13" t="s">
        <v>82</v>
      </c>
      <c r="AW221" s="13" t="s">
        <v>35</v>
      </c>
      <c r="AX221" s="13" t="s">
        <v>74</v>
      </c>
      <c r="AY221" s="228" t="s">
        <v>140</v>
      </c>
    </row>
    <row r="222" s="13" customFormat="1">
      <c r="A222" s="13"/>
      <c r="B222" s="218"/>
      <c r="C222" s="219"/>
      <c r="D222" s="220" t="s">
        <v>151</v>
      </c>
      <c r="E222" s="221" t="s">
        <v>19</v>
      </c>
      <c r="F222" s="222" t="s">
        <v>482</v>
      </c>
      <c r="G222" s="219"/>
      <c r="H222" s="221" t="s">
        <v>19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8" t="s">
        <v>151</v>
      </c>
      <c r="AU222" s="228" t="s">
        <v>149</v>
      </c>
      <c r="AV222" s="13" t="s">
        <v>82</v>
      </c>
      <c r="AW222" s="13" t="s">
        <v>35</v>
      </c>
      <c r="AX222" s="13" t="s">
        <v>74</v>
      </c>
      <c r="AY222" s="228" t="s">
        <v>140</v>
      </c>
    </row>
    <row r="223" s="13" customFormat="1">
      <c r="A223" s="13"/>
      <c r="B223" s="218"/>
      <c r="C223" s="219"/>
      <c r="D223" s="220" t="s">
        <v>151</v>
      </c>
      <c r="E223" s="221" t="s">
        <v>19</v>
      </c>
      <c r="F223" s="222" t="s">
        <v>430</v>
      </c>
      <c r="G223" s="219"/>
      <c r="H223" s="221" t="s">
        <v>19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8" t="s">
        <v>151</v>
      </c>
      <c r="AU223" s="228" t="s">
        <v>149</v>
      </c>
      <c r="AV223" s="13" t="s">
        <v>82</v>
      </c>
      <c r="AW223" s="13" t="s">
        <v>35</v>
      </c>
      <c r="AX223" s="13" t="s">
        <v>74</v>
      </c>
      <c r="AY223" s="228" t="s">
        <v>140</v>
      </c>
    </row>
    <row r="224" s="14" customFormat="1">
      <c r="A224" s="14"/>
      <c r="B224" s="229"/>
      <c r="C224" s="230"/>
      <c r="D224" s="220" t="s">
        <v>151</v>
      </c>
      <c r="E224" s="231" t="s">
        <v>19</v>
      </c>
      <c r="F224" s="232" t="s">
        <v>82</v>
      </c>
      <c r="G224" s="230"/>
      <c r="H224" s="233">
        <v>1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39" t="s">
        <v>151</v>
      </c>
      <c r="AU224" s="239" t="s">
        <v>149</v>
      </c>
      <c r="AV224" s="14" t="s">
        <v>149</v>
      </c>
      <c r="AW224" s="14" t="s">
        <v>35</v>
      </c>
      <c r="AX224" s="14" t="s">
        <v>74</v>
      </c>
      <c r="AY224" s="239" t="s">
        <v>140</v>
      </c>
    </row>
    <row r="225" s="15" customFormat="1">
      <c r="A225" s="15"/>
      <c r="B225" s="240"/>
      <c r="C225" s="241"/>
      <c r="D225" s="220" t="s">
        <v>151</v>
      </c>
      <c r="E225" s="242" t="s">
        <v>19</v>
      </c>
      <c r="F225" s="243" t="s">
        <v>155</v>
      </c>
      <c r="G225" s="241"/>
      <c r="H225" s="244">
        <v>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0" t="s">
        <v>151</v>
      </c>
      <c r="AU225" s="250" t="s">
        <v>149</v>
      </c>
      <c r="AV225" s="15" t="s">
        <v>148</v>
      </c>
      <c r="AW225" s="15" t="s">
        <v>35</v>
      </c>
      <c r="AX225" s="15" t="s">
        <v>82</v>
      </c>
      <c r="AY225" s="250" t="s">
        <v>140</v>
      </c>
    </row>
    <row r="226" s="2" customFormat="1" ht="24.15" customHeight="1">
      <c r="A226" s="39"/>
      <c r="B226" s="40"/>
      <c r="C226" s="205" t="s">
        <v>495</v>
      </c>
      <c r="D226" s="205" t="s">
        <v>144</v>
      </c>
      <c r="E226" s="206" t="s">
        <v>470</v>
      </c>
      <c r="F226" s="207" t="s">
        <v>471</v>
      </c>
      <c r="G226" s="208" t="s">
        <v>205</v>
      </c>
      <c r="H226" s="209">
        <v>0.049000000000000002</v>
      </c>
      <c r="I226" s="210"/>
      <c r="J226" s="211">
        <f>ROUND(I226*H226,2)</f>
        <v>0</v>
      </c>
      <c r="K226" s="207" t="s">
        <v>206</v>
      </c>
      <c r="L226" s="45"/>
      <c r="M226" s="212" t="s">
        <v>19</v>
      </c>
      <c r="N226" s="213" t="s">
        <v>46</v>
      </c>
      <c r="O226" s="85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148</v>
      </c>
      <c r="AT226" s="216" t="s">
        <v>144</v>
      </c>
      <c r="AU226" s="216" t="s">
        <v>149</v>
      </c>
      <c r="AY226" s="18" t="s">
        <v>140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149</v>
      </c>
      <c r="BK226" s="217">
        <f>ROUND(I226*H226,2)</f>
        <v>0</v>
      </c>
      <c r="BL226" s="18" t="s">
        <v>148</v>
      </c>
      <c r="BM226" s="216" t="s">
        <v>496</v>
      </c>
    </row>
    <row r="227" s="2" customFormat="1">
      <c r="A227" s="39"/>
      <c r="B227" s="40"/>
      <c r="C227" s="41"/>
      <c r="D227" s="261" t="s">
        <v>200</v>
      </c>
      <c r="E227" s="41"/>
      <c r="F227" s="262" t="s">
        <v>473</v>
      </c>
      <c r="G227" s="41"/>
      <c r="H227" s="41"/>
      <c r="I227" s="263"/>
      <c r="J227" s="41"/>
      <c r="K227" s="41"/>
      <c r="L227" s="45"/>
      <c r="M227" s="264"/>
      <c r="N227" s="26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200</v>
      </c>
      <c r="AU227" s="18" t="s">
        <v>149</v>
      </c>
    </row>
    <row r="228" s="14" customFormat="1">
      <c r="A228" s="14"/>
      <c r="B228" s="229"/>
      <c r="C228" s="230"/>
      <c r="D228" s="220" t="s">
        <v>151</v>
      </c>
      <c r="E228" s="231" t="s">
        <v>19</v>
      </c>
      <c r="F228" s="232" t="s">
        <v>497</v>
      </c>
      <c r="G228" s="230"/>
      <c r="H228" s="233">
        <v>0.049000000000000002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9" t="s">
        <v>151</v>
      </c>
      <c r="AU228" s="239" t="s">
        <v>149</v>
      </c>
      <c r="AV228" s="14" t="s">
        <v>149</v>
      </c>
      <c r="AW228" s="14" t="s">
        <v>35</v>
      </c>
      <c r="AX228" s="14" t="s">
        <v>74</v>
      </c>
      <c r="AY228" s="239" t="s">
        <v>140</v>
      </c>
    </row>
    <row r="229" s="15" customFormat="1">
      <c r="A229" s="15"/>
      <c r="B229" s="240"/>
      <c r="C229" s="241"/>
      <c r="D229" s="220" t="s">
        <v>151</v>
      </c>
      <c r="E229" s="242" t="s">
        <v>19</v>
      </c>
      <c r="F229" s="243" t="s">
        <v>155</v>
      </c>
      <c r="G229" s="241"/>
      <c r="H229" s="244">
        <v>0.049000000000000002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0" t="s">
        <v>151</v>
      </c>
      <c r="AU229" s="250" t="s">
        <v>149</v>
      </c>
      <c r="AV229" s="15" t="s">
        <v>148</v>
      </c>
      <c r="AW229" s="15" t="s">
        <v>35</v>
      </c>
      <c r="AX229" s="15" t="s">
        <v>82</v>
      </c>
      <c r="AY229" s="250" t="s">
        <v>140</v>
      </c>
    </row>
    <row r="230" s="12" customFormat="1" ht="22.8" customHeight="1">
      <c r="A230" s="12"/>
      <c r="B230" s="189"/>
      <c r="C230" s="190"/>
      <c r="D230" s="191" t="s">
        <v>73</v>
      </c>
      <c r="E230" s="203" t="s">
        <v>498</v>
      </c>
      <c r="F230" s="203" t="s">
        <v>499</v>
      </c>
      <c r="G230" s="190"/>
      <c r="H230" s="190"/>
      <c r="I230" s="193"/>
      <c r="J230" s="204">
        <f>BK230</f>
        <v>0</v>
      </c>
      <c r="K230" s="190"/>
      <c r="L230" s="195"/>
      <c r="M230" s="196"/>
      <c r="N230" s="197"/>
      <c r="O230" s="197"/>
      <c r="P230" s="198">
        <f>SUM(P231:P340)</f>
        <v>0</v>
      </c>
      <c r="Q230" s="197"/>
      <c r="R230" s="198">
        <f>SUM(R231:R340)</f>
        <v>0.44433414629599999</v>
      </c>
      <c r="S230" s="197"/>
      <c r="T230" s="199">
        <f>SUM(T231:T340)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0" t="s">
        <v>149</v>
      </c>
      <c r="AT230" s="201" t="s">
        <v>73</v>
      </c>
      <c r="AU230" s="201" t="s">
        <v>82</v>
      </c>
      <c r="AY230" s="200" t="s">
        <v>140</v>
      </c>
      <c r="BK230" s="202">
        <f>SUM(BK231:BK340)</f>
        <v>0</v>
      </c>
    </row>
    <row r="231" s="2" customFormat="1" ht="21.75" customHeight="1">
      <c r="A231" s="39"/>
      <c r="B231" s="40"/>
      <c r="C231" s="205" t="s">
        <v>500</v>
      </c>
      <c r="D231" s="205" t="s">
        <v>144</v>
      </c>
      <c r="E231" s="206" t="s">
        <v>501</v>
      </c>
      <c r="F231" s="207" t="s">
        <v>502</v>
      </c>
      <c r="G231" s="208" t="s">
        <v>190</v>
      </c>
      <c r="H231" s="209">
        <v>6</v>
      </c>
      <c r="I231" s="210"/>
      <c r="J231" s="211">
        <f>ROUND(I231*H231,2)</f>
        <v>0</v>
      </c>
      <c r="K231" s="207" t="s">
        <v>206</v>
      </c>
      <c r="L231" s="45"/>
      <c r="M231" s="212" t="s">
        <v>19</v>
      </c>
      <c r="N231" s="213" t="s">
        <v>46</v>
      </c>
      <c r="O231" s="85"/>
      <c r="P231" s="214">
        <f>O231*H231</f>
        <v>0</v>
      </c>
      <c r="Q231" s="214">
        <v>0.00025560010000000001</v>
      </c>
      <c r="R231" s="214">
        <f>Q231*H231</f>
        <v>0.0015336006000000002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161</v>
      </c>
      <c r="AT231" s="216" t="s">
        <v>144</v>
      </c>
      <c r="AU231" s="216" t="s">
        <v>149</v>
      </c>
      <c r="AY231" s="18" t="s">
        <v>140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149</v>
      </c>
      <c r="BK231" s="217">
        <f>ROUND(I231*H231,2)</f>
        <v>0</v>
      </c>
      <c r="BL231" s="18" t="s">
        <v>161</v>
      </c>
      <c r="BM231" s="216" t="s">
        <v>503</v>
      </c>
    </row>
    <row r="232" s="2" customFormat="1">
      <c r="A232" s="39"/>
      <c r="B232" s="40"/>
      <c r="C232" s="41"/>
      <c r="D232" s="261" t="s">
        <v>200</v>
      </c>
      <c r="E232" s="41"/>
      <c r="F232" s="262" t="s">
        <v>504</v>
      </c>
      <c r="G232" s="41"/>
      <c r="H232" s="41"/>
      <c r="I232" s="263"/>
      <c r="J232" s="41"/>
      <c r="K232" s="41"/>
      <c r="L232" s="45"/>
      <c r="M232" s="264"/>
      <c r="N232" s="265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200</v>
      </c>
      <c r="AU232" s="18" t="s">
        <v>149</v>
      </c>
    </row>
    <row r="233" s="13" customFormat="1">
      <c r="A233" s="13"/>
      <c r="B233" s="218"/>
      <c r="C233" s="219"/>
      <c r="D233" s="220" t="s">
        <v>151</v>
      </c>
      <c r="E233" s="221" t="s">
        <v>19</v>
      </c>
      <c r="F233" s="222" t="s">
        <v>152</v>
      </c>
      <c r="G233" s="219"/>
      <c r="H233" s="221" t="s">
        <v>19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8" t="s">
        <v>151</v>
      </c>
      <c r="AU233" s="228" t="s">
        <v>149</v>
      </c>
      <c r="AV233" s="13" t="s">
        <v>82</v>
      </c>
      <c r="AW233" s="13" t="s">
        <v>35</v>
      </c>
      <c r="AX233" s="13" t="s">
        <v>74</v>
      </c>
      <c r="AY233" s="228" t="s">
        <v>140</v>
      </c>
    </row>
    <row r="234" s="13" customFormat="1">
      <c r="A234" s="13"/>
      <c r="B234" s="218"/>
      <c r="C234" s="219"/>
      <c r="D234" s="220" t="s">
        <v>151</v>
      </c>
      <c r="E234" s="221" t="s">
        <v>19</v>
      </c>
      <c r="F234" s="222" t="s">
        <v>505</v>
      </c>
      <c r="G234" s="219"/>
      <c r="H234" s="221" t="s">
        <v>19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8" t="s">
        <v>151</v>
      </c>
      <c r="AU234" s="228" t="s">
        <v>149</v>
      </c>
      <c r="AV234" s="13" t="s">
        <v>82</v>
      </c>
      <c r="AW234" s="13" t="s">
        <v>35</v>
      </c>
      <c r="AX234" s="13" t="s">
        <v>74</v>
      </c>
      <c r="AY234" s="228" t="s">
        <v>140</v>
      </c>
    </row>
    <row r="235" s="14" customFormat="1">
      <c r="A235" s="14"/>
      <c r="B235" s="229"/>
      <c r="C235" s="230"/>
      <c r="D235" s="220" t="s">
        <v>151</v>
      </c>
      <c r="E235" s="231" t="s">
        <v>19</v>
      </c>
      <c r="F235" s="232" t="s">
        <v>263</v>
      </c>
      <c r="G235" s="230"/>
      <c r="H235" s="233">
        <v>3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9" t="s">
        <v>151</v>
      </c>
      <c r="AU235" s="239" t="s">
        <v>149</v>
      </c>
      <c r="AV235" s="14" t="s">
        <v>149</v>
      </c>
      <c r="AW235" s="14" t="s">
        <v>35</v>
      </c>
      <c r="AX235" s="14" t="s">
        <v>74</v>
      </c>
      <c r="AY235" s="239" t="s">
        <v>140</v>
      </c>
    </row>
    <row r="236" s="13" customFormat="1">
      <c r="A236" s="13"/>
      <c r="B236" s="218"/>
      <c r="C236" s="219"/>
      <c r="D236" s="220" t="s">
        <v>151</v>
      </c>
      <c r="E236" s="221" t="s">
        <v>19</v>
      </c>
      <c r="F236" s="222" t="s">
        <v>152</v>
      </c>
      <c r="G236" s="219"/>
      <c r="H236" s="221" t="s">
        <v>19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8" t="s">
        <v>151</v>
      </c>
      <c r="AU236" s="228" t="s">
        <v>149</v>
      </c>
      <c r="AV236" s="13" t="s">
        <v>82</v>
      </c>
      <c r="AW236" s="13" t="s">
        <v>35</v>
      </c>
      <c r="AX236" s="13" t="s">
        <v>74</v>
      </c>
      <c r="AY236" s="228" t="s">
        <v>140</v>
      </c>
    </row>
    <row r="237" s="13" customFormat="1">
      <c r="A237" s="13"/>
      <c r="B237" s="218"/>
      <c r="C237" s="219"/>
      <c r="D237" s="220" t="s">
        <v>151</v>
      </c>
      <c r="E237" s="221" t="s">
        <v>19</v>
      </c>
      <c r="F237" s="222" t="s">
        <v>506</v>
      </c>
      <c r="G237" s="219"/>
      <c r="H237" s="221" t="s">
        <v>19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151</v>
      </c>
      <c r="AU237" s="228" t="s">
        <v>149</v>
      </c>
      <c r="AV237" s="13" t="s">
        <v>82</v>
      </c>
      <c r="AW237" s="13" t="s">
        <v>35</v>
      </c>
      <c r="AX237" s="13" t="s">
        <v>74</v>
      </c>
      <c r="AY237" s="228" t="s">
        <v>140</v>
      </c>
    </row>
    <row r="238" s="14" customFormat="1">
      <c r="A238" s="14"/>
      <c r="B238" s="229"/>
      <c r="C238" s="230"/>
      <c r="D238" s="220" t="s">
        <v>151</v>
      </c>
      <c r="E238" s="231" t="s">
        <v>19</v>
      </c>
      <c r="F238" s="232" t="s">
        <v>263</v>
      </c>
      <c r="G238" s="230"/>
      <c r="H238" s="233">
        <v>3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9" t="s">
        <v>151</v>
      </c>
      <c r="AU238" s="239" t="s">
        <v>149</v>
      </c>
      <c r="AV238" s="14" t="s">
        <v>149</v>
      </c>
      <c r="AW238" s="14" t="s">
        <v>35</v>
      </c>
      <c r="AX238" s="14" t="s">
        <v>74</v>
      </c>
      <c r="AY238" s="239" t="s">
        <v>140</v>
      </c>
    </row>
    <row r="239" s="15" customFormat="1">
      <c r="A239" s="15"/>
      <c r="B239" s="240"/>
      <c r="C239" s="241"/>
      <c r="D239" s="220" t="s">
        <v>151</v>
      </c>
      <c r="E239" s="242" t="s">
        <v>19</v>
      </c>
      <c r="F239" s="243" t="s">
        <v>155</v>
      </c>
      <c r="G239" s="241"/>
      <c r="H239" s="244">
        <v>6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0" t="s">
        <v>151</v>
      </c>
      <c r="AU239" s="250" t="s">
        <v>149</v>
      </c>
      <c r="AV239" s="15" t="s">
        <v>148</v>
      </c>
      <c r="AW239" s="15" t="s">
        <v>35</v>
      </c>
      <c r="AX239" s="15" t="s">
        <v>82</v>
      </c>
      <c r="AY239" s="250" t="s">
        <v>140</v>
      </c>
    </row>
    <row r="240" s="2" customFormat="1" ht="16.5" customHeight="1">
      <c r="A240" s="39"/>
      <c r="B240" s="40"/>
      <c r="C240" s="251" t="s">
        <v>507</v>
      </c>
      <c r="D240" s="251" t="s">
        <v>157</v>
      </c>
      <c r="E240" s="252" t="s">
        <v>508</v>
      </c>
      <c r="F240" s="253" t="s">
        <v>509</v>
      </c>
      <c r="G240" s="254" t="s">
        <v>190</v>
      </c>
      <c r="H240" s="255">
        <v>6</v>
      </c>
      <c r="I240" s="256"/>
      <c r="J240" s="257">
        <f>ROUND(I240*H240,2)</f>
        <v>0</v>
      </c>
      <c r="K240" s="253" t="s">
        <v>206</v>
      </c>
      <c r="L240" s="258"/>
      <c r="M240" s="259" t="s">
        <v>19</v>
      </c>
      <c r="N240" s="260" t="s">
        <v>46</v>
      </c>
      <c r="O240" s="85"/>
      <c r="P240" s="214">
        <f>O240*H240</f>
        <v>0</v>
      </c>
      <c r="Q240" s="214">
        <v>0.036810000000000002</v>
      </c>
      <c r="R240" s="214">
        <f>Q240*H240</f>
        <v>0.22086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279</v>
      </c>
      <c r="AT240" s="216" t="s">
        <v>157</v>
      </c>
      <c r="AU240" s="216" t="s">
        <v>149</v>
      </c>
      <c r="AY240" s="18" t="s">
        <v>140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149</v>
      </c>
      <c r="BK240" s="217">
        <f>ROUND(I240*H240,2)</f>
        <v>0</v>
      </c>
      <c r="BL240" s="18" t="s">
        <v>161</v>
      </c>
      <c r="BM240" s="216" t="s">
        <v>510</v>
      </c>
    </row>
    <row r="241" s="13" customFormat="1">
      <c r="A241" s="13"/>
      <c r="B241" s="218"/>
      <c r="C241" s="219"/>
      <c r="D241" s="220" t="s">
        <v>151</v>
      </c>
      <c r="E241" s="221" t="s">
        <v>19</v>
      </c>
      <c r="F241" s="222" t="s">
        <v>152</v>
      </c>
      <c r="G241" s="219"/>
      <c r="H241" s="221" t="s">
        <v>19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8" t="s">
        <v>151</v>
      </c>
      <c r="AU241" s="228" t="s">
        <v>149</v>
      </c>
      <c r="AV241" s="13" t="s">
        <v>82</v>
      </c>
      <c r="AW241" s="13" t="s">
        <v>35</v>
      </c>
      <c r="AX241" s="13" t="s">
        <v>74</v>
      </c>
      <c r="AY241" s="228" t="s">
        <v>140</v>
      </c>
    </row>
    <row r="242" s="13" customFormat="1">
      <c r="A242" s="13"/>
      <c r="B242" s="218"/>
      <c r="C242" s="219"/>
      <c r="D242" s="220" t="s">
        <v>151</v>
      </c>
      <c r="E242" s="221" t="s">
        <v>19</v>
      </c>
      <c r="F242" s="222" t="s">
        <v>505</v>
      </c>
      <c r="G242" s="219"/>
      <c r="H242" s="221" t="s">
        <v>19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151</v>
      </c>
      <c r="AU242" s="228" t="s">
        <v>149</v>
      </c>
      <c r="AV242" s="13" t="s">
        <v>82</v>
      </c>
      <c r="AW242" s="13" t="s">
        <v>35</v>
      </c>
      <c r="AX242" s="13" t="s">
        <v>74</v>
      </c>
      <c r="AY242" s="228" t="s">
        <v>140</v>
      </c>
    </row>
    <row r="243" s="14" customFormat="1">
      <c r="A243" s="14"/>
      <c r="B243" s="229"/>
      <c r="C243" s="230"/>
      <c r="D243" s="220" t="s">
        <v>151</v>
      </c>
      <c r="E243" s="231" t="s">
        <v>19</v>
      </c>
      <c r="F243" s="232" t="s">
        <v>263</v>
      </c>
      <c r="G243" s="230"/>
      <c r="H243" s="233">
        <v>3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9" t="s">
        <v>151</v>
      </c>
      <c r="AU243" s="239" t="s">
        <v>149</v>
      </c>
      <c r="AV243" s="14" t="s">
        <v>149</v>
      </c>
      <c r="AW243" s="14" t="s">
        <v>35</v>
      </c>
      <c r="AX243" s="14" t="s">
        <v>74</v>
      </c>
      <c r="AY243" s="239" t="s">
        <v>140</v>
      </c>
    </row>
    <row r="244" s="13" customFormat="1">
      <c r="A244" s="13"/>
      <c r="B244" s="218"/>
      <c r="C244" s="219"/>
      <c r="D244" s="220" t="s">
        <v>151</v>
      </c>
      <c r="E244" s="221" t="s">
        <v>19</v>
      </c>
      <c r="F244" s="222" t="s">
        <v>152</v>
      </c>
      <c r="G244" s="219"/>
      <c r="H244" s="221" t="s">
        <v>19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8" t="s">
        <v>151</v>
      </c>
      <c r="AU244" s="228" t="s">
        <v>149</v>
      </c>
      <c r="AV244" s="13" t="s">
        <v>82</v>
      </c>
      <c r="AW244" s="13" t="s">
        <v>35</v>
      </c>
      <c r="AX244" s="13" t="s">
        <v>74</v>
      </c>
      <c r="AY244" s="228" t="s">
        <v>140</v>
      </c>
    </row>
    <row r="245" s="13" customFormat="1">
      <c r="A245" s="13"/>
      <c r="B245" s="218"/>
      <c r="C245" s="219"/>
      <c r="D245" s="220" t="s">
        <v>151</v>
      </c>
      <c r="E245" s="221" t="s">
        <v>19</v>
      </c>
      <c r="F245" s="222" t="s">
        <v>506</v>
      </c>
      <c r="G245" s="219"/>
      <c r="H245" s="221" t="s">
        <v>19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8" t="s">
        <v>151</v>
      </c>
      <c r="AU245" s="228" t="s">
        <v>149</v>
      </c>
      <c r="AV245" s="13" t="s">
        <v>82</v>
      </c>
      <c r="AW245" s="13" t="s">
        <v>35</v>
      </c>
      <c r="AX245" s="13" t="s">
        <v>74</v>
      </c>
      <c r="AY245" s="228" t="s">
        <v>140</v>
      </c>
    </row>
    <row r="246" s="14" customFormat="1">
      <c r="A246" s="14"/>
      <c r="B246" s="229"/>
      <c r="C246" s="230"/>
      <c r="D246" s="220" t="s">
        <v>151</v>
      </c>
      <c r="E246" s="231" t="s">
        <v>19</v>
      </c>
      <c r="F246" s="232" t="s">
        <v>263</v>
      </c>
      <c r="G246" s="230"/>
      <c r="H246" s="233">
        <v>3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39" t="s">
        <v>151</v>
      </c>
      <c r="AU246" s="239" t="s">
        <v>149</v>
      </c>
      <c r="AV246" s="14" t="s">
        <v>149</v>
      </c>
      <c r="AW246" s="14" t="s">
        <v>35</v>
      </c>
      <c r="AX246" s="14" t="s">
        <v>74</v>
      </c>
      <c r="AY246" s="239" t="s">
        <v>140</v>
      </c>
    </row>
    <row r="247" s="15" customFormat="1">
      <c r="A247" s="15"/>
      <c r="B247" s="240"/>
      <c r="C247" s="241"/>
      <c r="D247" s="220" t="s">
        <v>151</v>
      </c>
      <c r="E247" s="242" t="s">
        <v>19</v>
      </c>
      <c r="F247" s="243" t="s">
        <v>155</v>
      </c>
      <c r="G247" s="241"/>
      <c r="H247" s="244">
        <v>6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0" t="s">
        <v>151</v>
      </c>
      <c r="AU247" s="250" t="s">
        <v>149</v>
      </c>
      <c r="AV247" s="15" t="s">
        <v>148</v>
      </c>
      <c r="AW247" s="15" t="s">
        <v>35</v>
      </c>
      <c r="AX247" s="15" t="s">
        <v>82</v>
      </c>
      <c r="AY247" s="250" t="s">
        <v>140</v>
      </c>
    </row>
    <row r="248" s="2" customFormat="1" ht="21.75" customHeight="1">
      <c r="A248" s="39"/>
      <c r="B248" s="40"/>
      <c r="C248" s="205" t="s">
        <v>7</v>
      </c>
      <c r="D248" s="205" t="s">
        <v>144</v>
      </c>
      <c r="E248" s="206" t="s">
        <v>511</v>
      </c>
      <c r="F248" s="207" t="s">
        <v>512</v>
      </c>
      <c r="G248" s="208" t="s">
        <v>190</v>
      </c>
      <c r="H248" s="209">
        <v>5.7599999999999998</v>
      </c>
      <c r="I248" s="210"/>
      <c r="J248" s="211">
        <f>ROUND(I248*H248,2)</f>
        <v>0</v>
      </c>
      <c r="K248" s="207" t="s">
        <v>206</v>
      </c>
      <c r="L248" s="45"/>
      <c r="M248" s="212" t="s">
        <v>19</v>
      </c>
      <c r="N248" s="213" t="s">
        <v>46</v>
      </c>
      <c r="O248" s="85"/>
      <c r="P248" s="214">
        <f>O248*H248</f>
        <v>0</v>
      </c>
      <c r="Q248" s="214">
        <v>0.00024792459999999999</v>
      </c>
      <c r="R248" s="214">
        <f>Q248*H248</f>
        <v>0.001428045696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161</v>
      </c>
      <c r="AT248" s="216" t="s">
        <v>144</v>
      </c>
      <c r="AU248" s="216" t="s">
        <v>149</v>
      </c>
      <c r="AY248" s="18" t="s">
        <v>140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149</v>
      </c>
      <c r="BK248" s="217">
        <f>ROUND(I248*H248,2)</f>
        <v>0</v>
      </c>
      <c r="BL248" s="18" t="s">
        <v>161</v>
      </c>
      <c r="BM248" s="216" t="s">
        <v>513</v>
      </c>
    </row>
    <row r="249" s="2" customFormat="1">
      <c r="A249" s="39"/>
      <c r="B249" s="40"/>
      <c r="C249" s="41"/>
      <c r="D249" s="261" t="s">
        <v>200</v>
      </c>
      <c r="E249" s="41"/>
      <c r="F249" s="262" t="s">
        <v>514</v>
      </c>
      <c r="G249" s="41"/>
      <c r="H249" s="41"/>
      <c r="I249" s="263"/>
      <c r="J249" s="41"/>
      <c r="K249" s="41"/>
      <c r="L249" s="45"/>
      <c r="M249" s="264"/>
      <c r="N249" s="26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200</v>
      </c>
      <c r="AU249" s="18" t="s">
        <v>149</v>
      </c>
    </row>
    <row r="250" s="13" customFormat="1">
      <c r="A250" s="13"/>
      <c r="B250" s="218"/>
      <c r="C250" s="219"/>
      <c r="D250" s="220" t="s">
        <v>151</v>
      </c>
      <c r="E250" s="221" t="s">
        <v>19</v>
      </c>
      <c r="F250" s="222" t="s">
        <v>152</v>
      </c>
      <c r="G250" s="219"/>
      <c r="H250" s="221" t="s">
        <v>19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8" t="s">
        <v>151</v>
      </c>
      <c r="AU250" s="228" t="s">
        <v>149</v>
      </c>
      <c r="AV250" s="13" t="s">
        <v>82</v>
      </c>
      <c r="AW250" s="13" t="s">
        <v>35</v>
      </c>
      <c r="AX250" s="13" t="s">
        <v>74</v>
      </c>
      <c r="AY250" s="228" t="s">
        <v>140</v>
      </c>
    </row>
    <row r="251" s="13" customFormat="1">
      <c r="A251" s="13"/>
      <c r="B251" s="218"/>
      <c r="C251" s="219"/>
      <c r="D251" s="220" t="s">
        <v>151</v>
      </c>
      <c r="E251" s="221" t="s">
        <v>19</v>
      </c>
      <c r="F251" s="222" t="s">
        <v>515</v>
      </c>
      <c r="G251" s="219"/>
      <c r="H251" s="221" t="s">
        <v>19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8" t="s">
        <v>151</v>
      </c>
      <c r="AU251" s="228" t="s">
        <v>149</v>
      </c>
      <c r="AV251" s="13" t="s">
        <v>82</v>
      </c>
      <c r="AW251" s="13" t="s">
        <v>35</v>
      </c>
      <c r="AX251" s="13" t="s">
        <v>74</v>
      </c>
      <c r="AY251" s="228" t="s">
        <v>140</v>
      </c>
    </row>
    <row r="252" s="14" customFormat="1">
      <c r="A252" s="14"/>
      <c r="B252" s="229"/>
      <c r="C252" s="230"/>
      <c r="D252" s="220" t="s">
        <v>151</v>
      </c>
      <c r="E252" s="231" t="s">
        <v>19</v>
      </c>
      <c r="F252" s="232" t="s">
        <v>516</v>
      </c>
      <c r="G252" s="230"/>
      <c r="H252" s="233">
        <v>5.7599999999999998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39" t="s">
        <v>151</v>
      </c>
      <c r="AU252" s="239" t="s">
        <v>149</v>
      </c>
      <c r="AV252" s="14" t="s">
        <v>149</v>
      </c>
      <c r="AW252" s="14" t="s">
        <v>35</v>
      </c>
      <c r="AX252" s="14" t="s">
        <v>74</v>
      </c>
      <c r="AY252" s="239" t="s">
        <v>140</v>
      </c>
    </row>
    <row r="253" s="15" customFormat="1">
      <c r="A253" s="15"/>
      <c r="B253" s="240"/>
      <c r="C253" s="241"/>
      <c r="D253" s="220" t="s">
        <v>151</v>
      </c>
      <c r="E253" s="242" t="s">
        <v>19</v>
      </c>
      <c r="F253" s="243" t="s">
        <v>155</v>
      </c>
      <c r="G253" s="241"/>
      <c r="H253" s="244">
        <v>5.7599999999999998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0" t="s">
        <v>151</v>
      </c>
      <c r="AU253" s="250" t="s">
        <v>149</v>
      </c>
      <c r="AV253" s="15" t="s">
        <v>148</v>
      </c>
      <c r="AW253" s="15" t="s">
        <v>35</v>
      </c>
      <c r="AX253" s="15" t="s">
        <v>82</v>
      </c>
      <c r="AY253" s="250" t="s">
        <v>140</v>
      </c>
    </row>
    <row r="254" s="2" customFormat="1" ht="16.5" customHeight="1">
      <c r="A254" s="39"/>
      <c r="B254" s="40"/>
      <c r="C254" s="251" t="s">
        <v>403</v>
      </c>
      <c r="D254" s="251" t="s">
        <v>157</v>
      </c>
      <c r="E254" s="252" t="s">
        <v>517</v>
      </c>
      <c r="F254" s="253" t="s">
        <v>518</v>
      </c>
      <c r="G254" s="254" t="s">
        <v>190</v>
      </c>
      <c r="H254" s="255">
        <v>5.7599999999999998</v>
      </c>
      <c r="I254" s="256"/>
      <c r="J254" s="257">
        <f>ROUND(I254*H254,2)</f>
        <v>0</v>
      </c>
      <c r="K254" s="253" t="s">
        <v>206</v>
      </c>
      <c r="L254" s="258"/>
      <c r="M254" s="259" t="s">
        <v>19</v>
      </c>
      <c r="N254" s="260" t="s">
        <v>46</v>
      </c>
      <c r="O254" s="85"/>
      <c r="P254" s="214">
        <f>O254*H254</f>
        <v>0</v>
      </c>
      <c r="Q254" s="214">
        <v>0.036420000000000001</v>
      </c>
      <c r="R254" s="214">
        <f>Q254*H254</f>
        <v>0.2097792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279</v>
      </c>
      <c r="AT254" s="216" t="s">
        <v>157</v>
      </c>
      <c r="AU254" s="216" t="s">
        <v>149</v>
      </c>
      <c r="AY254" s="18" t="s">
        <v>140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149</v>
      </c>
      <c r="BK254" s="217">
        <f>ROUND(I254*H254,2)</f>
        <v>0</v>
      </c>
      <c r="BL254" s="18" t="s">
        <v>161</v>
      </c>
      <c r="BM254" s="216" t="s">
        <v>519</v>
      </c>
    </row>
    <row r="255" s="13" customFormat="1">
      <c r="A255" s="13"/>
      <c r="B255" s="218"/>
      <c r="C255" s="219"/>
      <c r="D255" s="220" t="s">
        <v>151</v>
      </c>
      <c r="E255" s="221" t="s">
        <v>19</v>
      </c>
      <c r="F255" s="222" t="s">
        <v>152</v>
      </c>
      <c r="G255" s="219"/>
      <c r="H255" s="221" t="s">
        <v>19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8" t="s">
        <v>151</v>
      </c>
      <c r="AU255" s="228" t="s">
        <v>149</v>
      </c>
      <c r="AV255" s="13" t="s">
        <v>82</v>
      </c>
      <c r="AW255" s="13" t="s">
        <v>35</v>
      </c>
      <c r="AX255" s="13" t="s">
        <v>74</v>
      </c>
      <c r="AY255" s="228" t="s">
        <v>140</v>
      </c>
    </row>
    <row r="256" s="13" customFormat="1">
      <c r="A256" s="13"/>
      <c r="B256" s="218"/>
      <c r="C256" s="219"/>
      <c r="D256" s="220" t="s">
        <v>151</v>
      </c>
      <c r="E256" s="221" t="s">
        <v>19</v>
      </c>
      <c r="F256" s="222" t="s">
        <v>515</v>
      </c>
      <c r="G256" s="219"/>
      <c r="H256" s="221" t="s">
        <v>19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8" t="s">
        <v>151</v>
      </c>
      <c r="AU256" s="228" t="s">
        <v>149</v>
      </c>
      <c r="AV256" s="13" t="s">
        <v>82</v>
      </c>
      <c r="AW256" s="13" t="s">
        <v>35</v>
      </c>
      <c r="AX256" s="13" t="s">
        <v>74</v>
      </c>
      <c r="AY256" s="228" t="s">
        <v>140</v>
      </c>
    </row>
    <row r="257" s="14" customFormat="1">
      <c r="A257" s="14"/>
      <c r="B257" s="229"/>
      <c r="C257" s="230"/>
      <c r="D257" s="220" t="s">
        <v>151</v>
      </c>
      <c r="E257" s="231" t="s">
        <v>19</v>
      </c>
      <c r="F257" s="232" t="s">
        <v>516</v>
      </c>
      <c r="G257" s="230"/>
      <c r="H257" s="233">
        <v>5.7599999999999998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151</v>
      </c>
      <c r="AU257" s="239" t="s">
        <v>149</v>
      </c>
      <c r="AV257" s="14" t="s">
        <v>149</v>
      </c>
      <c r="AW257" s="14" t="s">
        <v>35</v>
      </c>
      <c r="AX257" s="14" t="s">
        <v>74</v>
      </c>
      <c r="AY257" s="239" t="s">
        <v>140</v>
      </c>
    </row>
    <row r="258" s="15" customFormat="1">
      <c r="A258" s="15"/>
      <c r="B258" s="240"/>
      <c r="C258" s="241"/>
      <c r="D258" s="220" t="s">
        <v>151</v>
      </c>
      <c r="E258" s="242" t="s">
        <v>19</v>
      </c>
      <c r="F258" s="243" t="s">
        <v>155</v>
      </c>
      <c r="G258" s="241"/>
      <c r="H258" s="244">
        <v>5.7599999999999998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0" t="s">
        <v>151</v>
      </c>
      <c r="AU258" s="250" t="s">
        <v>149</v>
      </c>
      <c r="AV258" s="15" t="s">
        <v>148</v>
      </c>
      <c r="AW258" s="15" t="s">
        <v>35</v>
      </c>
      <c r="AX258" s="15" t="s">
        <v>82</v>
      </c>
      <c r="AY258" s="250" t="s">
        <v>140</v>
      </c>
    </row>
    <row r="259" s="2" customFormat="1" ht="21.75" customHeight="1">
      <c r="A259" s="39"/>
      <c r="B259" s="40"/>
      <c r="C259" s="205" t="s">
        <v>408</v>
      </c>
      <c r="D259" s="205" t="s">
        <v>144</v>
      </c>
      <c r="E259" s="206" t="s">
        <v>520</v>
      </c>
      <c r="F259" s="207" t="s">
        <v>521</v>
      </c>
      <c r="G259" s="208" t="s">
        <v>522</v>
      </c>
      <c r="H259" s="209">
        <v>6.4000000000000004</v>
      </c>
      <c r="I259" s="210"/>
      <c r="J259" s="211">
        <f>ROUND(I259*H259,2)</f>
        <v>0</v>
      </c>
      <c r="K259" s="207" t="s">
        <v>206</v>
      </c>
      <c r="L259" s="45"/>
      <c r="M259" s="212" t="s">
        <v>19</v>
      </c>
      <c r="N259" s="213" t="s">
        <v>46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161</v>
      </c>
      <c r="AT259" s="216" t="s">
        <v>144</v>
      </c>
      <c r="AU259" s="216" t="s">
        <v>149</v>
      </c>
      <c r="AY259" s="18" t="s">
        <v>140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149</v>
      </c>
      <c r="BK259" s="217">
        <f>ROUND(I259*H259,2)</f>
        <v>0</v>
      </c>
      <c r="BL259" s="18" t="s">
        <v>161</v>
      </c>
      <c r="BM259" s="216" t="s">
        <v>523</v>
      </c>
    </row>
    <row r="260" s="2" customFormat="1">
      <c r="A260" s="39"/>
      <c r="B260" s="40"/>
      <c r="C260" s="41"/>
      <c r="D260" s="261" t="s">
        <v>200</v>
      </c>
      <c r="E260" s="41"/>
      <c r="F260" s="262" t="s">
        <v>524</v>
      </c>
      <c r="G260" s="41"/>
      <c r="H260" s="41"/>
      <c r="I260" s="263"/>
      <c r="J260" s="41"/>
      <c r="K260" s="41"/>
      <c r="L260" s="45"/>
      <c r="M260" s="264"/>
      <c r="N260" s="26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200</v>
      </c>
      <c r="AU260" s="18" t="s">
        <v>149</v>
      </c>
    </row>
    <row r="261" s="13" customFormat="1">
      <c r="A261" s="13"/>
      <c r="B261" s="218"/>
      <c r="C261" s="219"/>
      <c r="D261" s="220" t="s">
        <v>151</v>
      </c>
      <c r="E261" s="221" t="s">
        <v>19</v>
      </c>
      <c r="F261" s="222" t="s">
        <v>152</v>
      </c>
      <c r="G261" s="219"/>
      <c r="H261" s="221" t="s">
        <v>19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151</v>
      </c>
      <c r="AU261" s="228" t="s">
        <v>149</v>
      </c>
      <c r="AV261" s="13" t="s">
        <v>82</v>
      </c>
      <c r="AW261" s="13" t="s">
        <v>35</v>
      </c>
      <c r="AX261" s="13" t="s">
        <v>74</v>
      </c>
      <c r="AY261" s="228" t="s">
        <v>140</v>
      </c>
    </row>
    <row r="262" s="13" customFormat="1">
      <c r="A262" s="13"/>
      <c r="B262" s="218"/>
      <c r="C262" s="219"/>
      <c r="D262" s="220" t="s">
        <v>151</v>
      </c>
      <c r="E262" s="221" t="s">
        <v>19</v>
      </c>
      <c r="F262" s="222" t="s">
        <v>515</v>
      </c>
      <c r="G262" s="219"/>
      <c r="H262" s="221" t="s">
        <v>19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8" t="s">
        <v>151</v>
      </c>
      <c r="AU262" s="228" t="s">
        <v>149</v>
      </c>
      <c r="AV262" s="13" t="s">
        <v>82</v>
      </c>
      <c r="AW262" s="13" t="s">
        <v>35</v>
      </c>
      <c r="AX262" s="13" t="s">
        <v>74</v>
      </c>
      <c r="AY262" s="228" t="s">
        <v>140</v>
      </c>
    </row>
    <row r="263" s="14" customFormat="1">
      <c r="A263" s="14"/>
      <c r="B263" s="229"/>
      <c r="C263" s="230"/>
      <c r="D263" s="220" t="s">
        <v>151</v>
      </c>
      <c r="E263" s="231" t="s">
        <v>19</v>
      </c>
      <c r="F263" s="232" t="s">
        <v>525</v>
      </c>
      <c r="G263" s="230"/>
      <c r="H263" s="233">
        <v>2.3999999999999999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39" t="s">
        <v>151</v>
      </c>
      <c r="AU263" s="239" t="s">
        <v>149</v>
      </c>
      <c r="AV263" s="14" t="s">
        <v>149</v>
      </c>
      <c r="AW263" s="14" t="s">
        <v>35</v>
      </c>
      <c r="AX263" s="14" t="s">
        <v>74</v>
      </c>
      <c r="AY263" s="239" t="s">
        <v>140</v>
      </c>
    </row>
    <row r="264" s="13" customFormat="1">
      <c r="A264" s="13"/>
      <c r="B264" s="218"/>
      <c r="C264" s="219"/>
      <c r="D264" s="220" t="s">
        <v>151</v>
      </c>
      <c r="E264" s="221" t="s">
        <v>19</v>
      </c>
      <c r="F264" s="222" t="s">
        <v>152</v>
      </c>
      <c r="G264" s="219"/>
      <c r="H264" s="221" t="s">
        <v>19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8" t="s">
        <v>151</v>
      </c>
      <c r="AU264" s="228" t="s">
        <v>149</v>
      </c>
      <c r="AV264" s="13" t="s">
        <v>82</v>
      </c>
      <c r="AW264" s="13" t="s">
        <v>35</v>
      </c>
      <c r="AX264" s="13" t="s">
        <v>74</v>
      </c>
      <c r="AY264" s="228" t="s">
        <v>140</v>
      </c>
    </row>
    <row r="265" s="13" customFormat="1">
      <c r="A265" s="13"/>
      <c r="B265" s="218"/>
      <c r="C265" s="219"/>
      <c r="D265" s="220" t="s">
        <v>151</v>
      </c>
      <c r="E265" s="221" t="s">
        <v>19</v>
      </c>
      <c r="F265" s="222" t="s">
        <v>505</v>
      </c>
      <c r="G265" s="219"/>
      <c r="H265" s="221" t="s">
        <v>19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8" t="s">
        <v>151</v>
      </c>
      <c r="AU265" s="228" t="s">
        <v>149</v>
      </c>
      <c r="AV265" s="13" t="s">
        <v>82</v>
      </c>
      <c r="AW265" s="13" t="s">
        <v>35</v>
      </c>
      <c r="AX265" s="13" t="s">
        <v>74</v>
      </c>
      <c r="AY265" s="228" t="s">
        <v>140</v>
      </c>
    </row>
    <row r="266" s="14" customFormat="1">
      <c r="A266" s="14"/>
      <c r="B266" s="229"/>
      <c r="C266" s="230"/>
      <c r="D266" s="220" t="s">
        <v>151</v>
      </c>
      <c r="E266" s="231" t="s">
        <v>19</v>
      </c>
      <c r="F266" s="232" t="s">
        <v>526</v>
      </c>
      <c r="G266" s="230"/>
      <c r="H266" s="233">
        <v>2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39" t="s">
        <v>151</v>
      </c>
      <c r="AU266" s="239" t="s">
        <v>149</v>
      </c>
      <c r="AV266" s="14" t="s">
        <v>149</v>
      </c>
      <c r="AW266" s="14" t="s">
        <v>35</v>
      </c>
      <c r="AX266" s="14" t="s">
        <v>74</v>
      </c>
      <c r="AY266" s="239" t="s">
        <v>140</v>
      </c>
    </row>
    <row r="267" s="13" customFormat="1">
      <c r="A267" s="13"/>
      <c r="B267" s="218"/>
      <c r="C267" s="219"/>
      <c r="D267" s="220" t="s">
        <v>151</v>
      </c>
      <c r="E267" s="221" t="s">
        <v>19</v>
      </c>
      <c r="F267" s="222" t="s">
        <v>152</v>
      </c>
      <c r="G267" s="219"/>
      <c r="H267" s="221" t="s">
        <v>19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8" t="s">
        <v>151</v>
      </c>
      <c r="AU267" s="228" t="s">
        <v>149</v>
      </c>
      <c r="AV267" s="13" t="s">
        <v>82</v>
      </c>
      <c r="AW267" s="13" t="s">
        <v>35</v>
      </c>
      <c r="AX267" s="13" t="s">
        <v>74</v>
      </c>
      <c r="AY267" s="228" t="s">
        <v>140</v>
      </c>
    </row>
    <row r="268" s="13" customFormat="1">
      <c r="A268" s="13"/>
      <c r="B268" s="218"/>
      <c r="C268" s="219"/>
      <c r="D268" s="220" t="s">
        <v>151</v>
      </c>
      <c r="E268" s="221" t="s">
        <v>19</v>
      </c>
      <c r="F268" s="222" t="s">
        <v>506</v>
      </c>
      <c r="G268" s="219"/>
      <c r="H268" s="221" t="s">
        <v>19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8" t="s">
        <v>151</v>
      </c>
      <c r="AU268" s="228" t="s">
        <v>149</v>
      </c>
      <c r="AV268" s="13" t="s">
        <v>82</v>
      </c>
      <c r="AW268" s="13" t="s">
        <v>35</v>
      </c>
      <c r="AX268" s="13" t="s">
        <v>74</v>
      </c>
      <c r="AY268" s="228" t="s">
        <v>140</v>
      </c>
    </row>
    <row r="269" s="14" customFormat="1">
      <c r="A269" s="14"/>
      <c r="B269" s="229"/>
      <c r="C269" s="230"/>
      <c r="D269" s="220" t="s">
        <v>151</v>
      </c>
      <c r="E269" s="231" t="s">
        <v>19</v>
      </c>
      <c r="F269" s="232" t="s">
        <v>526</v>
      </c>
      <c r="G269" s="230"/>
      <c r="H269" s="233">
        <v>2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9" t="s">
        <v>151</v>
      </c>
      <c r="AU269" s="239" t="s">
        <v>149</v>
      </c>
      <c r="AV269" s="14" t="s">
        <v>149</v>
      </c>
      <c r="AW269" s="14" t="s">
        <v>35</v>
      </c>
      <c r="AX269" s="14" t="s">
        <v>74</v>
      </c>
      <c r="AY269" s="239" t="s">
        <v>140</v>
      </c>
    </row>
    <row r="270" s="15" customFormat="1">
      <c r="A270" s="15"/>
      <c r="B270" s="240"/>
      <c r="C270" s="241"/>
      <c r="D270" s="220" t="s">
        <v>151</v>
      </c>
      <c r="E270" s="242" t="s">
        <v>19</v>
      </c>
      <c r="F270" s="243" t="s">
        <v>155</v>
      </c>
      <c r="G270" s="241"/>
      <c r="H270" s="244">
        <v>6.4000000000000004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0" t="s">
        <v>151</v>
      </c>
      <c r="AU270" s="250" t="s">
        <v>149</v>
      </c>
      <c r="AV270" s="15" t="s">
        <v>148</v>
      </c>
      <c r="AW270" s="15" t="s">
        <v>35</v>
      </c>
      <c r="AX270" s="15" t="s">
        <v>82</v>
      </c>
      <c r="AY270" s="250" t="s">
        <v>140</v>
      </c>
    </row>
    <row r="271" s="2" customFormat="1" ht="16.5" customHeight="1">
      <c r="A271" s="39"/>
      <c r="B271" s="40"/>
      <c r="C271" s="251" t="s">
        <v>172</v>
      </c>
      <c r="D271" s="251" t="s">
        <v>157</v>
      </c>
      <c r="E271" s="252" t="s">
        <v>527</v>
      </c>
      <c r="F271" s="253" t="s">
        <v>528</v>
      </c>
      <c r="G271" s="254" t="s">
        <v>522</v>
      </c>
      <c r="H271" s="255">
        <v>6.5919999999999996</v>
      </c>
      <c r="I271" s="256"/>
      <c r="J271" s="257">
        <f>ROUND(I271*H271,2)</f>
        <v>0</v>
      </c>
      <c r="K271" s="253" t="s">
        <v>206</v>
      </c>
      <c r="L271" s="258"/>
      <c r="M271" s="259" t="s">
        <v>19</v>
      </c>
      <c r="N271" s="260" t="s">
        <v>46</v>
      </c>
      <c r="O271" s="85"/>
      <c r="P271" s="214">
        <f>O271*H271</f>
        <v>0</v>
      </c>
      <c r="Q271" s="214">
        <v>0.0015</v>
      </c>
      <c r="R271" s="214">
        <f>Q271*H271</f>
        <v>0.0098879999999999992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279</v>
      </c>
      <c r="AT271" s="216" t="s">
        <v>157</v>
      </c>
      <c r="AU271" s="216" t="s">
        <v>149</v>
      </c>
      <c r="AY271" s="18" t="s">
        <v>140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149</v>
      </c>
      <c r="BK271" s="217">
        <f>ROUND(I271*H271,2)</f>
        <v>0</v>
      </c>
      <c r="BL271" s="18" t="s">
        <v>161</v>
      </c>
      <c r="BM271" s="216" t="s">
        <v>529</v>
      </c>
    </row>
    <row r="272" s="13" customFormat="1">
      <c r="A272" s="13"/>
      <c r="B272" s="218"/>
      <c r="C272" s="219"/>
      <c r="D272" s="220" t="s">
        <v>151</v>
      </c>
      <c r="E272" s="221" t="s">
        <v>19</v>
      </c>
      <c r="F272" s="222" t="s">
        <v>152</v>
      </c>
      <c r="G272" s="219"/>
      <c r="H272" s="221" t="s">
        <v>19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151</v>
      </c>
      <c r="AU272" s="228" t="s">
        <v>149</v>
      </c>
      <c r="AV272" s="13" t="s">
        <v>82</v>
      </c>
      <c r="AW272" s="13" t="s">
        <v>35</v>
      </c>
      <c r="AX272" s="13" t="s">
        <v>74</v>
      </c>
      <c r="AY272" s="228" t="s">
        <v>140</v>
      </c>
    </row>
    <row r="273" s="13" customFormat="1">
      <c r="A273" s="13"/>
      <c r="B273" s="218"/>
      <c r="C273" s="219"/>
      <c r="D273" s="220" t="s">
        <v>151</v>
      </c>
      <c r="E273" s="221" t="s">
        <v>19</v>
      </c>
      <c r="F273" s="222" t="s">
        <v>515</v>
      </c>
      <c r="G273" s="219"/>
      <c r="H273" s="221" t="s">
        <v>19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8" t="s">
        <v>151</v>
      </c>
      <c r="AU273" s="228" t="s">
        <v>149</v>
      </c>
      <c r="AV273" s="13" t="s">
        <v>82</v>
      </c>
      <c r="AW273" s="13" t="s">
        <v>35</v>
      </c>
      <c r="AX273" s="13" t="s">
        <v>74</v>
      </c>
      <c r="AY273" s="228" t="s">
        <v>140</v>
      </c>
    </row>
    <row r="274" s="14" customFormat="1">
      <c r="A274" s="14"/>
      <c r="B274" s="229"/>
      <c r="C274" s="230"/>
      <c r="D274" s="220" t="s">
        <v>151</v>
      </c>
      <c r="E274" s="231" t="s">
        <v>19</v>
      </c>
      <c r="F274" s="232" t="s">
        <v>525</v>
      </c>
      <c r="G274" s="230"/>
      <c r="H274" s="233">
        <v>2.3999999999999999</v>
      </c>
      <c r="I274" s="234"/>
      <c r="J274" s="230"/>
      <c r="K274" s="230"/>
      <c r="L274" s="235"/>
      <c r="M274" s="236"/>
      <c r="N274" s="237"/>
      <c r="O274" s="237"/>
      <c r="P274" s="237"/>
      <c r="Q274" s="237"/>
      <c r="R274" s="237"/>
      <c r="S274" s="237"/>
      <c r="T274" s="23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9" t="s">
        <v>151</v>
      </c>
      <c r="AU274" s="239" t="s">
        <v>149</v>
      </c>
      <c r="AV274" s="14" t="s">
        <v>149</v>
      </c>
      <c r="AW274" s="14" t="s">
        <v>35</v>
      </c>
      <c r="AX274" s="14" t="s">
        <v>74</v>
      </c>
      <c r="AY274" s="239" t="s">
        <v>140</v>
      </c>
    </row>
    <row r="275" s="13" customFormat="1">
      <c r="A275" s="13"/>
      <c r="B275" s="218"/>
      <c r="C275" s="219"/>
      <c r="D275" s="220" t="s">
        <v>151</v>
      </c>
      <c r="E275" s="221" t="s">
        <v>19</v>
      </c>
      <c r="F275" s="222" t="s">
        <v>152</v>
      </c>
      <c r="G275" s="219"/>
      <c r="H275" s="221" t="s">
        <v>19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8" t="s">
        <v>151</v>
      </c>
      <c r="AU275" s="228" t="s">
        <v>149</v>
      </c>
      <c r="AV275" s="13" t="s">
        <v>82</v>
      </c>
      <c r="AW275" s="13" t="s">
        <v>35</v>
      </c>
      <c r="AX275" s="13" t="s">
        <v>74</v>
      </c>
      <c r="AY275" s="228" t="s">
        <v>140</v>
      </c>
    </row>
    <row r="276" s="13" customFormat="1">
      <c r="A276" s="13"/>
      <c r="B276" s="218"/>
      <c r="C276" s="219"/>
      <c r="D276" s="220" t="s">
        <v>151</v>
      </c>
      <c r="E276" s="221" t="s">
        <v>19</v>
      </c>
      <c r="F276" s="222" t="s">
        <v>505</v>
      </c>
      <c r="G276" s="219"/>
      <c r="H276" s="221" t="s">
        <v>19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151</v>
      </c>
      <c r="AU276" s="228" t="s">
        <v>149</v>
      </c>
      <c r="AV276" s="13" t="s">
        <v>82</v>
      </c>
      <c r="AW276" s="13" t="s">
        <v>35</v>
      </c>
      <c r="AX276" s="13" t="s">
        <v>74</v>
      </c>
      <c r="AY276" s="228" t="s">
        <v>140</v>
      </c>
    </row>
    <row r="277" s="14" customFormat="1">
      <c r="A277" s="14"/>
      <c r="B277" s="229"/>
      <c r="C277" s="230"/>
      <c r="D277" s="220" t="s">
        <v>151</v>
      </c>
      <c r="E277" s="231" t="s">
        <v>19</v>
      </c>
      <c r="F277" s="232" t="s">
        <v>526</v>
      </c>
      <c r="G277" s="230"/>
      <c r="H277" s="233">
        <v>2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9" t="s">
        <v>151</v>
      </c>
      <c r="AU277" s="239" t="s">
        <v>149</v>
      </c>
      <c r="AV277" s="14" t="s">
        <v>149</v>
      </c>
      <c r="AW277" s="14" t="s">
        <v>35</v>
      </c>
      <c r="AX277" s="14" t="s">
        <v>74</v>
      </c>
      <c r="AY277" s="239" t="s">
        <v>140</v>
      </c>
    </row>
    <row r="278" s="13" customFormat="1">
      <c r="A278" s="13"/>
      <c r="B278" s="218"/>
      <c r="C278" s="219"/>
      <c r="D278" s="220" t="s">
        <v>151</v>
      </c>
      <c r="E278" s="221" t="s">
        <v>19</v>
      </c>
      <c r="F278" s="222" t="s">
        <v>152</v>
      </c>
      <c r="G278" s="219"/>
      <c r="H278" s="221" t="s">
        <v>19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8" t="s">
        <v>151</v>
      </c>
      <c r="AU278" s="228" t="s">
        <v>149</v>
      </c>
      <c r="AV278" s="13" t="s">
        <v>82</v>
      </c>
      <c r="AW278" s="13" t="s">
        <v>35</v>
      </c>
      <c r="AX278" s="13" t="s">
        <v>74</v>
      </c>
      <c r="AY278" s="228" t="s">
        <v>140</v>
      </c>
    </row>
    <row r="279" s="13" customFormat="1">
      <c r="A279" s="13"/>
      <c r="B279" s="218"/>
      <c r="C279" s="219"/>
      <c r="D279" s="220" t="s">
        <v>151</v>
      </c>
      <c r="E279" s="221" t="s">
        <v>19</v>
      </c>
      <c r="F279" s="222" t="s">
        <v>506</v>
      </c>
      <c r="G279" s="219"/>
      <c r="H279" s="221" t="s">
        <v>19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8" t="s">
        <v>151</v>
      </c>
      <c r="AU279" s="228" t="s">
        <v>149</v>
      </c>
      <c r="AV279" s="13" t="s">
        <v>82</v>
      </c>
      <c r="AW279" s="13" t="s">
        <v>35</v>
      </c>
      <c r="AX279" s="13" t="s">
        <v>74</v>
      </c>
      <c r="AY279" s="228" t="s">
        <v>140</v>
      </c>
    </row>
    <row r="280" s="14" customFormat="1">
      <c r="A280" s="14"/>
      <c r="B280" s="229"/>
      <c r="C280" s="230"/>
      <c r="D280" s="220" t="s">
        <v>151</v>
      </c>
      <c r="E280" s="231" t="s">
        <v>19</v>
      </c>
      <c r="F280" s="232" t="s">
        <v>526</v>
      </c>
      <c r="G280" s="230"/>
      <c r="H280" s="233">
        <v>2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9" t="s">
        <v>151</v>
      </c>
      <c r="AU280" s="239" t="s">
        <v>149</v>
      </c>
      <c r="AV280" s="14" t="s">
        <v>149</v>
      </c>
      <c r="AW280" s="14" t="s">
        <v>35</v>
      </c>
      <c r="AX280" s="14" t="s">
        <v>74</v>
      </c>
      <c r="AY280" s="239" t="s">
        <v>140</v>
      </c>
    </row>
    <row r="281" s="15" customFormat="1">
      <c r="A281" s="15"/>
      <c r="B281" s="240"/>
      <c r="C281" s="241"/>
      <c r="D281" s="220" t="s">
        <v>151</v>
      </c>
      <c r="E281" s="242" t="s">
        <v>19</v>
      </c>
      <c r="F281" s="243" t="s">
        <v>155</v>
      </c>
      <c r="G281" s="241"/>
      <c r="H281" s="244">
        <v>6.4000000000000004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0" t="s">
        <v>151</v>
      </c>
      <c r="AU281" s="250" t="s">
        <v>149</v>
      </c>
      <c r="AV281" s="15" t="s">
        <v>148</v>
      </c>
      <c r="AW281" s="15" t="s">
        <v>35</v>
      </c>
      <c r="AX281" s="15" t="s">
        <v>82</v>
      </c>
      <c r="AY281" s="250" t="s">
        <v>140</v>
      </c>
    </row>
    <row r="282" s="14" customFormat="1">
      <c r="A282" s="14"/>
      <c r="B282" s="229"/>
      <c r="C282" s="230"/>
      <c r="D282" s="220" t="s">
        <v>151</v>
      </c>
      <c r="E282" s="230"/>
      <c r="F282" s="232" t="s">
        <v>530</v>
      </c>
      <c r="G282" s="230"/>
      <c r="H282" s="233">
        <v>6.5919999999999996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39" t="s">
        <v>151</v>
      </c>
      <c r="AU282" s="239" t="s">
        <v>149</v>
      </c>
      <c r="AV282" s="14" t="s">
        <v>149</v>
      </c>
      <c r="AW282" s="14" t="s">
        <v>4</v>
      </c>
      <c r="AX282" s="14" t="s">
        <v>82</v>
      </c>
      <c r="AY282" s="239" t="s">
        <v>140</v>
      </c>
    </row>
    <row r="283" s="2" customFormat="1" ht="16.5" customHeight="1">
      <c r="A283" s="39"/>
      <c r="B283" s="40"/>
      <c r="C283" s="251" t="s">
        <v>183</v>
      </c>
      <c r="D283" s="251" t="s">
        <v>157</v>
      </c>
      <c r="E283" s="252" t="s">
        <v>531</v>
      </c>
      <c r="F283" s="253" t="s">
        <v>532</v>
      </c>
      <c r="G283" s="254" t="s">
        <v>533</v>
      </c>
      <c r="H283" s="255">
        <v>3</v>
      </c>
      <c r="I283" s="256"/>
      <c r="J283" s="257">
        <f>ROUND(I283*H283,2)</f>
        <v>0</v>
      </c>
      <c r="K283" s="253" t="s">
        <v>206</v>
      </c>
      <c r="L283" s="258"/>
      <c r="M283" s="259" t="s">
        <v>19</v>
      </c>
      <c r="N283" s="260" t="s">
        <v>46</v>
      </c>
      <c r="O283" s="85"/>
      <c r="P283" s="214">
        <f>O283*H283</f>
        <v>0</v>
      </c>
      <c r="Q283" s="214">
        <v>0.00020000000000000001</v>
      </c>
      <c r="R283" s="214">
        <f>Q283*H283</f>
        <v>0.00060000000000000006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279</v>
      </c>
      <c r="AT283" s="216" t="s">
        <v>157</v>
      </c>
      <c r="AU283" s="216" t="s">
        <v>149</v>
      </c>
      <c r="AY283" s="18" t="s">
        <v>140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149</v>
      </c>
      <c r="BK283" s="217">
        <f>ROUND(I283*H283,2)</f>
        <v>0</v>
      </c>
      <c r="BL283" s="18" t="s">
        <v>161</v>
      </c>
      <c r="BM283" s="216" t="s">
        <v>534</v>
      </c>
    </row>
    <row r="284" s="13" customFormat="1">
      <c r="A284" s="13"/>
      <c r="B284" s="218"/>
      <c r="C284" s="219"/>
      <c r="D284" s="220" t="s">
        <v>151</v>
      </c>
      <c r="E284" s="221" t="s">
        <v>19</v>
      </c>
      <c r="F284" s="222" t="s">
        <v>152</v>
      </c>
      <c r="G284" s="219"/>
      <c r="H284" s="221" t="s">
        <v>19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28" t="s">
        <v>151</v>
      </c>
      <c r="AU284" s="228" t="s">
        <v>149</v>
      </c>
      <c r="AV284" s="13" t="s">
        <v>82</v>
      </c>
      <c r="AW284" s="13" t="s">
        <v>35</v>
      </c>
      <c r="AX284" s="13" t="s">
        <v>74</v>
      </c>
      <c r="AY284" s="228" t="s">
        <v>140</v>
      </c>
    </row>
    <row r="285" s="13" customFormat="1">
      <c r="A285" s="13"/>
      <c r="B285" s="218"/>
      <c r="C285" s="219"/>
      <c r="D285" s="220" t="s">
        <v>151</v>
      </c>
      <c r="E285" s="221" t="s">
        <v>19</v>
      </c>
      <c r="F285" s="222" t="s">
        <v>515</v>
      </c>
      <c r="G285" s="219"/>
      <c r="H285" s="221" t="s">
        <v>19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8" t="s">
        <v>151</v>
      </c>
      <c r="AU285" s="228" t="s">
        <v>149</v>
      </c>
      <c r="AV285" s="13" t="s">
        <v>82</v>
      </c>
      <c r="AW285" s="13" t="s">
        <v>35</v>
      </c>
      <c r="AX285" s="13" t="s">
        <v>74</v>
      </c>
      <c r="AY285" s="228" t="s">
        <v>140</v>
      </c>
    </row>
    <row r="286" s="13" customFormat="1">
      <c r="A286" s="13"/>
      <c r="B286" s="218"/>
      <c r="C286" s="219"/>
      <c r="D286" s="220" t="s">
        <v>151</v>
      </c>
      <c r="E286" s="221" t="s">
        <v>19</v>
      </c>
      <c r="F286" s="222" t="s">
        <v>430</v>
      </c>
      <c r="G286" s="219"/>
      <c r="H286" s="221" t="s">
        <v>19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8" t="s">
        <v>151</v>
      </c>
      <c r="AU286" s="228" t="s">
        <v>149</v>
      </c>
      <c r="AV286" s="13" t="s">
        <v>82</v>
      </c>
      <c r="AW286" s="13" t="s">
        <v>35</v>
      </c>
      <c r="AX286" s="13" t="s">
        <v>74</v>
      </c>
      <c r="AY286" s="228" t="s">
        <v>140</v>
      </c>
    </row>
    <row r="287" s="14" customFormat="1">
      <c r="A287" s="14"/>
      <c r="B287" s="229"/>
      <c r="C287" s="230"/>
      <c r="D287" s="220" t="s">
        <v>151</v>
      </c>
      <c r="E287" s="231" t="s">
        <v>19</v>
      </c>
      <c r="F287" s="232" t="s">
        <v>82</v>
      </c>
      <c r="G287" s="230"/>
      <c r="H287" s="233">
        <v>1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9" t="s">
        <v>151</v>
      </c>
      <c r="AU287" s="239" t="s">
        <v>149</v>
      </c>
      <c r="AV287" s="14" t="s">
        <v>149</v>
      </c>
      <c r="AW287" s="14" t="s">
        <v>35</v>
      </c>
      <c r="AX287" s="14" t="s">
        <v>74</v>
      </c>
      <c r="AY287" s="239" t="s">
        <v>140</v>
      </c>
    </row>
    <row r="288" s="13" customFormat="1">
      <c r="A288" s="13"/>
      <c r="B288" s="218"/>
      <c r="C288" s="219"/>
      <c r="D288" s="220" t="s">
        <v>151</v>
      </c>
      <c r="E288" s="221" t="s">
        <v>19</v>
      </c>
      <c r="F288" s="222" t="s">
        <v>152</v>
      </c>
      <c r="G288" s="219"/>
      <c r="H288" s="221" t="s">
        <v>19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8" t="s">
        <v>151</v>
      </c>
      <c r="AU288" s="228" t="s">
        <v>149</v>
      </c>
      <c r="AV288" s="13" t="s">
        <v>82</v>
      </c>
      <c r="AW288" s="13" t="s">
        <v>35</v>
      </c>
      <c r="AX288" s="13" t="s">
        <v>74</v>
      </c>
      <c r="AY288" s="228" t="s">
        <v>140</v>
      </c>
    </row>
    <row r="289" s="13" customFormat="1">
      <c r="A289" s="13"/>
      <c r="B289" s="218"/>
      <c r="C289" s="219"/>
      <c r="D289" s="220" t="s">
        <v>151</v>
      </c>
      <c r="E289" s="221" t="s">
        <v>19</v>
      </c>
      <c r="F289" s="222" t="s">
        <v>505</v>
      </c>
      <c r="G289" s="219"/>
      <c r="H289" s="221" t="s">
        <v>19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8" t="s">
        <v>151</v>
      </c>
      <c r="AU289" s="228" t="s">
        <v>149</v>
      </c>
      <c r="AV289" s="13" t="s">
        <v>82</v>
      </c>
      <c r="AW289" s="13" t="s">
        <v>35</v>
      </c>
      <c r="AX289" s="13" t="s">
        <v>74</v>
      </c>
      <c r="AY289" s="228" t="s">
        <v>140</v>
      </c>
    </row>
    <row r="290" s="13" customFormat="1">
      <c r="A290" s="13"/>
      <c r="B290" s="218"/>
      <c r="C290" s="219"/>
      <c r="D290" s="220" t="s">
        <v>151</v>
      </c>
      <c r="E290" s="221" t="s">
        <v>19</v>
      </c>
      <c r="F290" s="222" t="s">
        <v>430</v>
      </c>
      <c r="G290" s="219"/>
      <c r="H290" s="221" t="s">
        <v>19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28" t="s">
        <v>151</v>
      </c>
      <c r="AU290" s="228" t="s">
        <v>149</v>
      </c>
      <c r="AV290" s="13" t="s">
        <v>82</v>
      </c>
      <c r="AW290" s="13" t="s">
        <v>35</v>
      </c>
      <c r="AX290" s="13" t="s">
        <v>74</v>
      </c>
      <c r="AY290" s="228" t="s">
        <v>140</v>
      </c>
    </row>
    <row r="291" s="14" customFormat="1">
      <c r="A291" s="14"/>
      <c r="B291" s="229"/>
      <c r="C291" s="230"/>
      <c r="D291" s="220" t="s">
        <v>151</v>
      </c>
      <c r="E291" s="231" t="s">
        <v>19</v>
      </c>
      <c r="F291" s="232" t="s">
        <v>82</v>
      </c>
      <c r="G291" s="230"/>
      <c r="H291" s="233">
        <v>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39" t="s">
        <v>151</v>
      </c>
      <c r="AU291" s="239" t="s">
        <v>149</v>
      </c>
      <c r="AV291" s="14" t="s">
        <v>149</v>
      </c>
      <c r="AW291" s="14" t="s">
        <v>35</v>
      </c>
      <c r="AX291" s="14" t="s">
        <v>74</v>
      </c>
      <c r="AY291" s="239" t="s">
        <v>140</v>
      </c>
    </row>
    <row r="292" s="13" customFormat="1">
      <c r="A292" s="13"/>
      <c r="B292" s="218"/>
      <c r="C292" s="219"/>
      <c r="D292" s="220" t="s">
        <v>151</v>
      </c>
      <c r="E292" s="221" t="s">
        <v>19</v>
      </c>
      <c r="F292" s="222" t="s">
        <v>152</v>
      </c>
      <c r="G292" s="219"/>
      <c r="H292" s="221" t="s">
        <v>19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8" t="s">
        <v>151</v>
      </c>
      <c r="AU292" s="228" t="s">
        <v>149</v>
      </c>
      <c r="AV292" s="13" t="s">
        <v>82</v>
      </c>
      <c r="AW292" s="13" t="s">
        <v>35</v>
      </c>
      <c r="AX292" s="13" t="s">
        <v>74</v>
      </c>
      <c r="AY292" s="228" t="s">
        <v>140</v>
      </c>
    </row>
    <row r="293" s="13" customFormat="1">
      <c r="A293" s="13"/>
      <c r="B293" s="218"/>
      <c r="C293" s="219"/>
      <c r="D293" s="220" t="s">
        <v>151</v>
      </c>
      <c r="E293" s="221" t="s">
        <v>19</v>
      </c>
      <c r="F293" s="222" t="s">
        <v>506</v>
      </c>
      <c r="G293" s="219"/>
      <c r="H293" s="221" t="s">
        <v>19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151</v>
      </c>
      <c r="AU293" s="228" t="s">
        <v>149</v>
      </c>
      <c r="AV293" s="13" t="s">
        <v>82</v>
      </c>
      <c r="AW293" s="13" t="s">
        <v>35</v>
      </c>
      <c r="AX293" s="13" t="s">
        <v>74</v>
      </c>
      <c r="AY293" s="228" t="s">
        <v>140</v>
      </c>
    </row>
    <row r="294" s="13" customFormat="1">
      <c r="A294" s="13"/>
      <c r="B294" s="218"/>
      <c r="C294" s="219"/>
      <c r="D294" s="220" t="s">
        <v>151</v>
      </c>
      <c r="E294" s="221" t="s">
        <v>19</v>
      </c>
      <c r="F294" s="222" t="s">
        <v>430</v>
      </c>
      <c r="G294" s="219"/>
      <c r="H294" s="221" t="s">
        <v>19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8" t="s">
        <v>151</v>
      </c>
      <c r="AU294" s="228" t="s">
        <v>149</v>
      </c>
      <c r="AV294" s="13" t="s">
        <v>82</v>
      </c>
      <c r="AW294" s="13" t="s">
        <v>35</v>
      </c>
      <c r="AX294" s="13" t="s">
        <v>74</v>
      </c>
      <c r="AY294" s="228" t="s">
        <v>140</v>
      </c>
    </row>
    <row r="295" s="14" customFormat="1">
      <c r="A295" s="14"/>
      <c r="B295" s="229"/>
      <c r="C295" s="230"/>
      <c r="D295" s="220" t="s">
        <v>151</v>
      </c>
      <c r="E295" s="231" t="s">
        <v>19</v>
      </c>
      <c r="F295" s="232" t="s">
        <v>82</v>
      </c>
      <c r="G295" s="230"/>
      <c r="H295" s="233">
        <v>1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9" t="s">
        <v>151</v>
      </c>
      <c r="AU295" s="239" t="s">
        <v>149</v>
      </c>
      <c r="AV295" s="14" t="s">
        <v>149</v>
      </c>
      <c r="AW295" s="14" t="s">
        <v>35</v>
      </c>
      <c r="AX295" s="14" t="s">
        <v>74</v>
      </c>
      <c r="AY295" s="239" t="s">
        <v>140</v>
      </c>
    </row>
    <row r="296" s="15" customFormat="1">
      <c r="A296" s="15"/>
      <c r="B296" s="240"/>
      <c r="C296" s="241"/>
      <c r="D296" s="220" t="s">
        <v>151</v>
      </c>
      <c r="E296" s="242" t="s">
        <v>19</v>
      </c>
      <c r="F296" s="243" t="s">
        <v>155</v>
      </c>
      <c r="G296" s="241"/>
      <c r="H296" s="244">
        <v>3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0" t="s">
        <v>151</v>
      </c>
      <c r="AU296" s="250" t="s">
        <v>149</v>
      </c>
      <c r="AV296" s="15" t="s">
        <v>148</v>
      </c>
      <c r="AW296" s="15" t="s">
        <v>35</v>
      </c>
      <c r="AX296" s="15" t="s">
        <v>82</v>
      </c>
      <c r="AY296" s="250" t="s">
        <v>140</v>
      </c>
    </row>
    <row r="297" s="2" customFormat="1" ht="24.15" customHeight="1">
      <c r="A297" s="39"/>
      <c r="B297" s="40"/>
      <c r="C297" s="205" t="s">
        <v>187</v>
      </c>
      <c r="D297" s="205" t="s">
        <v>144</v>
      </c>
      <c r="E297" s="206" t="s">
        <v>535</v>
      </c>
      <c r="F297" s="207" t="s">
        <v>536</v>
      </c>
      <c r="G297" s="208" t="s">
        <v>522</v>
      </c>
      <c r="H297" s="209">
        <v>22.300000000000001</v>
      </c>
      <c r="I297" s="210"/>
      <c r="J297" s="211">
        <f>ROUND(I297*H297,2)</f>
        <v>0</v>
      </c>
      <c r="K297" s="207" t="s">
        <v>206</v>
      </c>
      <c r="L297" s="45"/>
      <c r="M297" s="212" t="s">
        <v>19</v>
      </c>
      <c r="N297" s="213" t="s">
        <v>46</v>
      </c>
      <c r="O297" s="85"/>
      <c r="P297" s="214">
        <f>O297*H297</f>
        <v>0</v>
      </c>
      <c r="Q297" s="214">
        <v>0</v>
      </c>
      <c r="R297" s="214">
        <f>Q297*H297</f>
        <v>0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161</v>
      </c>
      <c r="AT297" s="216" t="s">
        <v>144</v>
      </c>
      <c r="AU297" s="216" t="s">
        <v>149</v>
      </c>
      <c r="AY297" s="18" t="s">
        <v>140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149</v>
      </c>
      <c r="BK297" s="217">
        <f>ROUND(I297*H297,2)</f>
        <v>0</v>
      </c>
      <c r="BL297" s="18" t="s">
        <v>161</v>
      </c>
      <c r="BM297" s="216" t="s">
        <v>537</v>
      </c>
    </row>
    <row r="298" s="2" customFormat="1">
      <c r="A298" s="39"/>
      <c r="B298" s="40"/>
      <c r="C298" s="41"/>
      <c r="D298" s="261" t="s">
        <v>200</v>
      </c>
      <c r="E298" s="41"/>
      <c r="F298" s="262" t="s">
        <v>538</v>
      </c>
      <c r="G298" s="41"/>
      <c r="H298" s="41"/>
      <c r="I298" s="263"/>
      <c r="J298" s="41"/>
      <c r="K298" s="41"/>
      <c r="L298" s="45"/>
      <c r="M298" s="264"/>
      <c r="N298" s="265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200</v>
      </c>
      <c r="AU298" s="18" t="s">
        <v>149</v>
      </c>
    </row>
    <row r="299" s="13" customFormat="1">
      <c r="A299" s="13"/>
      <c r="B299" s="218"/>
      <c r="C299" s="219"/>
      <c r="D299" s="220" t="s">
        <v>151</v>
      </c>
      <c r="E299" s="221" t="s">
        <v>19</v>
      </c>
      <c r="F299" s="222" t="s">
        <v>539</v>
      </c>
      <c r="G299" s="219"/>
      <c r="H299" s="221" t="s">
        <v>19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8" t="s">
        <v>151</v>
      </c>
      <c r="AU299" s="228" t="s">
        <v>149</v>
      </c>
      <c r="AV299" s="13" t="s">
        <v>82</v>
      </c>
      <c r="AW299" s="13" t="s">
        <v>35</v>
      </c>
      <c r="AX299" s="13" t="s">
        <v>74</v>
      </c>
      <c r="AY299" s="228" t="s">
        <v>140</v>
      </c>
    </row>
    <row r="300" s="13" customFormat="1">
      <c r="A300" s="13"/>
      <c r="B300" s="218"/>
      <c r="C300" s="219"/>
      <c r="D300" s="220" t="s">
        <v>151</v>
      </c>
      <c r="E300" s="221" t="s">
        <v>19</v>
      </c>
      <c r="F300" s="222" t="s">
        <v>540</v>
      </c>
      <c r="G300" s="219"/>
      <c r="H300" s="221" t="s">
        <v>19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8" t="s">
        <v>151</v>
      </c>
      <c r="AU300" s="228" t="s">
        <v>149</v>
      </c>
      <c r="AV300" s="13" t="s">
        <v>82</v>
      </c>
      <c r="AW300" s="13" t="s">
        <v>35</v>
      </c>
      <c r="AX300" s="13" t="s">
        <v>74</v>
      </c>
      <c r="AY300" s="228" t="s">
        <v>140</v>
      </c>
    </row>
    <row r="301" s="13" customFormat="1">
      <c r="A301" s="13"/>
      <c r="B301" s="218"/>
      <c r="C301" s="219"/>
      <c r="D301" s="220" t="s">
        <v>151</v>
      </c>
      <c r="E301" s="221" t="s">
        <v>19</v>
      </c>
      <c r="F301" s="222" t="s">
        <v>152</v>
      </c>
      <c r="G301" s="219"/>
      <c r="H301" s="221" t="s">
        <v>19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151</v>
      </c>
      <c r="AU301" s="228" t="s">
        <v>149</v>
      </c>
      <c r="AV301" s="13" t="s">
        <v>82</v>
      </c>
      <c r="AW301" s="13" t="s">
        <v>35</v>
      </c>
      <c r="AX301" s="13" t="s">
        <v>74</v>
      </c>
      <c r="AY301" s="228" t="s">
        <v>140</v>
      </c>
    </row>
    <row r="302" s="13" customFormat="1">
      <c r="A302" s="13"/>
      <c r="B302" s="218"/>
      <c r="C302" s="219"/>
      <c r="D302" s="220" t="s">
        <v>151</v>
      </c>
      <c r="E302" s="221" t="s">
        <v>19</v>
      </c>
      <c r="F302" s="222" t="s">
        <v>515</v>
      </c>
      <c r="G302" s="219"/>
      <c r="H302" s="221" t="s">
        <v>19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151</v>
      </c>
      <c r="AU302" s="228" t="s">
        <v>149</v>
      </c>
      <c r="AV302" s="13" t="s">
        <v>82</v>
      </c>
      <c r="AW302" s="13" t="s">
        <v>35</v>
      </c>
      <c r="AX302" s="13" t="s">
        <v>74</v>
      </c>
      <c r="AY302" s="228" t="s">
        <v>140</v>
      </c>
    </row>
    <row r="303" s="14" customFormat="1">
      <c r="A303" s="14"/>
      <c r="B303" s="229"/>
      <c r="C303" s="230"/>
      <c r="D303" s="220" t="s">
        <v>151</v>
      </c>
      <c r="E303" s="231" t="s">
        <v>19</v>
      </c>
      <c r="F303" s="232" t="s">
        <v>541</v>
      </c>
      <c r="G303" s="230"/>
      <c r="H303" s="233">
        <v>7.2000000000000002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9" t="s">
        <v>151</v>
      </c>
      <c r="AU303" s="239" t="s">
        <v>149</v>
      </c>
      <c r="AV303" s="14" t="s">
        <v>149</v>
      </c>
      <c r="AW303" s="14" t="s">
        <v>35</v>
      </c>
      <c r="AX303" s="14" t="s">
        <v>74</v>
      </c>
      <c r="AY303" s="239" t="s">
        <v>140</v>
      </c>
    </row>
    <row r="304" s="13" customFormat="1">
      <c r="A304" s="13"/>
      <c r="B304" s="218"/>
      <c r="C304" s="219"/>
      <c r="D304" s="220" t="s">
        <v>151</v>
      </c>
      <c r="E304" s="221" t="s">
        <v>19</v>
      </c>
      <c r="F304" s="222" t="s">
        <v>152</v>
      </c>
      <c r="G304" s="219"/>
      <c r="H304" s="221" t="s">
        <v>19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8" t="s">
        <v>151</v>
      </c>
      <c r="AU304" s="228" t="s">
        <v>149</v>
      </c>
      <c r="AV304" s="13" t="s">
        <v>82</v>
      </c>
      <c r="AW304" s="13" t="s">
        <v>35</v>
      </c>
      <c r="AX304" s="13" t="s">
        <v>74</v>
      </c>
      <c r="AY304" s="228" t="s">
        <v>140</v>
      </c>
    </row>
    <row r="305" s="13" customFormat="1">
      <c r="A305" s="13"/>
      <c r="B305" s="218"/>
      <c r="C305" s="219"/>
      <c r="D305" s="220" t="s">
        <v>151</v>
      </c>
      <c r="E305" s="221" t="s">
        <v>19</v>
      </c>
      <c r="F305" s="222" t="s">
        <v>505</v>
      </c>
      <c r="G305" s="219"/>
      <c r="H305" s="221" t="s">
        <v>19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8" t="s">
        <v>151</v>
      </c>
      <c r="AU305" s="228" t="s">
        <v>149</v>
      </c>
      <c r="AV305" s="13" t="s">
        <v>82</v>
      </c>
      <c r="AW305" s="13" t="s">
        <v>35</v>
      </c>
      <c r="AX305" s="13" t="s">
        <v>74</v>
      </c>
      <c r="AY305" s="228" t="s">
        <v>140</v>
      </c>
    </row>
    <row r="306" s="14" customFormat="1">
      <c r="A306" s="14"/>
      <c r="B306" s="229"/>
      <c r="C306" s="230"/>
      <c r="D306" s="220" t="s">
        <v>151</v>
      </c>
      <c r="E306" s="231" t="s">
        <v>19</v>
      </c>
      <c r="F306" s="232" t="s">
        <v>322</v>
      </c>
      <c r="G306" s="230"/>
      <c r="H306" s="233">
        <v>5</v>
      </c>
      <c r="I306" s="234"/>
      <c r="J306" s="230"/>
      <c r="K306" s="230"/>
      <c r="L306" s="235"/>
      <c r="M306" s="236"/>
      <c r="N306" s="237"/>
      <c r="O306" s="237"/>
      <c r="P306" s="237"/>
      <c r="Q306" s="237"/>
      <c r="R306" s="237"/>
      <c r="S306" s="237"/>
      <c r="T306" s="23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39" t="s">
        <v>151</v>
      </c>
      <c r="AU306" s="239" t="s">
        <v>149</v>
      </c>
      <c r="AV306" s="14" t="s">
        <v>149</v>
      </c>
      <c r="AW306" s="14" t="s">
        <v>35</v>
      </c>
      <c r="AX306" s="14" t="s">
        <v>74</v>
      </c>
      <c r="AY306" s="239" t="s">
        <v>140</v>
      </c>
    </row>
    <row r="307" s="13" customFormat="1">
      <c r="A307" s="13"/>
      <c r="B307" s="218"/>
      <c r="C307" s="219"/>
      <c r="D307" s="220" t="s">
        <v>151</v>
      </c>
      <c r="E307" s="221" t="s">
        <v>19</v>
      </c>
      <c r="F307" s="222" t="s">
        <v>152</v>
      </c>
      <c r="G307" s="219"/>
      <c r="H307" s="221" t="s">
        <v>19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8" t="s">
        <v>151</v>
      </c>
      <c r="AU307" s="228" t="s">
        <v>149</v>
      </c>
      <c r="AV307" s="13" t="s">
        <v>82</v>
      </c>
      <c r="AW307" s="13" t="s">
        <v>35</v>
      </c>
      <c r="AX307" s="13" t="s">
        <v>74</v>
      </c>
      <c r="AY307" s="228" t="s">
        <v>140</v>
      </c>
    </row>
    <row r="308" s="13" customFormat="1">
      <c r="A308" s="13"/>
      <c r="B308" s="218"/>
      <c r="C308" s="219"/>
      <c r="D308" s="220" t="s">
        <v>151</v>
      </c>
      <c r="E308" s="221" t="s">
        <v>19</v>
      </c>
      <c r="F308" s="222" t="s">
        <v>506</v>
      </c>
      <c r="G308" s="219"/>
      <c r="H308" s="221" t="s">
        <v>19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8" t="s">
        <v>151</v>
      </c>
      <c r="AU308" s="228" t="s">
        <v>149</v>
      </c>
      <c r="AV308" s="13" t="s">
        <v>82</v>
      </c>
      <c r="AW308" s="13" t="s">
        <v>35</v>
      </c>
      <c r="AX308" s="13" t="s">
        <v>74</v>
      </c>
      <c r="AY308" s="228" t="s">
        <v>140</v>
      </c>
    </row>
    <row r="309" s="14" customFormat="1">
      <c r="A309" s="14"/>
      <c r="B309" s="229"/>
      <c r="C309" s="230"/>
      <c r="D309" s="220" t="s">
        <v>151</v>
      </c>
      <c r="E309" s="231" t="s">
        <v>19</v>
      </c>
      <c r="F309" s="232" t="s">
        <v>322</v>
      </c>
      <c r="G309" s="230"/>
      <c r="H309" s="233">
        <v>5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9" t="s">
        <v>151</v>
      </c>
      <c r="AU309" s="239" t="s">
        <v>149</v>
      </c>
      <c r="AV309" s="14" t="s">
        <v>149</v>
      </c>
      <c r="AW309" s="14" t="s">
        <v>35</v>
      </c>
      <c r="AX309" s="14" t="s">
        <v>74</v>
      </c>
      <c r="AY309" s="239" t="s">
        <v>140</v>
      </c>
    </row>
    <row r="310" s="16" customFormat="1">
      <c r="A310" s="16"/>
      <c r="B310" s="266"/>
      <c r="C310" s="267"/>
      <c r="D310" s="220" t="s">
        <v>151</v>
      </c>
      <c r="E310" s="268" t="s">
        <v>19</v>
      </c>
      <c r="F310" s="269" t="s">
        <v>262</v>
      </c>
      <c r="G310" s="267"/>
      <c r="H310" s="270">
        <v>17.199999999999999</v>
      </c>
      <c r="I310" s="271"/>
      <c r="J310" s="267"/>
      <c r="K310" s="267"/>
      <c r="L310" s="272"/>
      <c r="M310" s="273"/>
      <c r="N310" s="274"/>
      <c r="O310" s="274"/>
      <c r="P310" s="274"/>
      <c r="Q310" s="274"/>
      <c r="R310" s="274"/>
      <c r="S310" s="274"/>
      <c r="T310" s="275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76" t="s">
        <v>151</v>
      </c>
      <c r="AU310" s="276" t="s">
        <v>149</v>
      </c>
      <c r="AV310" s="16" t="s">
        <v>263</v>
      </c>
      <c r="AW310" s="16" t="s">
        <v>35</v>
      </c>
      <c r="AX310" s="16" t="s">
        <v>74</v>
      </c>
      <c r="AY310" s="276" t="s">
        <v>140</v>
      </c>
    </row>
    <row r="311" s="13" customFormat="1">
      <c r="A311" s="13"/>
      <c r="B311" s="218"/>
      <c r="C311" s="219"/>
      <c r="D311" s="220" t="s">
        <v>151</v>
      </c>
      <c r="E311" s="221" t="s">
        <v>19</v>
      </c>
      <c r="F311" s="222" t="s">
        <v>542</v>
      </c>
      <c r="G311" s="219"/>
      <c r="H311" s="221" t="s">
        <v>19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8" t="s">
        <v>151</v>
      </c>
      <c r="AU311" s="228" t="s">
        <v>149</v>
      </c>
      <c r="AV311" s="13" t="s">
        <v>82</v>
      </c>
      <c r="AW311" s="13" t="s">
        <v>35</v>
      </c>
      <c r="AX311" s="13" t="s">
        <v>74</v>
      </c>
      <c r="AY311" s="228" t="s">
        <v>140</v>
      </c>
    </row>
    <row r="312" s="13" customFormat="1">
      <c r="A312" s="13"/>
      <c r="B312" s="218"/>
      <c r="C312" s="219"/>
      <c r="D312" s="220" t="s">
        <v>151</v>
      </c>
      <c r="E312" s="221" t="s">
        <v>19</v>
      </c>
      <c r="F312" s="222" t="s">
        <v>481</v>
      </c>
      <c r="G312" s="219"/>
      <c r="H312" s="221" t="s">
        <v>19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8" t="s">
        <v>151</v>
      </c>
      <c r="AU312" s="228" t="s">
        <v>149</v>
      </c>
      <c r="AV312" s="13" t="s">
        <v>82</v>
      </c>
      <c r="AW312" s="13" t="s">
        <v>35</v>
      </c>
      <c r="AX312" s="13" t="s">
        <v>74</v>
      </c>
      <c r="AY312" s="228" t="s">
        <v>140</v>
      </c>
    </row>
    <row r="313" s="13" customFormat="1">
      <c r="A313" s="13"/>
      <c r="B313" s="218"/>
      <c r="C313" s="219"/>
      <c r="D313" s="220" t="s">
        <v>151</v>
      </c>
      <c r="E313" s="221" t="s">
        <v>19</v>
      </c>
      <c r="F313" s="222" t="s">
        <v>482</v>
      </c>
      <c r="G313" s="219"/>
      <c r="H313" s="221" t="s">
        <v>19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8" t="s">
        <v>151</v>
      </c>
      <c r="AU313" s="228" t="s">
        <v>149</v>
      </c>
      <c r="AV313" s="13" t="s">
        <v>82</v>
      </c>
      <c r="AW313" s="13" t="s">
        <v>35</v>
      </c>
      <c r="AX313" s="13" t="s">
        <v>74</v>
      </c>
      <c r="AY313" s="228" t="s">
        <v>140</v>
      </c>
    </row>
    <row r="314" s="14" customFormat="1">
      <c r="A314" s="14"/>
      <c r="B314" s="229"/>
      <c r="C314" s="230"/>
      <c r="D314" s="220" t="s">
        <v>151</v>
      </c>
      <c r="E314" s="231" t="s">
        <v>19</v>
      </c>
      <c r="F314" s="232" t="s">
        <v>543</v>
      </c>
      <c r="G314" s="230"/>
      <c r="H314" s="233">
        <v>5.0999999999999996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39" t="s">
        <v>151</v>
      </c>
      <c r="AU314" s="239" t="s">
        <v>149</v>
      </c>
      <c r="AV314" s="14" t="s">
        <v>149</v>
      </c>
      <c r="AW314" s="14" t="s">
        <v>35</v>
      </c>
      <c r="AX314" s="14" t="s">
        <v>74</v>
      </c>
      <c r="AY314" s="239" t="s">
        <v>140</v>
      </c>
    </row>
    <row r="315" s="16" customFormat="1">
      <c r="A315" s="16"/>
      <c r="B315" s="266"/>
      <c r="C315" s="267"/>
      <c r="D315" s="220" t="s">
        <v>151</v>
      </c>
      <c r="E315" s="268" t="s">
        <v>19</v>
      </c>
      <c r="F315" s="269" t="s">
        <v>262</v>
      </c>
      <c r="G315" s="267"/>
      <c r="H315" s="270">
        <v>5.0999999999999996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6" t="s">
        <v>151</v>
      </c>
      <c r="AU315" s="276" t="s">
        <v>149</v>
      </c>
      <c r="AV315" s="16" t="s">
        <v>263</v>
      </c>
      <c r="AW315" s="16" t="s">
        <v>35</v>
      </c>
      <c r="AX315" s="16" t="s">
        <v>74</v>
      </c>
      <c r="AY315" s="276" t="s">
        <v>140</v>
      </c>
    </row>
    <row r="316" s="15" customFormat="1">
      <c r="A316" s="15"/>
      <c r="B316" s="240"/>
      <c r="C316" s="241"/>
      <c r="D316" s="220" t="s">
        <v>151</v>
      </c>
      <c r="E316" s="242" t="s">
        <v>19</v>
      </c>
      <c r="F316" s="243" t="s">
        <v>155</v>
      </c>
      <c r="G316" s="241"/>
      <c r="H316" s="244">
        <v>22.300000000000001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0" t="s">
        <v>151</v>
      </c>
      <c r="AU316" s="250" t="s">
        <v>149</v>
      </c>
      <c r="AV316" s="15" t="s">
        <v>148</v>
      </c>
      <c r="AW316" s="15" t="s">
        <v>35</v>
      </c>
      <c r="AX316" s="15" t="s">
        <v>82</v>
      </c>
      <c r="AY316" s="250" t="s">
        <v>140</v>
      </c>
    </row>
    <row r="317" s="2" customFormat="1" ht="16.5" customHeight="1">
      <c r="A317" s="39"/>
      <c r="B317" s="40"/>
      <c r="C317" s="251" t="s">
        <v>195</v>
      </c>
      <c r="D317" s="251" t="s">
        <v>157</v>
      </c>
      <c r="E317" s="252" t="s">
        <v>544</v>
      </c>
      <c r="F317" s="253" t="s">
        <v>545</v>
      </c>
      <c r="G317" s="254" t="s">
        <v>522</v>
      </c>
      <c r="H317" s="255">
        <v>24.530000000000001</v>
      </c>
      <c r="I317" s="256"/>
      <c r="J317" s="257">
        <f>ROUND(I317*H317,2)</f>
        <v>0</v>
      </c>
      <c r="K317" s="253" t="s">
        <v>206</v>
      </c>
      <c r="L317" s="258"/>
      <c r="M317" s="259" t="s">
        <v>19</v>
      </c>
      <c r="N317" s="260" t="s">
        <v>46</v>
      </c>
      <c r="O317" s="85"/>
      <c r="P317" s="214">
        <f>O317*H317</f>
        <v>0</v>
      </c>
      <c r="Q317" s="214">
        <v>1.0000000000000001E-05</v>
      </c>
      <c r="R317" s="214">
        <f>Q317*H317</f>
        <v>0.00024530000000000005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279</v>
      </c>
      <c r="AT317" s="216" t="s">
        <v>157</v>
      </c>
      <c r="AU317" s="216" t="s">
        <v>149</v>
      </c>
      <c r="AY317" s="18" t="s">
        <v>140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149</v>
      </c>
      <c r="BK317" s="217">
        <f>ROUND(I317*H317,2)</f>
        <v>0</v>
      </c>
      <c r="BL317" s="18" t="s">
        <v>161</v>
      </c>
      <c r="BM317" s="216" t="s">
        <v>546</v>
      </c>
    </row>
    <row r="318" s="13" customFormat="1">
      <c r="A318" s="13"/>
      <c r="B318" s="218"/>
      <c r="C318" s="219"/>
      <c r="D318" s="220" t="s">
        <v>151</v>
      </c>
      <c r="E318" s="221" t="s">
        <v>19</v>
      </c>
      <c r="F318" s="222" t="s">
        <v>539</v>
      </c>
      <c r="G318" s="219"/>
      <c r="H318" s="221" t="s">
        <v>19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28" t="s">
        <v>151</v>
      </c>
      <c r="AU318" s="228" t="s">
        <v>149</v>
      </c>
      <c r="AV318" s="13" t="s">
        <v>82</v>
      </c>
      <c r="AW318" s="13" t="s">
        <v>35</v>
      </c>
      <c r="AX318" s="13" t="s">
        <v>74</v>
      </c>
      <c r="AY318" s="228" t="s">
        <v>140</v>
      </c>
    </row>
    <row r="319" s="13" customFormat="1">
      <c r="A319" s="13"/>
      <c r="B319" s="218"/>
      <c r="C319" s="219"/>
      <c r="D319" s="220" t="s">
        <v>151</v>
      </c>
      <c r="E319" s="221" t="s">
        <v>19</v>
      </c>
      <c r="F319" s="222" t="s">
        <v>540</v>
      </c>
      <c r="G319" s="219"/>
      <c r="H319" s="221" t="s">
        <v>19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8" t="s">
        <v>151</v>
      </c>
      <c r="AU319" s="228" t="s">
        <v>149</v>
      </c>
      <c r="AV319" s="13" t="s">
        <v>82</v>
      </c>
      <c r="AW319" s="13" t="s">
        <v>35</v>
      </c>
      <c r="AX319" s="13" t="s">
        <v>74</v>
      </c>
      <c r="AY319" s="228" t="s">
        <v>140</v>
      </c>
    </row>
    <row r="320" s="13" customFormat="1">
      <c r="A320" s="13"/>
      <c r="B320" s="218"/>
      <c r="C320" s="219"/>
      <c r="D320" s="220" t="s">
        <v>151</v>
      </c>
      <c r="E320" s="221" t="s">
        <v>19</v>
      </c>
      <c r="F320" s="222" t="s">
        <v>152</v>
      </c>
      <c r="G320" s="219"/>
      <c r="H320" s="221" t="s">
        <v>19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8" t="s">
        <v>151</v>
      </c>
      <c r="AU320" s="228" t="s">
        <v>149</v>
      </c>
      <c r="AV320" s="13" t="s">
        <v>82</v>
      </c>
      <c r="AW320" s="13" t="s">
        <v>35</v>
      </c>
      <c r="AX320" s="13" t="s">
        <v>74</v>
      </c>
      <c r="AY320" s="228" t="s">
        <v>140</v>
      </c>
    </row>
    <row r="321" s="13" customFormat="1">
      <c r="A321" s="13"/>
      <c r="B321" s="218"/>
      <c r="C321" s="219"/>
      <c r="D321" s="220" t="s">
        <v>151</v>
      </c>
      <c r="E321" s="221" t="s">
        <v>19</v>
      </c>
      <c r="F321" s="222" t="s">
        <v>515</v>
      </c>
      <c r="G321" s="219"/>
      <c r="H321" s="221" t="s">
        <v>19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8" t="s">
        <v>151</v>
      </c>
      <c r="AU321" s="228" t="s">
        <v>149</v>
      </c>
      <c r="AV321" s="13" t="s">
        <v>82</v>
      </c>
      <c r="AW321" s="13" t="s">
        <v>35</v>
      </c>
      <c r="AX321" s="13" t="s">
        <v>74</v>
      </c>
      <c r="AY321" s="228" t="s">
        <v>140</v>
      </c>
    </row>
    <row r="322" s="14" customFormat="1">
      <c r="A322" s="14"/>
      <c r="B322" s="229"/>
      <c r="C322" s="230"/>
      <c r="D322" s="220" t="s">
        <v>151</v>
      </c>
      <c r="E322" s="231" t="s">
        <v>19</v>
      </c>
      <c r="F322" s="232" t="s">
        <v>541</v>
      </c>
      <c r="G322" s="230"/>
      <c r="H322" s="233">
        <v>7.2000000000000002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9" t="s">
        <v>151</v>
      </c>
      <c r="AU322" s="239" t="s">
        <v>149</v>
      </c>
      <c r="AV322" s="14" t="s">
        <v>149</v>
      </c>
      <c r="AW322" s="14" t="s">
        <v>35</v>
      </c>
      <c r="AX322" s="14" t="s">
        <v>74</v>
      </c>
      <c r="AY322" s="239" t="s">
        <v>140</v>
      </c>
    </row>
    <row r="323" s="13" customFormat="1">
      <c r="A323" s="13"/>
      <c r="B323" s="218"/>
      <c r="C323" s="219"/>
      <c r="D323" s="220" t="s">
        <v>151</v>
      </c>
      <c r="E323" s="221" t="s">
        <v>19</v>
      </c>
      <c r="F323" s="222" t="s">
        <v>152</v>
      </c>
      <c r="G323" s="219"/>
      <c r="H323" s="221" t="s">
        <v>19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8" t="s">
        <v>151</v>
      </c>
      <c r="AU323" s="228" t="s">
        <v>149</v>
      </c>
      <c r="AV323" s="13" t="s">
        <v>82</v>
      </c>
      <c r="AW323" s="13" t="s">
        <v>35</v>
      </c>
      <c r="AX323" s="13" t="s">
        <v>74</v>
      </c>
      <c r="AY323" s="228" t="s">
        <v>140</v>
      </c>
    </row>
    <row r="324" s="13" customFormat="1">
      <c r="A324" s="13"/>
      <c r="B324" s="218"/>
      <c r="C324" s="219"/>
      <c r="D324" s="220" t="s">
        <v>151</v>
      </c>
      <c r="E324" s="221" t="s">
        <v>19</v>
      </c>
      <c r="F324" s="222" t="s">
        <v>505</v>
      </c>
      <c r="G324" s="219"/>
      <c r="H324" s="221" t="s">
        <v>19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8" t="s">
        <v>151</v>
      </c>
      <c r="AU324" s="228" t="s">
        <v>149</v>
      </c>
      <c r="AV324" s="13" t="s">
        <v>82</v>
      </c>
      <c r="AW324" s="13" t="s">
        <v>35</v>
      </c>
      <c r="AX324" s="13" t="s">
        <v>74</v>
      </c>
      <c r="AY324" s="228" t="s">
        <v>140</v>
      </c>
    </row>
    <row r="325" s="14" customFormat="1">
      <c r="A325" s="14"/>
      <c r="B325" s="229"/>
      <c r="C325" s="230"/>
      <c r="D325" s="220" t="s">
        <v>151</v>
      </c>
      <c r="E325" s="231" t="s">
        <v>19</v>
      </c>
      <c r="F325" s="232" t="s">
        <v>322</v>
      </c>
      <c r="G325" s="230"/>
      <c r="H325" s="233">
        <v>5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39" t="s">
        <v>151</v>
      </c>
      <c r="AU325" s="239" t="s">
        <v>149</v>
      </c>
      <c r="AV325" s="14" t="s">
        <v>149</v>
      </c>
      <c r="AW325" s="14" t="s">
        <v>35</v>
      </c>
      <c r="AX325" s="14" t="s">
        <v>74</v>
      </c>
      <c r="AY325" s="239" t="s">
        <v>140</v>
      </c>
    </row>
    <row r="326" s="13" customFormat="1">
      <c r="A326" s="13"/>
      <c r="B326" s="218"/>
      <c r="C326" s="219"/>
      <c r="D326" s="220" t="s">
        <v>151</v>
      </c>
      <c r="E326" s="221" t="s">
        <v>19</v>
      </c>
      <c r="F326" s="222" t="s">
        <v>152</v>
      </c>
      <c r="G326" s="219"/>
      <c r="H326" s="221" t="s">
        <v>19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8" t="s">
        <v>151</v>
      </c>
      <c r="AU326" s="228" t="s">
        <v>149</v>
      </c>
      <c r="AV326" s="13" t="s">
        <v>82</v>
      </c>
      <c r="AW326" s="13" t="s">
        <v>35</v>
      </c>
      <c r="AX326" s="13" t="s">
        <v>74</v>
      </c>
      <c r="AY326" s="228" t="s">
        <v>140</v>
      </c>
    </row>
    <row r="327" s="13" customFormat="1">
      <c r="A327" s="13"/>
      <c r="B327" s="218"/>
      <c r="C327" s="219"/>
      <c r="D327" s="220" t="s">
        <v>151</v>
      </c>
      <c r="E327" s="221" t="s">
        <v>19</v>
      </c>
      <c r="F327" s="222" t="s">
        <v>506</v>
      </c>
      <c r="G327" s="219"/>
      <c r="H327" s="221" t="s">
        <v>19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8" t="s">
        <v>151</v>
      </c>
      <c r="AU327" s="228" t="s">
        <v>149</v>
      </c>
      <c r="AV327" s="13" t="s">
        <v>82</v>
      </c>
      <c r="AW327" s="13" t="s">
        <v>35</v>
      </c>
      <c r="AX327" s="13" t="s">
        <v>74</v>
      </c>
      <c r="AY327" s="228" t="s">
        <v>140</v>
      </c>
    </row>
    <row r="328" s="14" customFormat="1">
      <c r="A328" s="14"/>
      <c r="B328" s="229"/>
      <c r="C328" s="230"/>
      <c r="D328" s="220" t="s">
        <v>151</v>
      </c>
      <c r="E328" s="231" t="s">
        <v>19</v>
      </c>
      <c r="F328" s="232" t="s">
        <v>322</v>
      </c>
      <c r="G328" s="230"/>
      <c r="H328" s="233">
        <v>5</v>
      </c>
      <c r="I328" s="234"/>
      <c r="J328" s="230"/>
      <c r="K328" s="230"/>
      <c r="L328" s="235"/>
      <c r="M328" s="236"/>
      <c r="N328" s="237"/>
      <c r="O328" s="237"/>
      <c r="P328" s="237"/>
      <c r="Q328" s="237"/>
      <c r="R328" s="237"/>
      <c r="S328" s="237"/>
      <c r="T328" s="23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9" t="s">
        <v>151</v>
      </c>
      <c r="AU328" s="239" t="s">
        <v>149</v>
      </c>
      <c r="AV328" s="14" t="s">
        <v>149</v>
      </c>
      <c r="AW328" s="14" t="s">
        <v>35</v>
      </c>
      <c r="AX328" s="14" t="s">
        <v>74</v>
      </c>
      <c r="AY328" s="239" t="s">
        <v>140</v>
      </c>
    </row>
    <row r="329" s="16" customFormat="1">
      <c r="A329" s="16"/>
      <c r="B329" s="266"/>
      <c r="C329" s="267"/>
      <c r="D329" s="220" t="s">
        <v>151</v>
      </c>
      <c r="E329" s="268" t="s">
        <v>19</v>
      </c>
      <c r="F329" s="269" t="s">
        <v>262</v>
      </c>
      <c r="G329" s="267"/>
      <c r="H329" s="270">
        <v>17.199999999999999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6" t="s">
        <v>151</v>
      </c>
      <c r="AU329" s="276" t="s">
        <v>149</v>
      </c>
      <c r="AV329" s="16" t="s">
        <v>263</v>
      </c>
      <c r="AW329" s="16" t="s">
        <v>35</v>
      </c>
      <c r="AX329" s="16" t="s">
        <v>74</v>
      </c>
      <c r="AY329" s="276" t="s">
        <v>140</v>
      </c>
    </row>
    <row r="330" s="13" customFormat="1">
      <c r="A330" s="13"/>
      <c r="B330" s="218"/>
      <c r="C330" s="219"/>
      <c r="D330" s="220" t="s">
        <v>151</v>
      </c>
      <c r="E330" s="221" t="s">
        <v>19</v>
      </c>
      <c r="F330" s="222" t="s">
        <v>542</v>
      </c>
      <c r="G330" s="219"/>
      <c r="H330" s="221" t="s">
        <v>19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8" t="s">
        <v>151</v>
      </c>
      <c r="AU330" s="228" t="s">
        <v>149</v>
      </c>
      <c r="AV330" s="13" t="s">
        <v>82</v>
      </c>
      <c r="AW330" s="13" t="s">
        <v>35</v>
      </c>
      <c r="AX330" s="13" t="s">
        <v>74</v>
      </c>
      <c r="AY330" s="228" t="s">
        <v>140</v>
      </c>
    </row>
    <row r="331" s="13" customFormat="1">
      <c r="A331" s="13"/>
      <c r="B331" s="218"/>
      <c r="C331" s="219"/>
      <c r="D331" s="220" t="s">
        <v>151</v>
      </c>
      <c r="E331" s="221" t="s">
        <v>19</v>
      </c>
      <c r="F331" s="222" t="s">
        <v>481</v>
      </c>
      <c r="G331" s="219"/>
      <c r="H331" s="221" t="s">
        <v>19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8" t="s">
        <v>151</v>
      </c>
      <c r="AU331" s="228" t="s">
        <v>149</v>
      </c>
      <c r="AV331" s="13" t="s">
        <v>82</v>
      </c>
      <c r="AW331" s="13" t="s">
        <v>35</v>
      </c>
      <c r="AX331" s="13" t="s">
        <v>74</v>
      </c>
      <c r="AY331" s="228" t="s">
        <v>140</v>
      </c>
    </row>
    <row r="332" s="13" customFormat="1">
      <c r="A332" s="13"/>
      <c r="B332" s="218"/>
      <c r="C332" s="219"/>
      <c r="D332" s="220" t="s">
        <v>151</v>
      </c>
      <c r="E332" s="221" t="s">
        <v>19</v>
      </c>
      <c r="F332" s="222" t="s">
        <v>482</v>
      </c>
      <c r="G332" s="219"/>
      <c r="H332" s="221" t="s">
        <v>19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8" t="s">
        <v>151</v>
      </c>
      <c r="AU332" s="228" t="s">
        <v>149</v>
      </c>
      <c r="AV332" s="13" t="s">
        <v>82</v>
      </c>
      <c r="AW332" s="13" t="s">
        <v>35</v>
      </c>
      <c r="AX332" s="13" t="s">
        <v>74</v>
      </c>
      <c r="AY332" s="228" t="s">
        <v>140</v>
      </c>
    </row>
    <row r="333" s="14" customFormat="1">
      <c r="A333" s="14"/>
      <c r="B333" s="229"/>
      <c r="C333" s="230"/>
      <c r="D333" s="220" t="s">
        <v>151</v>
      </c>
      <c r="E333" s="231" t="s">
        <v>19</v>
      </c>
      <c r="F333" s="232" t="s">
        <v>543</v>
      </c>
      <c r="G333" s="230"/>
      <c r="H333" s="233">
        <v>5.0999999999999996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9" t="s">
        <v>151</v>
      </c>
      <c r="AU333" s="239" t="s">
        <v>149</v>
      </c>
      <c r="AV333" s="14" t="s">
        <v>149</v>
      </c>
      <c r="AW333" s="14" t="s">
        <v>35</v>
      </c>
      <c r="AX333" s="14" t="s">
        <v>74</v>
      </c>
      <c r="AY333" s="239" t="s">
        <v>140</v>
      </c>
    </row>
    <row r="334" s="16" customFormat="1">
      <c r="A334" s="16"/>
      <c r="B334" s="266"/>
      <c r="C334" s="267"/>
      <c r="D334" s="220" t="s">
        <v>151</v>
      </c>
      <c r="E334" s="268" t="s">
        <v>19</v>
      </c>
      <c r="F334" s="269" t="s">
        <v>262</v>
      </c>
      <c r="G334" s="267"/>
      <c r="H334" s="270">
        <v>5.0999999999999996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6" t="s">
        <v>151</v>
      </c>
      <c r="AU334" s="276" t="s">
        <v>149</v>
      </c>
      <c r="AV334" s="16" t="s">
        <v>263</v>
      </c>
      <c r="AW334" s="16" t="s">
        <v>35</v>
      </c>
      <c r="AX334" s="16" t="s">
        <v>74</v>
      </c>
      <c r="AY334" s="276" t="s">
        <v>140</v>
      </c>
    </row>
    <row r="335" s="15" customFormat="1">
      <c r="A335" s="15"/>
      <c r="B335" s="240"/>
      <c r="C335" s="241"/>
      <c r="D335" s="220" t="s">
        <v>151</v>
      </c>
      <c r="E335" s="242" t="s">
        <v>19</v>
      </c>
      <c r="F335" s="243" t="s">
        <v>155</v>
      </c>
      <c r="G335" s="241"/>
      <c r="H335" s="244">
        <v>22.300000000000001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0" t="s">
        <v>151</v>
      </c>
      <c r="AU335" s="250" t="s">
        <v>149</v>
      </c>
      <c r="AV335" s="15" t="s">
        <v>148</v>
      </c>
      <c r="AW335" s="15" t="s">
        <v>35</v>
      </c>
      <c r="AX335" s="15" t="s">
        <v>82</v>
      </c>
      <c r="AY335" s="250" t="s">
        <v>140</v>
      </c>
    </row>
    <row r="336" s="14" customFormat="1">
      <c r="A336" s="14"/>
      <c r="B336" s="229"/>
      <c r="C336" s="230"/>
      <c r="D336" s="220" t="s">
        <v>151</v>
      </c>
      <c r="E336" s="230"/>
      <c r="F336" s="232" t="s">
        <v>547</v>
      </c>
      <c r="G336" s="230"/>
      <c r="H336" s="233">
        <v>24.530000000000001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39" t="s">
        <v>151</v>
      </c>
      <c r="AU336" s="239" t="s">
        <v>149</v>
      </c>
      <c r="AV336" s="14" t="s">
        <v>149</v>
      </c>
      <c r="AW336" s="14" t="s">
        <v>4</v>
      </c>
      <c r="AX336" s="14" t="s">
        <v>82</v>
      </c>
      <c r="AY336" s="239" t="s">
        <v>140</v>
      </c>
    </row>
    <row r="337" s="2" customFormat="1" ht="24.15" customHeight="1">
      <c r="A337" s="39"/>
      <c r="B337" s="40"/>
      <c r="C337" s="205" t="s">
        <v>202</v>
      </c>
      <c r="D337" s="205" t="s">
        <v>144</v>
      </c>
      <c r="E337" s="206" t="s">
        <v>470</v>
      </c>
      <c r="F337" s="207" t="s">
        <v>471</v>
      </c>
      <c r="G337" s="208" t="s">
        <v>205</v>
      </c>
      <c r="H337" s="209">
        <v>0.44400000000000001</v>
      </c>
      <c r="I337" s="210"/>
      <c r="J337" s="211">
        <f>ROUND(I337*H337,2)</f>
        <v>0</v>
      </c>
      <c r="K337" s="207" t="s">
        <v>206</v>
      </c>
      <c r="L337" s="45"/>
      <c r="M337" s="212" t="s">
        <v>19</v>
      </c>
      <c r="N337" s="213" t="s">
        <v>46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161</v>
      </c>
      <c r="AT337" s="216" t="s">
        <v>144</v>
      </c>
      <c r="AU337" s="216" t="s">
        <v>149</v>
      </c>
      <c r="AY337" s="18" t="s">
        <v>140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149</v>
      </c>
      <c r="BK337" s="217">
        <f>ROUND(I337*H337,2)</f>
        <v>0</v>
      </c>
      <c r="BL337" s="18" t="s">
        <v>161</v>
      </c>
      <c r="BM337" s="216" t="s">
        <v>548</v>
      </c>
    </row>
    <row r="338" s="2" customFormat="1">
      <c r="A338" s="39"/>
      <c r="B338" s="40"/>
      <c r="C338" s="41"/>
      <c r="D338" s="261" t="s">
        <v>200</v>
      </c>
      <c r="E338" s="41"/>
      <c r="F338" s="262" t="s">
        <v>473</v>
      </c>
      <c r="G338" s="41"/>
      <c r="H338" s="41"/>
      <c r="I338" s="263"/>
      <c r="J338" s="41"/>
      <c r="K338" s="41"/>
      <c r="L338" s="45"/>
      <c r="M338" s="264"/>
      <c r="N338" s="265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200</v>
      </c>
      <c r="AU338" s="18" t="s">
        <v>149</v>
      </c>
    </row>
    <row r="339" s="14" customFormat="1">
      <c r="A339" s="14"/>
      <c r="B339" s="229"/>
      <c r="C339" s="230"/>
      <c r="D339" s="220" t="s">
        <v>151</v>
      </c>
      <c r="E339" s="231" t="s">
        <v>19</v>
      </c>
      <c r="F339" s="232" t="s">
        <v>549</v>
      </c>
      <c r="G339" s="230"/>
      <c r="H339" s="233">
        <v>0.44400000000000001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39" t="s">
        <v>151</v>
      </c>
      <c r="AU339" s="239" t="s">
        <v>149</v>
      </c>
      <c r="AV339" s="14" t="s">
        <v>149</v>
      </c>
      <c r="AW339" s="14" t="s">
        <v>35</v>
      </c>
      <c r="AX339" s="14" t="s">
        <v>74</v>
      </c>
      <c r="AY339" s="239" t="s">
        <v>140</v>
      </c>
    </row>
    <row r="340" s="15" customFormat="1">
      <c r="A340" s="15"/>
      <c r="B340" s="240"/>
      <c r="C340" s="241"/>
      <c r="D340" s="220" t="s">
        <v>151</v>
      </c>
      <c r="E340" s="242" t="s">
        <v>19</v>
      </c>
      <c r="F340" s="243" t="s">
        <v>155</v>
      </c>
      <c r="G340" s="241"/>
      <c r="H340" s="244">
        <v>0.44400000000000001</v>
      </c>
      <c r="I340" s="245"/>
      <c r="J340" s="241"/>
      <c r="K340" s="241"/>
      <c r="L340" s="246"/>
      <c r="M340" s="281"/>
      <c r="N340" s="282"/>
      <c r="O340" s="282"/>
      <c r="P340" s="282"/>
      <c r="Q340" s="282"/>
      <c r="R340" s="282"/>
      <c r="S340" s="282"/>
      <c r="T340" s="28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0" t="s">
        <v>151</v>
      </c>
      <c r="AU340" s="250" t="s">
        <v>149</v>
      </c>
      <c r="AV340" s="15" t="s">
        <v>148</v>
      </c>
      <c r="AW340" s="15" t="s">
        <v>35</v>
      </c>
      <c r="AX340" s="15" t="s">
        <v>82</v>
      </c>
      <c r="AY340" s="250" t="s">
        <v>140</v>
      </c>
    </row>
    <row r="341" s="2" customFormat="1" ht="6.96" customHeight="1">
      <c r="A341" s="39"/>
      <c r="B341" s="60"/>
      <c r="C341" s="61"/>
      <c r="D341" s="61"/>
      <c r="E341" s="61"/>
      <c r="F341" s="61"/>
      <c r="G341" s="61"/>
      <c r="H341" s="61"/>
      <c r="I341" s="61"/>
      <c r="J341" s="61"/>
      <c r="K341" s="61"/>
      <c r="L341" s="45"/>
      <c r="M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</sheetData>
  <sheetProtection sheet="1" autoFilter="0" formatColumns="0" formatRows="0" objects="1" scenarios="1" spinCount="100000" saltValue="lmMet2sSesokx80870RJu653jnOi3I6b5JEMtrMJVnFD7k9SOoXqEHa6GFmBJsrawDsItqNbM7+jwCtNZFcfWw==" hashValue="jNGnbbvac1x21R0DdPTG2311WlfuE+t+1JjiGB5nFGIiEaB1yRpFHF01nuQ+koLY1e5jmYTc7MSowi+HfIiBdQ==" algorithmName="SHA-512" password="CC35"/>
  <autoFilter ref="C86:K34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2/642942611"/>
    <hyperlink ref="F105" r:id="rId2" display="https://podminky.urs.cz/item/CS_URS_2025_02/998018001"/>
    <hyperlink ref="F109" r:id="rId3" display="https://podminky.urs.cz/item/CS_URS_2025_02/763181311"/>
    <hyperlink ref="F132" r:id="rId4" display="https://podminky.urs.cz/item/CS_URS_2025_02/998763331"/>
    <hyperlink ref="F135" r:id="rId5" display="https://podminky.urs.cz/item/CS_URS_2025_02/766660001"/>
    <hyperlink ref="F167" r:id="rId6" display="https://podminky.urs.cz/item/CS_URS_2025_02/766660729"/>
    <hyperlink ref="F196" r:id="rId7" display="https://podminky.urs.cz/item/CS_URS_2025_02/998766121"/>
    <hyperlink ref="F201" r:id="rId8" display="https://podminky.urs.cz/item/CS_URS_2025_02/766660411"/>
    <hyperlink ref="F214" r:id="rId9" display="https://podminky.urs.cz/item/CS_URS_2025_02/766660733"/>
    <hyperlink ref="F227" r:id="rId10" display="https://podminky.urs.cz/item/CS_URS_2025_02/998766121"/>
    <hyperlink ref="F232" r:id="rId11" display="https://podminky.urs.cz/item/CS_URS_2025_02/766622131"/>
    <hyperlink ref="F249" r:id="rId12" display="https://podminky.urs.cz/item/CS_URS_2025_02/766622132"/>
    <hyperlink ref="F260" r:id="rId13" display="https://podminky.urs.cz/item/CS_URS_2025_02/766694116"/>
    <hyperlink ref="F298" r:id="rId14" display="https://podminky.urs.cz/item/CS_URS_2025_02/766691510"/>
    <hyperlink ref="F338" r:id="rId15" display="https://podminky.urs.cz/item/CS_URS_2025_02/998766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SK Modřany - byt správce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550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1. 9. 2025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114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ROUND((SUM(BE85:BE404)),  2)</f>
        <v>0</v>
      </c>
      <c r="G33" s="39"/>
      <c r="H33" s="39"/>
      <c r="I33" s="149">
        <v>0.20999999999999999</v>
      </c>
      <c r="J33" s="148">
        <f>ROUND(((SUM(BE85:BE404))*I33),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ROUND((SUM(BF85:BF404)),  2)</f>
        <v>0</v>
      </c>
      <c r="G34" s="39"/>
      <c r="H34" s="39"/>
      <c r="I34" s="149">
        <v>0.12</v>
      </c>
      <c r="J34" s="148">
        <f>ROUND(((SUM(BF85:BF404))*I34),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ROUND((SUM(BG85:BG404)),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ROUND((SUM(BH85:BH404)),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ROUND((SUM(BI85:BI404)),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SK Modřany - byt správce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2025-109-3-09 - Vnitřní povrchy - omítky, obklady, malby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116</v>
      </c>
      <c r="D57" s="163"/>
      <c r="E57" s="163"/>
      <c r="F57" s="163"/>
      <c r="G57" s="163"/>
      <c r="H57" s="163"/>
      <c r="I57" s="163"/>
      <c r="J57" s="164" t="s">
        <v>117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hidden="1" s="9" customFormat="1" ht="24.96" customHeight="1">
      <c r="A60" s="9"/>
      <c r="B60" s="166"/>
      <c r="C60" s="167"/>
      <c r="D60" s="168" t="s">
        <v>119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335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122</v>
      </c>
      <c r="E62" s="175"/>
      <c r="F62" s="175"/>
      <c r="G62" s="175"/>
      <c r="H62" s="175"/>
      <c r="I62" s="175"/>
      <c r="J62" s="176">
        <f>J106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9" customFormat="1" ht="24.96" customHeight="1">
      <c r="A63" s="9"/>
      <c r="B63" s="166"/>
      <c r="C63" s="167"/>
      <c r="D63" s="168" t="s">
        <v>123</v>
      </c>
      <c r="E63" s="169"/>
      <c r="F63" s="169"/>
      <c r="G63" s="169"/>
      <c r="H63" s="169"/>
      <c r="I63" s="169"/>
      <c r="J63" s="170">
        <f>J109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10" customFormat="1" ht="19.92" customHeight="1">
      <c r="A64" s="10"/>
      <c r="B64" s="172"/>
      <c r="C64" s="173"/>
      <c r="D64" s="174" t="s">
        <v>551</v>
      </c>
      <c r="E64" s="175"/>
      <c r="F64" s="175"/>
      <c r="G64" s="175"/>
      <c r="H64" s="175"/>
      <c r="I64" s="175"/>
      <c r="J64" s="176">
        <f>J110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552</v>
      </c>
      <c r="E65" s="175"/>
      <c r="F65" s="175"/>
      <c r="G65" s="175"/>
      <c r="H65" s="175"/>
      <c r="I65" s="175"/>
      <c r="J65" s="176">
        <f>J173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SK Modřany - byt správce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112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2025-109-3-09 - Vnitřní povrchy - omítky, obklady, malby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Komořanská - 47, Praha 4 - Modřany</v>
      </c>
      <c r="G79" s="41"/>
      <c r="H79" s="41"/>
      <c r="I79" s="33" t="s">
        <v>23</v>
      </c>
      <c r="J79" s="73" t="str">
        <f>IF(J12="","",J12)</f>
        <v>1. 9. 2025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25</v>
      </c>
      <c r="D81" s="41"/>
      <c r="E81" s="41"/>
      <c r="F81" s="28" t="str">
        <f>E15</f>
        <v>Sportovní klub Modřany,Komořanská 47, Praha 4</v>
      </c>
      <c r="G81" s="41"/>
      <c r="H81" s="41"/>
      <c r="I81" s="33" t="s">
        <v>32</v>
      </c>
      <c r="J81" s="37" t="str">
        <f>E21</f>
        <v>ASLB spol.s.r.o.Fikarova 2157/1, Praha 4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126</v>
      </c>
      <c r="D84" s="181" t="s">
        <v>59</v>
      </c>
      <c r="E84" s="181" t="s">
        <v>55</v>
      </c>
      <c r="F84" s="181" t="s">
        <v>56</v>
      </c>
      <c r="G84" s="181" t="s">
        <v>127</v>
      </c>
      <c r="H84" s="181" t="s">
        <v>128</v>
      </c>
      <c r="I84" s="181" t="s">
        <v>129</v>
      </c>
      <c r="J84" s="181" t="s">
        <v>117</v>
      </c>
      <c r="K84" s="182" t="s">
        <v>130</v>
      </c>
      <c r="L84" s="183"/>
      <c r="M84" s="93" t="s">
        <v>19</v>
      </c>
      <c r="N84" s="94" t="s">
        <v>44</v>
      </c>
      <c r="O84" s="94" t="s">
        <v>131</v>
      </c>
      <c r="P84" s="94" t="s">
        <v>132</v>
      </c>
      <c r="Q84" s="94" t="s">
        <v>133</v>
      </c>
      <c r="R84" s="94" t="s">
        <v>134</v>
      </c>
      <c r="S84" s="94" t="s">
        <v>135</v>
      </c>
      <c r="T84" s="95" t="s">
        <v>136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P86+P109</f>
        <v>0</v>
      </c>
      <c r="Q85" s="97"/>
      <c r="R85" s="186">
        <f>R86+R109</f>
        <v>0.52353197149999997</v>
      </c>
      <c r="S85" s="97"/>
      <c r="T85" s="187">
        <f>T86+T109</f>
        <v>0.0021039000000000001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118</v>
      </c>
      <c r="BK85" s="188">
        <f>BK86+BK109</f>
        <v>0</v>
      </c>
    </row>
    <row r="86" s="12" customFormat="1" ht="25.92" customHeight="1">
      <c r="A86" s="12"/>
      <c r="B86" s="189"/>
      <c r="C86" s="190"/>
      <c r="D86" s="191" t="s">
        <v>73</v>
      </c>
      <c r="E86" s="192" t="s">
        <v>138</v>
      </c>
      <c r="F86" s="192" t="s">
        <v>139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P87+P106</f>
        <v>0</v>
      </c>
      <c r="Q86" s="197"/>
      <c r="R86" s="198">
        <f>R87+R106</f>
        <v>0.0018077499999999999</v>
      </c>
      <c r="S86" s="197"/>
      <c r="T86" s="199">
        <f>T87+T106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82</v>
      </c>
      <c r="AT86" s="201" t="s">
        <v>73</v>
      </c>
      <c r="AU86" s="201" t="s">
        <v>74</v>
      </c>
      <c r="AY86" s="200" t="s">
        <v>140</v>
      </c>
      <c r="BK86" s="202">
        <f>BK87+BK106</f>
        <v>0</v>
      </c>
    </row>
    <row r="87" s="12" customFormat="1" ht="22.8" customHeight="1">
      <c r="A87" s="12"/>
      <c r="B87" s="189"/>
      <c r="C87" s="190"/>
      <c r="D87" s="191" t="s">
        <v>73</v>
      </c>
      <c r="E87" s="203" t="s">
        <v>350</v>
      </c>
      <c r="F87" s="203" t="s">
        <v>351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SUM(P88:P105)</f>
        <v>0</v>
      </c>
      <c r="Q87" s="197"/>
      <c r="R87" s="198">
        <f>SUM(R88:R105)</f>
        <v>0.0018077499999999999</v>
      </c>
      <c r="S87" s="197"/>
      <c r="T87" s="199">
        <f>SUM(T88:T105)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82</v>
      </c>
      <c r="AT87" s="201" t="s">
        <v>73</v>
      </c>
      <c r="AU87" s="201" t="s">
        <v>82</v>
      </c>
      <c r="AY87" s="200" t="s">
        <v>140</v>
      </c>
      <c r="BK87" s="202">
        <f>SUM(BK88:BK105)</f>
        <v>0</v>
      </c>
    </row>
    <row r="88" s="2" customFormat="1" ht="24.15" customHeight="1">
      <c r="A88" s="39"/>
      <c r="B88" s="40"/>
      <c r="C88" s="205" t="s">
        <v>82</v>
      </c>
      <c r="D88" s="205" t="s">
        <v>144</v>
      </c>
      <c r="E88" s="206" t="s">
        <v>553</v>
      </c>
      <c r="F88" s="207" t="s">
        <v>554</v>
      </c>
      <c r="G88" s="208" t="s">
        <v>190</v>
      </c>
      <c r="H88" s="209">
        <v>51.649999999999999</v>
      </c>
      <c r="I88" s="210"/>
      <c r="J88" s="211">
        <f>ROUND(I88*H88,2)</f>
        <v>0</v>
      </c>
      <c r="K88" s="207" t="s">
        <v>206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3.4999999999999997E-05</v>
      </c>
      <c r="R88" s="214">
        <f>Q88*H88</f>
        <v>0.0018077499999999999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148</v>
      </c>
      <c r="AT88" s="216" t="s">
        <v>144</v>
      </c>
      <c r="AU88" s="216" t="s">
        <v>149</v>
      </c>
      <c r="AY88" s="18" t="s">
        <v>140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149</v>
      </c>
      <c r="BK88" s="217">
        <f>ROUND(I88*H88,2)</f>
        <v>0</v>
      </c>
      <c r="BL88" s="18" t="s">
        <v>148</v>
      </c>
      <c r="BM88" s="216" t="s">
        <v>555</v>
      </c>
    </row>
    <row r="89" s="2" customFormat="1">
      <c r="A89" s="39"/>
      <c r="B89" s="40"/>
      <c r="C89" s="41"/>
      <c r="D89" s="261" t="s">
        <v>200</v>
      </c>
      <c r="E89" s="41"/>
      <c r="F89" s="262" t="s">
        <v>556</v>
      </c>
      <c r="G89" s="41"/>
      <c r="H89" s="41"/>
      <c r="I89" s="263"/>
      <c r="J89" s="41"/>
      <c r="K89" s="41"/>
      <c r="L89" s="45"/>
      <c r="M89" s="264"/>
      <c r="N89" s="26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200</v>
      </c>
      <c r="AU89" s="18" t="s">
        <v>149</v>
      </c>
    </row>
    <row r="90" s="13" customFormat="1">
      <c r="A90" s="13"/>
      <c r="B90" s="218"/>
      <c r="C90" s="219"/>
      <c r="D90" s="220" t="s">
        <v>151</v>
      </c>
      <c r="E90" s="221" t="s">
        <v>19</v>
      </c>
      <c r="F90" s="222" t="s">
        <v>152</v>
      </c>
      <c r="G90" s="219"/>
      <c r="H90" s="221" t="s">
        <v>19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151</v>
      </c>
      <c r="AU90" s="228" t="s">
        <v>149</v>
      </c>
      <c r="AV90" s="13" t="s">
        <v>82</v>
      </c>
      <c r="AW90" s="13" t="s">
        <v>35</v>
      </c>
      <c r="AX90" s="13" t="s">
        <v>74</v>
      </c>
      <c r="AY90" s="228" t="s">
        <v>140</v>
      </c>
    </row>
    <row r="91" s="13" customFormat="1">
      <c r="A91" s="13"/>
      <c r="B91" s="218"/>
      <c r="C91" s="219"/>
      <c r="D91" s="220" t="s">
        <v>151</v>
      </c>
      <c r="E91" s="221" t="s">
        <v>19</v>
      </c>
      <c r="F91" s="222" t="s">
        <v>219</v>
      </c>
      <c r="G91" s="219"/>
      <c r="H91" s="221" t="s">
        <v>19</v>
      </c>
      <c r="I91" s="223"/>
      <c r="J91" s="219"/>
      <c r="K91" s="219"/>
      <c r="L91" s="224"/>
      <c r="M91" s="225"/>
      <c r="N91" s="226"/>
      <c r="O91" s="226"/>
      <c r="P91" s="226"/>
      <c r="Q91" s="226"/>
      <c r="R91" s="226"/>
      <c r="S91" s="226"/>
      <c r="T91" s="22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8" t="s">
        <v>151</v>
      </c>
      <c r="AU91" s="228" t="s">
        <v>149</v>
      </c>
      <c r="AV91" s="13" t="s">
        <v>82</v>
      </c>
      <c r="AW91" s="13" t="s">
        <v>35</v>
      </c>
      <c r="AX91" s="13" t="s">
        <v>74</v>
      </c>
      <c r="AY91" s="228" t="s">
        <v>140</v>
      </c>
    </row>
    <row r="92" s="14" customFormat="1">
      <c r="A92" s="14"/>
      <c r="B92" s="229"/>
      <c r="C92" s="230"/>
      <c r="D92" s="220" t="s">
        <v>151</v>
      </c>
      <c r="E92" s="231" t="s">
        <v>19</v>
      </c>
      <c r="F92" s="232" t="s">
        <v>220</v>
      </c>
      <c r="G92" s="230"/>
      <c r="H92" s="233">
        <v>4.9100000000000001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9" t="s">
        <v>151</v>
      </c>
      <c r="AU92" s="239" t="s">
        <v>149</v>
      </c>
      <c r="AV92" s="14" t="s">
        <v>149</v>
      </c>
      <c r="AW92" s="14" t="s">
        <v>35</v>
      </c>
      <c r="AX92" s="14" t="s">
        <v>74</v>
      </c>
      <c r="AY92" s="239" t="s">
        <v>140</v>
      </c>
    </row>
    <row r="93" s="13" customFormat="1">
      <c r="A93" s="13"/>
      <c r="B93" s="218"/>
      <c r="C93" s="219"/>
      <c r="D93" s="220" t="s">
        <v>151</v>
      </c>
      <c r="E93" s="221" t="s">
        <v>19</v>
      </c>
      <c r="F93" s="222" t="s">
        <v>152</v>
      </c>
      <c r="G93" s="219"/>
      <c r="H93" s="221" t="s">
        <v>19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8" t="s">
        <v>151</v>
      </c>
      <c r="AU93" s="228" t="s">
        <v>149</v>
      </c>
      <c r="AV93" s="13" t="s">
        <v>82</v>
      </c>
      <c r="AW93" s="13" t="s">
        <v>35</v>
      </c>
      <c r="AX93" s="13" t="s">
        <v>74</v>
      </c>
      <c r="AY93" s="228" t="s">
        <v>140</v>
      </c>
    </row>
    <row r="94" s="13" customFormat="1">
      <c r="A94" s="13"/>
      <c r="B94" s="218"/>
      <c r="C94" s="219"/>
      <c r="D94" s="220" t="s">
        <v>151</v>
      </c>
      <c r="E94" s="221" t="s">
        <v>19</v>
      </c>
      <c r="F94" s="222" t="s">
        <v>221</v>
      </c>
      <c r="G94" s="219"/>
      <c r="H94" s="221" t="s">
        <v>19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151</v>
      </c>
      <c r="AU94" s="228" t="s">
        <v>149</v>
      </c>
      <c r="AV94" s="13" t="s">
        <v>82</v>
      </c>
      <c r="AW94" s="13" t="s">
        <v>35</v>
      </c>
      <c r="AX94" s="13" t="s">
        <v>74</v>
      </c>
      <c r="AY94" s="228" t="s">
        <v>140</v>
      </c>
    </row>
    <row r="95" s="14" customFormat="1">
      <c r="A95" s="14"/>
      <c r="B95" s="229"/>
      <c r="C95" s="230"/>
      <c r="D95" s="220" t="s">
        <v>151</v>
      </c>
      <c r="E95" s="231" t="s">
        <v>19</v>
      </c>
      <c r="F95" s="232" t="s">
        <v>222</v>
      </c>
      <c r="G95" s="230"/>
      <c r="H95" s="233">
        <v>24.300000000000001</v>
      </c>
      <c r="I95" s="234"/>
      <c r="J95" s="230"/>
      <c r="K95" s="230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151</v>
      </c>
      <c r="AU95" s="239" t="s">
        <v>149</v>
      </c>
      <c r="AV95" s="14" t="s">
        <v>149</v>
      </c>
      <c r="AW95" s="14" t="s">
        <v>35</v>
      </c>
      <c r="AX95" s="14" t="s">
        <v>74</v>
      </c>
      <c r="AY95" s="239" t="s">
        <v>140</v>
      </c>
    </row>
    <row r="96" s="13" customFormat="1">
      <c r="A96" s="13"/>
      <c r="B96" s="218"/>
      <c r="C96" s="219"/>
      <c r="D96" s="220" t="s">
        <v>151</v>
      </c>
      <c r="E96" s="221" t="s">
        <v>19</v>
      </c>
      <c r="F96" s="222" t="s">
        <v>152</v>
      </c>
      <c r="G96" s="219"/>
      <c r="H96" s="221" t="s">
        <v>19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8" t="s">
        <v>151</v>
      </c>
      <c r="AU96" s="228" t="s">
        <v>149</v>
      </c>
      <c r="AV96" s="13" t="s">
        <v>82</v>
      </c>
      <c r="AW96" s="13" t="s">
        <v>35</v>
      </c>
      <c r="AX96" s="13" t="s">
        <v>74</v>
      </c>
      <c r="AY96" s="228" t="s">
        <v>140</v>
      </c>
    </row>
    <row r="97" s="13" customFormat="1">
      <c r="A97" s="13"/>
      <c r="B97" s="218"/>
      <c r="C97" s="219"/>
      <c r="D97" s="220" t="s">
        <v>151</v>
      </c>
      <c r="E97" s="221" t="s">
        <v>19</v>
      </c>
      <c r="F97" s="222" t="s">
        <v>223</v>
      </c>
      <c r="G97" s="219"/>
      <c r="H97" s="221" t="s">
        <v>19</v>
      </c>
      <c r="I97" s="223"/>
      <c r="J97" s="219"/>
      <c r="K97" s="219"/>
      <c r="L97" s="224"/>
      <c r="M97" s="225"/>
      <c r="N97" s="226"/>
      <c r="O97" s="226"/>
      <c r="P97" s="226"/>
      <c r="Q97" s="226"/>
      <c r="R97" s="226"/>
      <c r="S97" s="226"/>
      <c r="T97" s="22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8" t="s">
        <v>151</v>
      </c>
      <c r="AU97" s="228" t="s">
        <v>149</v>
      </c>
      <c r="AV97" s="13" t="s">
        <v>82</v>
      </c>
      <c r="AW97" s="13" t="s">
        <v>35</v>
      </c>
      <c r="AX97" s="13" t="s">
        <v>74</v>
      </c>
      <c r="AY97" s="228" t="s">
        <v>140</v>
      </c>
    </row>
    <row r="98" s="14" customFormat="1">
      <c r="A98" s="14"/>
      <c r="B98" s="229"/>
      <c r="C98" s="230"/>
      <c r="D98" s="220" t="s">
        <v>151</v>
      </c>
      <c r="E98" s="231" t="s">
        <v>19</v>
      </c>
      <c r="F98" s="232" t="s">
        <v>224</v>
      </c>
      <c r="G98" s="230"/>
      <c r="H98" s="233">
        <v>6.8799999999999999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9" t="s">
        <v>151</v>
      </c>
      <c r="AU98" s="239" t="s">
        <v>149</v>
      </c>
      <c r="AV98" s="14" t="s">
        <v>149</v>
      </c>
      <c r="AW98" s="14" t="s">
        <v>35</v>
      </c>
      <c r="AX98" s="14" t="s">
        <v>74</v>
      </c>
      <c r="AY98" s="239" t="s">
        <v>140</v>
      </c>
    </row>
    <row r="99" s="13" customFormat="1">
      <c r="A99" s="13"/>
      <c r="B99" s="218"/>
      <c r="C99" s="219"/>
      <c r="D99" s="220" t="s">
        <v>151</v>
      </c>
      <c r="E99" s="221" t="s">
        <v>19</v>
      </c>
      <c r="F99" s="222" t="s">
        <v>152</v>
      </c>
      <c r="G99" s="219"/>
      <c r="H99" s="221" t="s">
        <v>19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8" t="s">
        <v>151</v>
      </c>
      <c r="AU99" s="228" t="s">
        <v>149</v>
      </c>
      <c r="AV99" s="13" t="s">
        <v>82</v>
      </c>
      <c r="AW99" s="13" t="s">
        <v>35</v>
      </c>
      <c r="AX99" s="13" t="s">
        <v>74</v>
      </c>
      <c r="AY99" s="228" t="s">
        <v>140</v>
      </c>
    </row>
    <row r="100" s="13" customFormat="1">
      <c r="A100" s="13"/>
      <c r="B100" s="218"/>
      <c r="C100" s="219"/>
      <c r="D100" s="220" t="s">
        <v>151</v>
      </c>
      <c r="E100" s="221" t="s">
        <v>19</v>
      </c>
      <c r="F100" s="222" t="s">
        <v>225</v>
      </c>
      <c r="G100" s="219"/>
      <c r="H100" s="221" t="s">
        <v>19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151</v>
      </c>
      <c r="AU100" s="228" t="s">
        <v>149</v>
      </c>
      <c r="AV100" s="13" t="s">
        <v>82</v>
      </c>
      <c r="AW100" s="13" t="s">
        <v>35</v>
      </c>
      <c r="AX100" s="13" t="s">
        <v>74</v>
      </c>
      <c r="AY100" s="228" t="s">
        <v>140</v>
      </c>
    </row>
    <row r="101" s="14" customFormat="1">
      <c r="A101" s="14"/>
      <c r="B101" s="229"/>
      <c r="C101" s="230"/>
      <c r="D101" s="220" t="s">
        <v>151</v>
      </c>
      <c r="E101" s="231" t="s">
        <v>19</v>
      </c>
      <c r="F101" s="232" t="s">
        <v>226</v>
      </c>
      <c r="G101" s="230"/>
      <c r="H101" s="233">
        <v>11.75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151</v>
      </c>
      <c r="AU101" s="239" t="s">
        <v>149</v>
      </c>
      <c r="AV101" s="14" t="s">
        <v>149</v>
      </c>
      <c r="AW101" s="14" t="s">
        <v>35</v>
      </c>
      <c r="AX101" s="14" t="s">
        <v>74</v>
      </c>
      <c r="AY101" s="239" t="s">
        <v>140</v>
      </c>
    </row>
    <row r="102" s="13" customFormat="1">
      <c r="A102" s="13"/>
      <c r="B102" s="218"/>
      <c r="C102" s="219"/>
      <c r="D102" s="220" t="s">
        <v>151</v>
      </c>
      <c r="E102" s="221" t="s">
        <v>19</v>
      </c>
      <c r="F102" s="222" t="s">
        <v>152</v>
      </c>
      <c r="G102" s="219"/>
      <c r="H102" s="221" t="s">
        <v>19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151</v>
      </c>
      <c r="AU102" s="228" t="s">
        <v>149</v>
      </c>
      <c r="AV102" s="13" t="s">
        <v>82</v>
      </c>
      <c r="AW102" s="13" t="s">
        <v>35</v>
      </c>
      <c r="AX102" s="13" t="s">
        <v>74</v>
      </c>
      <c r="AY102" s="228" t="s">
        <v>140</v>
      </c>
    </row>
    <row r="103" s="13" customFormat="1">
      <c r="A103" s="13"/>
      <c r="B103" s="218"/>
      <c r="C103" s="219"/>
      <c r="D103" s="220" t="s">
        <v>151</v>
      </c>
      <c r="E103" s="221" t="s">
        <v>19</v>
      </c>
      <c r="F103" s="222" t="s">
        <v>227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151</v>
      </c>
      <c r="AU103" s="228" t="s">
        <v>149</v>
      </c>
      <c r="AV103" s="13" t="s">
        <v>82</v>
      </c>
      <c r="AW103" s="13" t="s">
        <v>35</v>
      </c>
      <c r="AX103" s="13" t="s">
        <v>74</v>
      </c>
      <c r="AY103" s="228" t="s">
        <v>140</v>
      </c>
    </row>
    <row r="104" s="14" customFormat="1">
      <c r="A104" s="14"/>
      <c r="B104" s="229"/>
      <c r="C104" s="230"/>
      <c r="D104" s="220" t="s">
        <v>151</v>
      </c>
      <c r="E104" s="231" t="s">
        <v>19</v>
      </c>
      <c r="F104" s="232" t="s">
        <v>228</v>
      </c>
      <c r="G104" s="230"/>
      <c r="H104" s="233">
        <v>3.8100000000000001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151</v>
      </c>
      <c r="AU104" s="239" t="s">
        <v>149</v>
      </c>
      <c r="AV104" s="14" t="s">
        <v>149</v>
      </c>
      <c r="AW104" s="14" t="s">
        <v>35</v>
      </c>
      <c r="AX104" s="14" t="s">
        <v>74</v>
      </c>
      <c r="AY104" s="239" t="s">
        <v>140</v>
      </c>
    </row>
    <row r="105" s="15" customFormat="1">
      <c r="A105" s="15"/>
      <c r="B105" s="240"/>
      <c r="C105" s="241"/>
      <c r="D105" s="220" t="s">
        <v>151</v>
      </c>
      <c r="E105" s="242" t="s">
        <v>19</v>
      </c>
      <c r="F105" s="243" t="s">
        <v>155</v>
      </c>
      <c r="G105" s="241"/>
      <c r="H105" s="244">
        <v>51.650000000000006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151</v>
      </c>
      <c r="AU105" s="250" t="s">
        <v>149</v>
      </c>
      <c r="AV105" s="15" t="s">
        <v>148</v>
      </c>
      <c r="AW105" s="15" t="s">
        <v>35</v>
      </c>
      <c r="AX105" s="15" t="s">
        <v>82</v>
      </c>
      <c r="AY105" s="250" t="s">
        <v>140</v>
      </c>
    </row>
    <row r="106" s="12" customFormat="1" ht="22.8" customHeight="1">
      <c r="A106" s="12"/>
      <c r="B106" s="189"/>
      <c r="C106" s="190"/>
      <c r="D106" s="191" t="s">
        <v>73</v>
      </c>
      <c r="E106" s="203" t="s">
        <v>229</v>
      </c>
      <c r="F106" s="203" t="s">
        <v>230</v>
      </c>
      <c r="G106" s="190"/>
      <c r="H106" s="190"/>
      <c r="I106" s="193"/>
      <c r="J106" s="204">
        <f>BK106</f>
        <v>0</v>
      </c>
      <c r="K106" s="190"/>
      <c r="L106" s="195"/>
      <c r="M106" s="196"/>
      <c r="N106" s="197"/>
      <c r="O106" s="197"/>
      <c r="P106" s="198">
        <f>SUM(P107:P108)</f>
        <v>0</v>
      </c>
      <c r="Q106" s="197"/>
      <c r="R106" s="198">
        <f>SUM(R107:R108)</f>
        <v>0</v>
      </c>
      <c r="S106" s="197"/>
      <c r="T106" s="199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82</v>
      </c>
      <c r="AT106" s="201" t="s">
        <v>73</v>
      </c>
      <c r="AU106" s="201" t="s">
        <v>82</v>
      </c>
      <c r="AY106" s="200" t="s">
        <v>140</v>
      </c>
      <c r="BK106" s="202">
        <f>SUM(BK107:BK108)</f>
        <v>0</v>
      </c>
    </row>
    <row r="107" s="2" customFormat="1" ht="33" customHeight="1">
      <c r="A107" s="39"/>
      <c r="B107" s="40"/>
      <c r="C107" s="205" t="s">
        <v>149</v>
      </c>
      <c r="D107" s="205" t="s">
        <v>144</v>
      </c>
      <c r="E107" s="206" t="s">
        <v>356</v>
      </c>
      <c r="F107" s="207" t="s">
        <v>357</v>
      </c>
      <c r="G107" s="208" t="s">
        <v>205</v>
      </c>
      <c r="H107" s="209">
        <v>0.002</v>
      </c>
      <c r="I107" s="210"/>
      <c r="J107" s="211">
        <f>ROUND(I107*H107,2)</f>
        <v>0</v>
      </c>
      <c r="K107" s="207" t="s">
        <v>206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148</v>
      </c>
      <c r="AT107" s="216" t="s">
        <v>144</v>
      </c>
      <c r="AU107" s="216" t="s">
        <v>149</v>
      </c>
      <c r="AY107" s="18" t="s">
        <v>140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149</v>
      </c>
      <c r="BK107" s="217">
        <f>ROUND(I107*H107,2)</f>
        <v>0</v>
      </c>
      <c r="BL107" s="18" t="s">
        <v>148</v>
      </c>
      <c r="BM107" s="216" t="s">
        <v>557</v>
      </c>
    </row>
    <row r="108" s="2" customFormat="1">
      <c r="A108" s="39"/>
      <c r="B108" s="40"/>
      <c r="C108" s="41"/>
      <c r="D108" s="261" t="s">
        <v>200</v>
      </c>
      <c r="E108" s="41"/>
      <c r="F108" s="262" t="s">
        <v>359</v>
      </c>
      <c r="G108" s="41"/>
      <c r="H108" s="41"/>
      <c r="I108" s="263"/>
      <c r="J108" s="41"/>
      <c r="K108" s="41"/>
      <c r="L108" s="45"/>
      <c r="M108" s="264"/>
      <c r="N108" s="26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200</v>
      </c>
      <c r="AU108" s="18" t="s">
        <v>149</v>
      </c>
    </row>
    <row r="109" s="12" customFormat="1" ht="25.92" customHeight="1">
      <c r="A109" s="12"/>
      <c r="B109" s="189"/>
      <c r="C109" s="190"/>
      <c r="D109" s="191" t="s">
        <v>73</v>
      </c>
      <c r="E109" s="192" t="s">
        <v>236</v>
      </c>
      <c r="F109" s="192" t="s">
        <v>237</v>
      </c>
      <c r="G109" s="190"/>
      <c r="H109" s="190"/>
      <c r="I109" s="193"/>
      <c r="J109" s="194">
        <f>BK109</f>
        <v>0</v>
      </c>
      <c r="K109" s="190"/>
      <c r="L109" s="195"/>
      <c r="M109" s="196"/>
      <c r="N109" s="197"/>
      <c r="O109" s="197"/>
      <c r="P109" s="198">
        <f>P110+P173</f>
        <v>0</v>
      </c>
      <c r="Q109" s="197"/>
      <c r="R109" s="198">
        <f>R110+R173</f>
        <v>0.52172422149999997</v>
      </c>
      <c r="S109" s="197"/>
      <c r="T109" s="199">
        <f>T110+T173</f>
        <v>0.0021039000000000001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149</v>
      </c>
      <c r="AT109" s="201" t="s">
        <v>73</v>
      </c>
      <c r="AU109" s="201" t="s">
        <v>74</v>
      </c>
      <c r="AY109" s="200" t="s">
        <v>140</v>
      </c>
      <c r="BK109" s="202">
        <f>BK110+BK173</f>
        <v>0</v>
      </c>
    </row>
    <row r="110" s="12" customFormat="1" ht="22.8" customHeight="1">
      <c r="A110" s="12"/>
      <c r="B110" s="189"/>
      <c r="C110" s="190"/>
      <c r="D110" s="191" t="s">
        <v>73</v>
      </c>
      <c r="E110" s="203" t="s">
        <v>558</v>
      </c>
      <c r="F110" s="203" t="s">
        <v>559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SUM(P111:P172)</f>
        <v>0</v>
      </c>
      <c r="Q110" s="197"/>
      <c r="R110" s="198">
        <f>SUM(R111:R172)</f>
        <v>0.46103343299999999</v>
      </c>
      <c r="S110" s="197"/>
      <c r="T110" s="199">
        <f>SUM(T111:T172)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149</v>
      </c>
      <c r="AT110" s="201" t="s">
        <v>73</v>
      </c>
      <c r="AU110" s="201" t="s">
        <v>82</v>
      </c>
      <c r="AY110" s="200" t="s">
        <v>140</v>
      </c>
      <c r="BK110" s="202">
        <f>SUM(BK111:BK172)</f>
        <v>0</v>
      </c>
    </row>
    <row r="111" s="2" customFormat="1" ht="16.5" customHeight="1">
      <c r="A111" s="39"/>
      <c r="B111" s="40"/>
      <c r="C111" s="205" t="s">
        <v>263</v>
      </c>
      <c r="D111" s="205" t="s">
        <v>144</v>
      </c>
      <c r="E111" s="206" t="s">
        <v>560</v>
      </c>
      <c r="F111" s="207" t="s">
        <v>561</v>
      </c>
      <c r="G111" s="208" t="s">
        <v>190</v>
      </c>
      <c r="H111" s="209">
        <v>5.1449999999999996</v>
      </c>
      <c r="I111" s="210"/>
      <c r="J111" s="211">
        <f>ROUND(I111*H111,2)</f>
        <v>0</v>
      </c>
      <c r="K111" s="207" t="s">
        <v>206</v>
      </c>
      <c r="L111" s="45"/>
      <c r="M111" s="212" t="s">
        <v>19</v>
      </c>
      <c r="N111" s="213" t="s">
        <v>46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161</v>
      </c>
      <c r="AT111" s="216" t="s">
        <v>144</v>
      </c>
      <c r="AU111" s="216" t="s">
        <v>149</v>
      </c>
      <c r="AY111" s="18" t="s">
        <v>140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149</v>
      </c>
      <c r="BK111" s="217">
        <f>ROUND(I111*H111,2)</f>
        <v>0</v>
      </c>
      <c r="BL111" s="18" t="s">
        <v>161</v>
      </c>
      <c r="BM111" s="216" t="s">
        <v>562</v>
      </c>
    </row>
    <row r="112" s="2" customFormat="1">
      <c r="A112" s="39"/>
      <c r="B112" s="40"/>
      <c r="C112" s="41"/>
      <c r="D112" s="261" t="s">
        <v>200</v>
      </c>
      <c r="E112" s="41"/>
      <c r="F112" s="262" t="s">
        <v>563</v>
      </c>
      <c r="G112" s="41"/>
      <c r="H112" s="41"/>
      <c r="I112" s="263"/>
      <c r="J112" s="41"/>
      <c r="K112" s="41"/>
      <c r="L112" s="45"/>
      <c r="M112" s="264"/>
      <c r="N112" s="26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200</v>
      </c>
      <c r="AU112" s="18" t="s">
        <v>149</v>
      </c>
    </row>
    <row r="113" s="13" customFormat="1">
      <c r="A113" s="13"/>
      <c r="B113" s="218"/>
      <c r="C113" s="219"/>
      <c r="D113" s="220" t="s">
        <v>151</v>
      </c>
      <c r="E113" s="221" t="s">
        <v>19</v>
      </c>
      <c r="F113" s="222" t="s">
        <v>152</v>
      </c>
      <c r="G113" s="219"/>
      <c r="H113" s="221" t="s">
        <v>19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8" t="s">
        <v>151</v>
      </c>
      <c r="AU113" s="228" t="s">
        <v>149</v>
      </c>
      <c r="AV113" s="13" t="s">
        <v>82</v>
      </c>
      <c r="AW113" s="13" t="s">
        <v>35</v>
      </c>
      <c r="AX113" s="13" t="s">
        <v>74</v>
      </c>
      <c r="AY113" s="228" t="s">
        <v>140</v>
      </c>
    </row>
    <row r="114" s="13" customFormat="1">
      <c r="A114" s="13"/>
      <c r="B114" s="218"/>
      <c r="C114" s="219"/>
      <c r="D114" s="220" t="s">
        <v>151</v>
      </c>
      <c r="E114" s="221" t="s">
        <v>19</v>
      </c>
      <c r="F114" s="222" t="s">
        <v>564</v>
      </c>
      <c r="G114" s="219"/>
      <c r="H114" s="221" t="s">
        <v>19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8" t="s">
        <v>151</v>
      </c>
      <c r="AU114" s="228" t="s">
        <v>149</v>
      </c>
      <c r="AV114" s="13" t="s">
        <v>82</v>
      </c>
      <c r="AW114" s="13" t="s">
        <v>35</v>
      </c>
      <c r="AX114" s="13" t="s">
        <v>74</v>
      </c>
      <c r="AY114" s="228" t="s">
        <v>140</v>
      </c>
    </row>
    <row r="115" s="14" customFormat="1">
      <c r="A115" s="14"/>
      <c r="B115" s="229"/>
      <c r="C115" s="230"/>
      <c r="D115" s="220" t="s">
        <v>151</v>
      </c>
      <c r="E115" s="231" t="s">
        <v>19</v>
      </c>
      <c r="F115" s="232" t="s">
        <v>565</v>
      </c>
      <c r="G115" s="230"/>
      <c r="H115" s="233">
        <v>5.1449999999999996</v>
      </c>
      <c r="I115" s="234"/>
      <c r="J115" s="230"/>
      <c r="K115" s="230"/>
      <c r="L115" s="235"/>
      <c r="M115" s="236"/>
      <c r="N115" s="237"/>
      <c r="O115" s="237"/>
      <c r="P115" s="237"/>
      <c r="Q115" s="237"/>
      <c r="R115" s="237"/>
      <c r="S115" s="237"/>
      <c r="T115" s="23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39" t="s">
        <v>151</v>
      </c>
      <c r="AU115" s="239" t="s">
        <v>149</v>
      </c>
      <c r="AV115" s="14" t="s">
        <v>149</v>
      </c>
      <c r="AW115" s="14" t="s">
        <v>35</v>
      </c>
      <c r="AX115" s="14" t="s">
        <v>74</v>
      </c>
      <c r="AY115" s="239" t="s">
        <v>140</v>
      </c>
    </row>
    <row r="116" s="15" customFormat="1">
      <c r="A116" s="15"/>
      <c r="B116" s="240"/>
      <c r="C116" s="241"/>
      <c r="D116" s="220" t="s">
        <v>151</v>
      </c>
      <c r="E116" s="242" t="s">
        <v>19</v>
      </c>
      <c r="F116" s="243" t="s">
        <v>155</v>
      </c>
      <c r="G116" s="241"/>
      <c r="H116" s="244">
        <v>5.1449999999999996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0" t="s">
        <v>151</v>
      </c>
      <c r="AU116" s="250" t="s">
        <v>149</v>
      </c>
      <c r="AV116" s="15" t="s">
        <v>148</v>
      </c>
      <c r="AW116" s="15" t="s">
        <v>35</v>
      </c>
      <c r="AX116" s="15" t="s">
        <v>82</v>
      </c>
      <c r="AY116" s="250" t="s">
        <v>140</v>
      </c>
    </row>
    <row r="117" s="2" customFormat="1" ht="16.5" customHeight="1">
      <c r="A117" s="39"/>
      <c r="B117" s="40"/>
      <c r="C117" s="205" t="s">
        <v>148</v>
      </c>
      <c r="D117" s="205" t="s">
        <v>144</v>
      </c>
      <c r="E117" s="206" t="s">
        <v>566</v>
      </c>
      <c r="F117" s="207" t="s">
        <v>567</v>
      </c>
      <c r="G117" s="208" t="s">
        <v>190</v>
      </c>
      <c r="H117" s="209">
        <v>5.1449999999999996</v>
      </c>
      <c r="I117" s="210"/>
      <c r="J117" s="211">
        <f>ROUND(I117*H117,2)</f>
        <v>0</v>
      </c>
      <c r="K117" s="207" t="s">
        <v>206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0.00029999999999999997</v>
      </c>
      <c r="R117" s="214">
        <f>Q117*H117</f>
        <v>0.0015434999999999997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161</v>
      </c>
      <c r="AT117" s="216" t="s">
        <v>144</v>
      </c>
      <c r="AU117" s="216" t="s">
        <v>149</v>
      </c>
      <c r="AY117" s="18" t="s">
        <v>140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149</v>
      </c>
      <c r="BK117" s="217">
        <f>ROUND(I117*H117,2)</f>
        <v>0</v>
      </c>
      <c r="BL117" s="18" t="s">
        <v>161</v>
      </c>
      <c r="BM117" s="216" t="s">
        <v>568</v>
      </c>
    </row>
    <row r="118" s="2" customFormat="1">
      <c r="A118" s="39"/>
      <c r="B118" s="40"/>
      <c r="C118" s="41"/>
      <c r="D118" s="261" t="s">
        <v>200</v>
      </c>
      <c r="E118" s="41"/>
      <c r="F118" s="262" t="s">
        <v>569</v>
      </c>
      <c r="G118" s="41"/>
      <c r="H118" s="41"/>
      <c r="I118" s="263"/>
      <c r="J118" s="41"/>
      <c r="K118" s="41"/>
      <c r="L118" s="45"/>
      <c r="M118" s="264"/>
      <c r="N118" s="26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200</v>
      </c>
      <c r="AU118" s="18" t="s">
        <v>149</v>
      </c>
    </row>
    <row r="119" s="13" customFormat="1">
      <c r="A119" s="13"/>
      <c r="B119" s="218"/>
      <c r="C119" s="219"/>
      <c r="D119" s="220" t="s">
        <v>151</v>
      </c>
      <c r="E119" s="221" t="s">
        <v>19</v>
      </c>
      <c r="F119" s="222" t="s">
        <v>152</v>
      </c>
      <c r="G119" s="219"/>
      <c r="H119" s="221" t="s">
        <v>19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151</v>
      </c>
      <c r="AU119" s="228" t="s">
        <v>149</v>
      </c>
      <c r="AV119" s="13" t="s">
        <v>82</v>
      </c>
      <c r="AW119" s="13" t="s">
        <v>35</v>
      </c>
      <c r="AX119" s="13" t="s">
        <v>74</v>
      </c>
      <c r="AY119" s="228" t="s">
        <v>140</v>
      </c>
    </row>
    <row r="120" s="13" customFormat="1">
      <c r="A120" s="13"/>
      <c r="B120" s="218"/>
      <c r="C120" s="219"/>
      <c r="D120" s="220" t="s">
        <v>151</v>
      </c>
      <c r="E120" s="221" t="s">
        <v>19</v>
      </c>
      <c r="F120" s="222" t="s">
        <v>564</v>
      </c>
      <c r="G120" s="219"/>
      <c r="H120" s="221" t="s">
        <v>19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151</v>
      </c>
      <c r="AU120" s="228" t="s">
        <v>149</v>
      </c>
      <c r="AV120" s="13" t="s">
        <v>82</v>
      </c>
      <c r="AW120" s="13" t="s">
        <v>35</v>
      </c>
      <c r="AX120" s="13" t="s">
        <v>74</v>
      </c>
      <c r="AY120" s="228" t="s">
        <v>140</v>
      </c>
    </row>
    <row r="121" s="14" customFormat="1">
      <c r="A121" s="14"/>
      <c r="B121" s="229"/>
      <c r="C121" s="230"/>
      <c r="D121" s="220" t="s">
        <v>151</v>
      </c>
      <c r="E121" s="231" t="s">
        <v>19</v>
      </c>
      <c r="F121" s="232" t="s">
        <v>565</v>
      </c>
      <c r="G121" s="230"/>
      <c r="H121" s="233">
        <v>5.1449999999999996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151</v>
      </c>
      <c r="AU121" s="239" t="s">
        <v>149</v>
      </c>
      <c r="AV121" s="14" t="s">
        <v>149</v>
      </c>
      <c r="AW121" s="14" t="s">
        <v>35</v>
      </c>
      <c r="AX121" s="14" t="s">
        <v>74</v>
      </c>
      <c r="AY121" s="239" t="s">
        <v>140</v>
      </c>
    </row>
    <row r="122" s="15" customFormat="1">
      <c r="A122" s="15"/>
      <c r="B122" s="240"/>
      <c r="C122" s="241"/>
      <c r="D122" s="220" t="s">
        <v>151</v>
      </c>
      <c r="E122" s="242" t="s">
        <v>19</v>
      </c>
      <c r="F122" s="243" t="s">
        <v>155</v>
      </c>
      <c r="G122" s="241"/>
      <c r="H122" s="244">
        <v>5.1449999999999996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0" t="s">
        <v>151</v>
      </c>
      <c r="AU122" s="250" t="s">
        <v>149</v>
      </c>
      <c r="AV122" s="15" t="s">
        <v>148</v>
      </c>
      <c r="AW122" s="15" t="s">
        <v>35</v>
      </c>
      <c r="AX122" s="15" t="s">
        <v>82</v>
      </c>
      <c r="AY122" s="250" t="s">
        <v>140</v>
      </c>
    </row>
    <row r="123" s="2" customFormat="1" ht="16.5" customHeight="1">
      <c r="A123" s="39"/>
      <c r="B123" s="40"/>
      <c r="C123" s="205" t="s">
        <v>322</v>
      </c>
      <c r="D123" s="205" t="s">
        <v>144</v>
      </c>
      <c r="E123" s="206" t="s">
        <v>570</v>
      </c>
      <c r="F123" s="207" t="s">
        <v>571</v>
      </c>
      <c r="G123" s="208" t="s">
        <v>190</v>
      </c>
      <c r="H123" s="209">
        <v>15.351000000000001</v>
      </c>
      <c r="I123" s="210"/>
      <c r="J123" s="211">
        <f>ROUND(I123*H123,2)</f>
        <v>0</v>
      </c>
      <c r="K123" s="207" t="s">
        <v>206</v>
      </c>
      <c r="L123" s="45"/>
      <c r="M123" s="212" t="s">
        <v>19</v>
      </c>
      <c r="N123" s="213" t="s">
        <v>46</v>
      </c>
      <c r="O123" s="85"/>
      <c r="P123" s="214">
        <f>O123*H123</f>
        <v>0</v>
      </c>
      <c r="Q123" s="214">
        <v>0.0015</v>
      </c>
      <c r="R123" s="214">
        <f>Q123*H123</f>
        <v>0.023026500000000002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161</v>
      </c>
      <c r="AT123" s="216" t="s">
        <v>144</v>
      </c>
      <c r="AU123" s="216" t="s">
        <v>149</v>
      </c>
      <c r="AY123" s="18" t="s">
        <v>140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149</v>
      </c>
      <c r="BK123" s="217">
        <f>ROUND(I123*H123,2)</f>
        <v>0</v>
      </c>
      <c r="BL123" s="18" t="s">
        <v>161</v>
      </c>
      <c r="BM123" s="216" t="s">
        <v>572</v>
      </c>
    </row>
    <row r="124" s="2" customFormat="1">
      <c r="A124" s="39"/>
      <c r="B124" s="40"/>
      <c r="C124" s="41"/>
      <c r="D124" s="261" t="s">
        <v>200</v>
      </c>
      <c r="E124" s="41"/>
      <c r="F124" s="262" t="s">
        <v>573</v>
      </c>
      <c r="G124" s="41"/>
      <c r="H124" s="41"/>
      <c r="I124" s="263"/>
      <c r="J124" s="41"/>
      <c r="K124" s="41"/>
      <c r="L124" s="45"/>
      <c r="M124" s="264"/>
      <c r="N124" s="26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200</v>
      </c>
      <c r="AU124" s="18" t="s">
        <v>149</v>
      </c>
    </row>
    <row r="125" s="13" customFormat="1">
      <c r="A125" s="13"/>
      <c r="B125" s="218"/>
      <c r="C125" s="219"/>
      <c r="D125" s="220" t="s">
        <v>151</v>
      </c>
      <c r="E125" s="221" t="s">
        <v>19</v>
      </c>
      <c r="F125" s="222" t="s">
        <v>152</v>
      </c>
      <c r="G125" s="219"/>
      <c r="H125" s="221" t="s">
        <v>19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8" t="s">
        <v>151</v>
      </c>
      <c r="AU125" s="228" t="s">
        <v>149</v>
      </c>
      <c r="AV125" s="13" t="s">
        <v>82</v>
      </c>
      <c r="AW125" s="13" t="s">
        <v>35</v>
      </c>
      <c r="AX125" s="13" t="s">
        <v>74</v>
      </c>
      <c r="AY125" s="228" t="s">
        <v>140</v>
      </c>
    </row>
    <row r="126" s="13" customFormat="1">
      <c r="A126" s="13"/>
      <c r="B126" s="218"/>
      <c r="C126" s="219"/>
      <c r="D126" s="220" t="s">
        <v>151</v>
      </c>
      <c r="E126" s="221" t="s">
        <v>19</v>
      </c>
      <c r="F126" s="222" t="s">
        <v>574</v>
      </c>
      <c r="G126" s="219"/>
      <c r="H126" s="221" t="s">
        <v>19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151</v>
      </c>
      <c r="AU126" s="228" t="s">
        <v>149</v>
      </c>
      <c r="AV126" s="13" t="s">
        <v>82</v>
      </c>
      <c r="AW126" s="13" t="s">
        <v>35</v>
      </c>
      <c r="AX126" s="13" t="s">
        <v>74</v>
      </c>
      <c r="AY126" s="228" t="s">
        <v>140</v>
      </c>
    </row>
    <row r="127" s="14" customFormat="1">
      <c r="A127" s="14"/>
      <c r="B127" s="229"/>
      <c r="C127" s="230"/>
      <c r="D127" s="220" t="s">
        <v>151</v>
      </c>
      <c r="E127" s="231" t="s">
        <v>19</v>
      </c>
      <c r="F127" s="232" t="s">
        <v>575</v>
      </c>
      <c r="G127" s="230"/>
      <c r="H127" s="233">
        <v>10.206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151</v>
      </c>
      <c r="AU127" s="239" t="s">
        <v>149</v>
      </c>
      <c r="AV127" s="14" t="s">
        <v>149</v>
      </c>
      <c r="AW127" s="14" t="s">
        <v>35</v>
      </c>
      <c r="AX127" s="14" t="s">
        <v>74</v>
      </c>
      <c r="AY127" s="239" t="s">
        <v>140</v>
      </c>
    </row>
    <row r="128" s="13" customFormat="1">
      <c r="A128" s="13"/>
      <c r="B128" s="218"/>
      <c r="C128" s="219"/>
      <c r="D128" s="220" t="s">
        <v>151</v>
      </c>
      <c r="E128" s="221" t="s">
        <v>19</v>
      </c>
      <c r="F128" s="222" t="s">
        <v>152</v>
      </c>
      <c r="G128" s="219"/>
      <c r="H128" s="221" t="s">
        <v>19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151</v>
      </c>
      <c r="AU128" s="228" t="s">
        <v>149</v>
      </c>
      <c r="AV128" s="13" t="s">
        <v>82</v>
      </c>
      <c r="AW128" s="13" t="s">
        <v>35</v>
      </c>
      <c r="AX128" s="13" t="s">
        <v>74</v>
      </c>
      <c r="AY128" s="228" t="s">
        <v>140</v>
      </c>
    </row>
    <row r="129" s="13" customFormat="1">
      <c r="A129" s="13"/>
      <c r="B129" s="218"/>
      <c r="C129" s="219"/>
      <c r="D129" s="220" t="s">
        <v>151</v>
      </c>
      <c r="E129" s="221" t="s">
        <v>19</v>
      </c>
      <c r="F129" s="222" t="s">
        <v>564</v>
      </c>
      <c r="G129" s="219"/>
      <c r="H129" s="221" t="s">
        <v>19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8" t="s">
        <v>151</v>
      </c>
      <c r="AU129" s="228" t="s">
        <v>149</v>
      </c>
      <c r="AV129" s="13" t="s">
        <v>82</v>
      </c>
      <c r="AW129" s="13" t="s">
        <v>35</v>
      </c>
      <c r="AX129" s="13" t="s">
        <v>74</v>
      </c>
      <c r="AY129" s="228" t="s">
        <v>140</v>
      </c>
    </row>
    <row r="130" s="14" customFormat="1">
      <c r="A130" s="14"/>
      <c r="B130" s="229"/>
      <c r="C130" s="230"/>
      <c r="D130" s="220" t="s">
        <v>151</v>
      </c>
      <c r="E130" s="231" t="s">
        <v>19</v>
      </c>
      <c r="F130" s="232" t="s">
        <v>565</v>
      </c>
      <c r="G130" s="230"/>
      <c r="H130" s="233">
        <v>5.1449999999999996</v>
      </c>
      <c r="I130" s="234"/>
      <c r="J130" s="230"/>
      <c r="K130" s="230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151</v>
      </c>
      <c r="AU130" s="239" t="s">
        <v>149</v>
      </c>
      <c r="AV130" s="14" t="s">
        <v>149</v>
      </c>
      <c r="AW130" s="14" t="s">
        <v>35</v>
      </c>
      <c r="AX130" s="14" t="s">
        <v>74</v>
      </c>
      <c r="AY130" s="239" t="s">
        <v>140</v>
      </c>
    </row>
    <row r="131" s="15" customFormat="1">
      <c r="A131" s="15"/>
      <c r="B131" s="240"/>
      <c r="C131" s="241"/>
      <c r="D131" s="220" t="s">
        <v>151</v>
      </c>
      <c r="E131" s="242" t="s">
        <v>19</v>
      </c>
      <c r="F131" s="243" t="s">
        <v>155</v>
      </c>
      <c r="G131" s="241"/>
      <c r="H131" s="244">
        <v>15.350999999999999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0" t="s">
        <v>151</v>
      </c>
      <c r="AU131" s="250" t="s">
        <v>149</v>
      </c>
      <c r="AV131" s="15" t="s">
        <v>148</v>
      </c>
      <c r="AW131" s="15" t="s">
        <v>35</v>
      </c>
      <c r="AX131" s="15" t="s">
        <v>82</v>
      </c>
      <c r="AY131" s="250" t="s">
        <v>140</v>
      </c>
    </row>
    <row r="132" s="2" customFormat="1" ht="21.75" customHeight="1">
      <c r="A132" s="39"/>
      <c r="B132" s="40"/>
      <c r="C132" s="205" t="s">
        <v>325</v>
      </c>
      <c r="D132" s="205" t="s">
        <v>144</v>
      </c>
      <c r="E132" s="206" t="s">
        <v>576</v>
      </c>
      <c r="F132" s="207" t="s">
        <v>577</v>
      </c>
      <c r="G132" s="208" t="s">
        <v>190</v>
      </c>
      <c r="H132" s="209">
        <v>5.1449999999999996</v>
      </c>
      <c r="I132" s="210"/>
      <c r="J132" s="211">
        <f>ROUND(I132*H132,2)</f>
        <v>0</v>
      </c>
      <c r="K132" s="207" t="s">
        <v>206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0.0044999999999999997</v>
      </c>
      <c r="R132" s="214">
        <f>Q132*H132</f>
        <v>0.023152499999999996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161</v>
      </c>
      <c r="AT132" s="216" t="s">
        <v>144</v>
      </c>
      <c r="AU132" s="216" t="s">
        <v>149</v>
      </c>
      <c r="AY132" s="18" t="s">
        <v>140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149</v>
      </c>
      <c r="BK132" s="217">
        <f>ROUND(I132*H132,2)</f>
        <v>0</v>
      </c>
      <c r="BL132" s="18" t="s">
        <v>161</v>
      </c>
      <c r="BM132" s="216" t="s">
        <v>578</v>
      </c>
    </row>
    <row r="133" s="2" customFormat="1">
      <c r="A133" s="39"/>
      <c r="B133" s="40"/>
      <c r="C133" s="41"/>
      <c r="D133" s="261" t="s">
        <v>200</v>
      </c>
      <c r="E133" s="41"/>
      <c r="F133" s="262" t="s">
        <v>579</v>
      </c>
      <c r="G133" s="41"/>
      <c r="H133" s="41"/>
      <c r="I133" s="263"/>
      <c r="J133" s="41"/>
      <c r="K133" s="41"/>
      <c r="L133" s="45"/>
      <c r="M133" s="264"/>
      <c r="N133" s="26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200</v>
      </c>
      <c r="AU133" s="18" t="s">
        <v>149</v>
      </c>
    </row>
    <row r="134" s="13" customFormat="1">
      <c r="A134" s="13"/>
      <c r="B134" s="218"/>
      <c r="C134" s="219"/>
      <c r="D134" s="220" t="s">
        <v>151</v>
      </c>
      <c r="E134" s="221" t="s">
        <v>19</v>
      </c>
      <c r="F134" s="222" t="s">
        <v>152</v>
      </c>
      <c r="G134" s="219"/>
      <c r="H134" s="221" t="s">
        <v>19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151</v>
      </c>
      <c r="AU134" s="228" t="s">
        <v>149</v>
      </c>
      <c r="AV134" s="13" t="s">
        <v>82</v>
      </c>
      <c r="AW134" s="13" t="s">
        <v>35</v>
      </c>
      <c r="AX134" s="13" t="s">
        <v>74</v>
      </c>
      <c r="AY134" s="228" t="s">
        <v>140</v>
      </c>
    </row>
    <row r="135" s="13" customFormat="1">
      <c r="A135" s="13"/>
      <c r="B135" s="218"/>
      <c r="C135" s="219"/>
      <c r="D135" s="220" t="s">
        <v>151</v>
      </c>
      <c r="E135" s="221" t="s">
        <v>19</v>
      </c>
      <c r="F135" s="222" t="s">
        <v>564</v>
      </c>
      <c r="G135" s="219"/>
      <c r="H135" s="221" t="s">
        <v>19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8" t="s">
        <v>151</v>
      </c>
      <c r="AU135" s="228" t="s">
        <v>149</v>
      </c>
      <c r="AV135" s="13" t="s">
        <v>82</v>
      </c>
      <c r="AW135" s="13" t="s">
        <v>35</v>
      </c>
      <c r="AX135" s="13" t="s">
        <v>74</v>
      </c>
      <c r="AY135" s="228" t="s">
        <v>140</v>
      </c>
    </row>
    <row r="136" s="14" customFormat="1">
      <c r="A136" s="14"/>
      <c r="B136" s="229"/>
      <c r="C136" s="230"/>
      <c r="D136" s="220" t="s">
        <v>151</v>
      </c>
      <c r="E136" s="231" t="s">
        <v>19</v>
      </c>
      <c r="F136" s="232" t="s">
        <v>565</v>
      </c>
      <c r="G136" s="230"/>
      <c r="H136" s="233">
        <v>5.1449999999999996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9" t="s">
        <v>151</v>
      </c>
      <c r="AU136" s="239" t="s">
        <v>149</v>
      </c>
      <c r="AV136" s="14" t="s">
        <v>149</v>
      </c>
      <c r="AW136" s="14" t="s">
        <v>35</v>
      </c>
      <c r="AX136" s="14" t="s">
        <v>74</v>
      </c>
      <c r="AY136" s="239" t="s">
        <v>140</v>
      </c>
    </row>
    <row r="137" s="15" customFormat="1">
      <c r="A137" s="15"/>
      <c r="B137" s="240"/>
      <c r="C137" s="241"/>
      <c r="D137" s="220" t="s">
        <v>151</v>
      </c>
      <c r="E137" s="242" t="s">
        <v>19</v>
      </c>
      <c r="F137" s="243" t="s">
        <v>155</v>
      </c>
      <c r="G137" s="241"/>
      <c r="H137" s="244">
        <v>5.1449999999999996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0" t="s">
        <v>151</v>
      </c>
      <c r="AU137" s="250" t="s">
        <v>149</v>
      </c>
      <c r="AV137" s="15" t="s">
        <v>148</v>
      </c>
      <c r="AW137" s="15" t="s">
        <v>35</v>
      </c>
      <c r="AX137" s="15" t="s">
        <v>82</v>
      </c>
      <c r="AY137" s="250" t="s">
        <v>140</v>
      </c>
    </row>
    <row r="138" s="2" customFormat="1" ht="21.75" customHeight="1">
      <c r="A138" s="39"/>
      <c r="B138" s="40"/>
      <c r="C138" s="205" t="s">
        <v>330</v>
      </c>
      <c r="D138" s="205" t="s">
        <v>144</v>
      </c>
      <c r="E138" s="206" t="s">
        <v>580</v>
      </c>
      <c r="F138" s="207" t="s">
        <v>581</v>
      </c>
      <c r="G138" s="208" t="s">
        <v>190</v>
      </c>
      <c r="H138" s="209">
        <v>15.351000000000001</v>
      </c>
      <c r="I138" s="210"/>
      <c r="J138" s="211">
        <f>ROUND(I138*H138,2)</f>
        <v>0</v>
      </c>
      <c r="K138" s="207" t="s">
        <v>206</v>
      </c>
      <c r="L138" s="45"/>
      <c r="M138" s="212" t="s">
        <v>19</v>
      </c>
      <c r="N138" s="213" t="s">
        <v>46</v>
      </c>
      <c r="O138" s="85"/>
      <c r="P138" s="214">
        <f>O138*H138</f>
        <v>0</v>
      </c>
      <c r="Q138" s="214">
        <v>0.007548</v>
      </c>
      <c r="R138" s="214">
        <f>Q138*H138</f>
        <v>0.11586934800000001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161</v>
      </c>
      <c r="AT138" s="216" t="s">
        <v>144</v>
      </c>
      <c r="AU138" s="216" t="s">
        <v>149</v>
      </c>
      <c r="AY138" s="18" t="s">
        <v>140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149</v>
      </c>
      <c r="BK138" s="217">
        <f>ROUND(I138*H138,2)</f>
        <v>0</v>
      </c>
      <c r="BL138" s="18" t="s">
        <v>161</v>
      </c>
      <c r="BM138" s="216" t="s">
        <v>582</v>
      </c>
    </row>
    <row r="139" s="2" customFormat="1">
      <c r="A139" s="39"/>
      <c r="B139" s="40"/>
      <c r="C139" s="41"/>
      <c r="D139" s="261" t="s">
        <v>200</v>
      </c>
      <c r="E139" s="41"/>
      <c r="F139" s="262" t="s">
        <v>583</v>
      </c>
      <c r="G139" s="41"/>
      <c r="H139" s="41"/>
      <c r="I139" s="263"/>
      <c r="J139" s="41"/>
      <c r="K139" s="41"/>
      <c r="L139" s="45"/>
      <c r="M139" s="264"/>
      <c r="N139" s="265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200</v>
      </c>
      <c r="AU139" s="18" t="s">
        <v>149</v>
      </c>
    </row>
    <row r="140" s="13" customFormat="1">
      <c r="A140" s="13"/>
      <c r="B140" s="218"/>
      <c r="C140" s="219"/>
      <c r="D140" s="220" t="s">
        <v>151</v>
      </c>
      <c r="E140" s="221" t="s">
        <v>19</v>
      </c>
      <c r="F140" s="222" t="s">
        <v>152</v>
      </c>
      <c r="G140" s="219"/>
      <c r="H140" s="221" t="s">
        <v>19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151</v>
      </c>
      <c r="AU140" s="228" t="s">
        <v>149</v>
      </c>
      <c r="AV140" s="13" t="s">
        <v>82</v>
      </c>
      <c r="AW140" s="13" t="s">
        <v>35</v>
      </c>
      <c r="AX140" s="13" t="s">
        <v>74</v>
      </c>
      <c r="AY140" s="228" t="s">
        <v>140</v>
      </c>
    </row>
    <row r="141" s="13" customFormat="1">
      <c r="A141" s="13"/>
      <c r="B141" s="218"/>
      <c r="C141" s="219"/>
      <c r="D141" s="220" t="s">
        <v>151</v>
      </c>
      <c r="E141" s="221" t="s">
        <v>19</v>
      </c>
      <c r="F141" s="222" t="s">
        <v>574</v>
      </c>
      <c r="G141" s="219"/>
      <c r="H141" s="221" t="s">
        <v>19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8" t="s">
        <v>151</v>
      </c>
      <c r="AU141" s="228" t="s">
        <v>149</v>
      </c>
      <c r="AV141" s="13" t="s">
        <v>82</v>
      </c>
      <c r="AW141" s="13" t="s">
        <v>35</v>
      </c>
      <c r="AX141" s="13" t="s">
        <v>74</v>
      </c>
      <c r="AY141" s="228" t="s">
        <v>140</v>
      </c>
    </row>
    <row r="142" s="14" customFormat="1">
      <c r="A142" s="14"/>
      <c r="B142" s="229"/>
      <c r="C142" s="230"/>
      <c r="D142" s="220" t="s">
        <v>151</v>
      </c>
      <c r="E142" s="231" t="s">
        <v>19</v>
      </c>
      <c r="F142" s="232" t="s">
        <v>575</v>
      </c>
      <c r="G142" s="230"/>
      <c r="H142" s="233">
        <v>10.206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9" t="s">
        <v>151</v>
      </c>
      <c r="AU142" s="239" t="s">
        <v>149</v>
      </c>
      <c r="AV142" s="14" t="s">
        <v>149</v>
      </c>
      <c r="AW142" s="14" t="s">
        <v>35</v>
      </c>
      <c r="AX142" s="14" t="s">
        <v>74</v>
      </c>
      <c r="AY142" s="239" t="s">
        <v>140</v>
      </c>
    </row>
    <row r="143" s="13" customFormat="1">
      <c r="A143" s="13"/>
      <c r="B143" s="218"/>
      <c r="C143" s="219"/>
      <c r="D143" s="220" t="s">
        <v>151</v>
      </c>
      <c r="E143" s="221" t="s">
        <v>19</v>
      </c>
      <c r="F143" s="222" t="s">
        <v>152</v>
      </c>
      <c r="G143" s="219"/>
      <c r="H143" s="221" t="s">
        <v>19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8" t="s">
        <v>151</v>
      </c>
      <c r="AU143" s="228" t="s">
        <v>149</v>
      </c>
      <c r="AV143" s="13" t="s">
        <v>82</v>
      </c>
      <c r="AW143" s="13" t="s">
        <v>35</v>
      </c>
      <c r="AX143" s="13" t="s">
        <v>74</v>
      </c>
      <c r="AY143" s="228" t="s">
        <v>140</v>
      </c>
    </row>
    <row r="144" s="13" customFormat="1">
      <c r="A144" s="13"/>
      <c r="B144" s="218"/>
      <c r="C144" s="219"/>
      <c r="D144" s="220" t="s">
        <v>151</v>
      </c>
      <c r="E144" s="221" t="s">
        <v>19</v>
      </c>
      <c r="F144" s="222" t="s">
        <v>564</v>
      </c>
      <c r="G144" s="219"/>
      <c r="H144" s="221" t="s">
        <v>19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151</v>
      </c>
      <c r="AU144" s="228" t="s">
        <v>149</v>
      </c>
      <c r="AV144" s="13" t="s">
        <v>82</v>
      </c>
      <c r="AW144" s="13" t="s">
        <v>35</v>
      </c>
      <c r="AX144" s="13" t="s">
        <v>74</v>
      </c>
      <c r="AY144" s="228" t="s">
        <v>140</v>
      </c>
    </row>
    <row r="145" s="14" customFormat="1">
      <c r="A145" s="14"/>
      <c r="B145" s="229"/>
      <c r="C145" s="230"/>
      <c r="D145" s="220" t="s">
        <v>151</v>
      </c>
      <c r="E145" s="231" t="s">
        <v>19</v>
      </c>
      <c r="F145" s="232" t="s">
        <v>565</v>
      </c>
      <c r="G145" s="230"/>
      <c r="H145" s="233">
        <v>5.1449999999999996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151</v>
      </c>
      <c r="AU145" s="239" t="s">
        <v>149</v>
      </c>
      <c r="AV145" s="14" t="s">
        <v>149</v>
      </c>
      <c r="AW145" s="14" t="s">
        <v>35</v>
      </c>
      <c r="AX145" s="14" t="s">
        <v>74</v>
      </c>
      <c r="AY145" s="239" t="s">
        <v>140</v>
      </c>
    </row>
    <row r="146" s="15" customFormat="1">
      <c r="A146" s="15"/>
      <c r="B146" s="240"/>
      <c r="C146" s="241"/>
      <c r="D146" s="220" t="s">
        <v>151</v>
      </c>
      <c r="E146" s="242" t="s">
        <v>19</v>
      </c>
      <c r="F146" s="243" t="s">
        <v>155</v>
      </c>
      <c r="G146" s="241"/>
      <c r="H146" s="244">
        <v>15.350999999999999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0" t="s">
        <v>151</v>
      </c>
      <c r="AU146" s="250" t="s">
        <v>149</v>
      </c>
      <c r="AV146" s="15" t="s">
        <v>148</v>
      </c>
      <c r="AW146" s="15" t="s">
        <v>35</v>
      </c>
      <c r="AX146" s="15" t="s">
        <v>82</v>
      </c>
      <c r="AY146" s="250" t="s">
        <v>140</v>
      </c>
    </row>
    <row r="147" s="2" customFormat="1" ht="16.5" customHeight="1">
      <c r="A147" s="39"/>
      <c r="B147" s="40"/>
      <c r="C147" s="251" t="s">
        <v>143</v>
      </c>
      <c r="D147" s="251" t="s">
        <v>157</v>
      </c>
      <c r="E147" s="252" t="s">
        <v>584</v>
      </c>
      <c r="F147" s="253" t="s">
        <v>585</v>
      </c>
      <c r="G147" s="254" t="s">
        <v>190</v>
      </c>
      <c r="H147" s="255">
        <v>16.119</v>
      </c>
      <c r="I147" s="256"/>
      <c r="J147" s="257">
        <f>ROUND(I147*H147,2)</f>
        <v>0</v>
      </c>
      <c r="K147" s="253" t="s">
        <v>206</v>
      </c>
      <c r="L147" s="258"/>
      <c r="M147" s="259" t="s">
        <v>19</v>
      </c>
      <c r="N147" s="260" t="s">
        <v>46</v>
      </c>
      <c r="O147" s="85"/>
      <c r="P147" s="214">
        <f>O147*H147</f>
        <v>0</v>
      </c>
      <c r="Q147" s="214">
        <v>0.018409999999999999</v>
      </c>
      <c r="R147" s="214">
        <f>Q147*H147</f>
        <v>0.29675078999999999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279</v>
      </c>
      <c r="AT147" s="216" t="s">
        <v>157</v>
      </c>
      <c r="AU147" s="216" t="s">
        <v>149</v>
      </c>
      <c r="AY147" s="18" t="s">
        <v>140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149</v>
      </c>
      <c r="BK147" s="217">
        <f>ROUND(I147*H147,2)</f>
        <v>0</v>
      </c>
      <c r="BL147" s="18" t="s">
        <v>161</v>
      </c>
      <c r="BM147" s="216" t="s">
        <v>586</v>
      </c>
    </row>
    <row r="148" s="13" customFormat="1">
      <c r="A148" s="13"/>
      <c r="B148" s="218"/>
      <c r="C148" s="219"/>
      <c r="D148" s="220" t="s">
        <v>151</v>
      </c>
      <c r="E148" s="221" t="s">
        <v>19</v>
      </c>
      <c r="F148" s="222" t="s">
        <v>152</v>
      </c>
      <c r="G148" s="219"/>
      <c r="H148" s="221" t="s">
        <v>19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151</v>
      </c>
      <c r="AU148" s="228" t="s">
        <v>149</v>
      </c>
      <c r="AV148" s="13" t="s">
        <v>82</v>
      </c>
      <c r="AW148" s="13" t="s">
        <v>35</v>
      </c>
      <c r="AX148" s="13" t="s">
        <v>74</v>
      </c>
      <c r="AY148" s="228" t="s">
        <v>140</v>
      </c>
    </row>
    <row r="149" s="13" customFormat="1">
      <c r="A149" s="13"/>
      <c r="B149" s="218"/>
      <c r="C149" s="219"/>
      <c r="D149" s="220" t="s">
        <v>151</v>
      </c>
      <c r="E149" s="221" t="s">
        <v>19</v>
      </c>
      <c r="F149" s="222" t="s">
        <v>574</v>
      </c>
      <c r="G149" s="219"/>
      <c r="H149" s="221" t="s">
        <v>19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151</v>
      </c>
      <c r="AU149" s="228" t="s">
        <v>149</v>
      </c>
      <c r="AV149" s="13" t="s">
        <v>82</v>
      </c>
      <c r="AW149" s="13" t="s">
        <v>35</v>
      </c>
      <c r="AX149" s="13" t="s">
        <v>74</v>
      </c>
      <c r="AY149" s="228" t="s">
        <v>140</v>
      </c>
    </row>
    <row r="150" s="14" customFormat="1">
      <c r="A150" s="14"/>
      <c r="B150" s="229"/>
      <c r="C150" s="230"/>
      <c r="D150" s="220" t="s">
        <v>151</v>
      </c>
      <c r="E150" s="231" t="s">
        <v>19</v>
      </c>
      <c r="F150" s="232" t="s">
        <v>575</v>
      </c>
      <c r="G150" s="230"/>
      <c r="H150" s="233">
        <v>10.206</v>
      </c>
      <c r="I150" s="234"/>
      <c r="J150" s="230"/>
      <c r="K150" s="230"/>
      <c r="L150" s="235"/>
      <c r="M150" s="236"/>
      <c r="N150" s="237"/>
      <c r="O150" s="237"/>
      <c r="P150" s="237"/>
      <c r="Q150" s="237"/>
      <c r="R150" s="237"/>
      <c r="S150" s="237"/>
      <c r="T150" s="23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9" t="s">
        <v>151</v>
      </c>
      <c r="AU150" s="239" t="s">
        <v>149</v>
      </c>
      <c r="AV150" s="14" t="s">
        <v>149</v>
      </c>
      <c r="AW150" s="14" t="s">
        <v>35</v>
      </c>
      <c r="AX150" s="14" t="s">
        <v>74</v>
      </c>
      <c r="AY150" s="239" t="s">
        <v>140</v>
      </c>
    </row>
    <row r="151" s="13" customFormat="1">
      <c r="A151" s="13"/>
      <c r="B151" s="218"/>
      <c r="C151" s="219"/>
      <c r="D151" s="220" t="s">
        <v>151</v>
      </c>
      <c r="E151" s="221" t="s">
        <v>19</v>
      </c>
      <c r="F151" s="222" t="s">
        <v>152</v>
      </c>
      <c r="G151" s="219"/>
      <c r="H151" s="221" t="s">
        <v>19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8" t="s">
        <v>151</v>
      </c>
      <c r="AU151" s="228" t="s">
        <v>149</v>
      </c>
      <c r="AV151" s="13" t="s">
        <v>82</v>
      </c>
      <c r="AW151" s="13" t="s">
        <v>35</v>
      </c>
      <c r="AX151" s="13" t="s">
        <v>74</v>
      </c>
      <c r="AY151" s="228" t="s">
        <v>140</v>
      </c>
    </row>
    <row r="152" s="13" customFormat="1">
      <c r="A152" s="13"/>
      <c r="B152" s="218"/>
      <c r="C152" s="219"/>
      <c r="D152" s="220" t="s">
        <v>151</v>
      </c>
      <c r="E152" s="221" t="s">
        <v>19</v>
      </c>
      <c r="F152" s="222" t="s">
        <v>564</v>
      </c>
      <c r="G152" s="219"/>
      <c r="H152" s="221" t="s">
        <v>19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8" t="s">
        <v>151</v>
      </c>
      <c r="AU152" s="228" t="s">
        <v>149</v>
      </c>
      <c r="AV152" s="13" t="s">
        <v>82</v>
      </c>
      <c r="AW152" s="13" t="s">
        <v>35</v>
      </c>
      <c r="AX152" s="13" t="s">
        <v>74</v>
      </c>
      <c r="AY152" s="228" t="s">
        <v>140</v>
      </c>
    </row>
    <row r="153" s="14" customFormat="1">
      <c r="A153" s="14"/>
      <c r="B153" s="229"/>
      <c r="C153" s="230"/>
      <c r="D153" s="220" t="s">
        <v>151</v>
      </c>
      <c r="E153" s="231" t="s">
        <v>19</v>
      </c>
      <c r="F153" s="232" t="s">
        <v>565</v>
      </c>
      <c r="G153" s="230"/>
      <c r="H153" s="233">
        <v>5.1449999999999996</v>
      </c>
      <c r="I153" s="234"/>
      <c r="J153" s="230"/>
      <c r="K153" s="230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151</v>
      </c>
      <c r="AU153" s="239" t="s">
        <v>149</v>
      </c>
      <c r="AV153" s="14" t="s">
        <v>149</v>
      </c>
      <c r="AW153" s="14" t="s">
        <v>35</v>
      </c>
      <c r="AX153" s="14" t="s">
        <v>74</v>
      </c>
      <c r="AY153" s="239" t="s">
        <v>140</v>
      </c>
    </row>
    <row r="154" s="15" customFormat="1">
      <c r="A154" s="15"/>
      <c r="B154" s="240"/>
      <c r="C154" s="241"/>
      <c r="D154" s="220" t="s">
        <v>151</v>
      </c>
      <c r="E154" s="242" t="s">
        <v>19</v>
      </c>
      <c r="F154" s="243" t="s">
        <v>155</v>
      </c>
      <c r="G154" s="241"/>
      <c r="H154" s="244">
        <v>15.350999999999999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0" t="s">
        <v>151</v>
      </c>
      <c r="AU154" s="250" t="s">
        <v>149</v>
      </c>
      <c r="AV154" s="15" t="s">
        <v>148</v>
      </c>
      <c r="AW154" s="15" t="s">
        <v>35</v>
      </c>
      <c r="AX154" s="15" t="s">
        <v>82</v>
      </c>
      <c r="AY154" s="250" t="s">
        <v>140</v>
      </c>
    </row>
    <row r="155" s="14" customFormat="1">
      <c r="A155" s="14"/>
      <c r="B155" s="229"/>
      <c r="C155" s="230"/>
      <c r="D155" s="220" t="s">
        <v>151</v>
      </c>
      <c r="E155" s="230"/>
      <c r="F155" s="232" t="s">
        <v>587</v>
      </c>
      <c r="G155" s="230"/>
      <c r="H155" s="233">
        <v>16.119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151</v>
      </c>
      <c r="AU155" s="239" t="s">
        <v>149</v>
      </c>
      <c r="AV155" s="14" t="s">
        <v>149</v>
      </c>
      <c r="AW155" s="14" t="s">
        <v>4</v>
      </c>
      <c r="AX155" s="14" t="s">
        <v>82</v>
      </c>
      <c r="AY155" s="239" t="s">
        <v>140</v>
      </c>
    </row>
    <row r="156" s="2" customFormat="1" ht="24.15" customHeight="1">
      <c r="A156" s="39"/>
      <c r="B156" s="40"/>
      <c r="C156" s="205" t="s">
        <v>156</v>
      </c>
      <c r="D156" s="205" t="s">
        <v>144</v>
      </c>
      <c r="E156" s="206" t="s">
        <v>588</v>
      </c>
      <c r="F156" s="207" t="s">
        <v>589</v>
      </c>
      <c r="G156" s="208" t="s">
        <v>190</v>
      </c>
      <c r="H156" s="209">
        <v>5.1449999999999996</v>
      </c>
      <c r="I156" s="210"/>
      <c r="J156" s="211">
        <f>ROUND(I156*H156,2)</f>
        <v>0</v>
      </c>
      <c r="K156" s="207" t="s">
        <v>206</v>
      </c>
      <c r="L156" s="45"/>
      <c r="M156" s="212" t="s">
        <v>19</v>
      </c>
      <c r="N156" s="213" t="s">
        <v>46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161</v>
      </c>
      <c r="AT156" s="216" t="s">
        <v>144</v>
      </c>
      <c r="AU156" s="216" t="s">
        <v>149</v>
      </c>
      <c r="AY156" s="18" t="s">
        <v>140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149</v>
      </c>
      <c r="BK156" s="217">
        <f>ROUND(I156*H156,2)</f>
        <v>0</v>
      </c>
      <c r="BL156" s="18" t="s">
        <v>161</v>
      </c>
      <c r="BM156" s="216" t="s">
        <v>590</v>
      </c>
    </row>
    <row r="157" s="2" customFormat="1">
      <c r="A157" s="39"/>
      <c r="B157" s="40"/>
      <c r="C157" s="41"/>
      <c r="D157" s="261" t="s">
        <v>200</v>
      </c>
      <c r="E157" s="41"/>
      <c r="F157" s="262" t="s">
        <v>591</v>
      </c>
      <c r="G157" s="41"/>
      <c r="H157" s="41"/>
      <c r="I157" s="263"/>
      <c r="J157" s="41"/>
      <c r="K157" s="41"/>
      <c r="L157" s="45"/>
      <c r="M157" s="264"/>
      <c r="N157" s="26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200</v>
      </c>
      <c r="AU157" s="18" t="s">
        <v>149</v>
      </c>
    </row>
    <row r="158" s="13" customFormat="1">
      <c r="A158" s="13"/>
      <c r="B158" s="218"/>
      <c r="C158" s="219"/>
      <c r="D158" s="220" t="s">
        <v>151</v>
      </c>
      <c r="E158" s="221" t="s">
        <v>19</v>
      </c>
      <c r="F158" s="222" t="s">
        <v>152</v>
      </c>
      <c r="G158" s="219"/>
      <c r="H158" s="221" t="s">
        <v>19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8" t="s">
        <v>151</v>
      </c>
      <c r="AU158" s="228" t="s">
        <v>149</v>
      </c>
      <c r="AV158" s="13" t="s">
        <v>82</v>
      </c>
      <c r="AW158" s="13" t="s">
        <v>35</v>
      </c>
      <c r="AX158" s="13" t="s">
        <v>74</v>
      </c>
      <c r="AY158" s="228" t="s">
        <v>140</v>
      </c>
    </row>
    <row r="159" s="13" customFormat="1">
      <c r="A159" s="13"/>
      <c r="B159" s="218"/>
      <c r="C159" s="219"/>
      <c r="D159" s="220" t="s">
        <v>151</v>
      </c>
      <c r="E159" s="221" t="s">
        <v>19</v>
      </c>
      <c r="F159" s="222" t="s">
        <v>564</v>
      </c>
      <c r="G159" s="219"/>
      <c r="H159" s="221" t="s">
        <v>19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8" t="s">
        <v>151</v>
      </c>
      <c r="AU159" s="228" t="s">
        <v>149</v>
      </c>
      <c r="AV159" s="13" t="s">
        <v>82</v>
      </c>
      <c r="AW159" s="13" t="s">
        <v>35</v>
      </c>
      <c r="AX159" s="13" t="s">
        <v>74</v>
      </c>
      <c r="AY159" s="228" t="s">
        <v>140</v>
      </c>
    </row>
    <row r="160" s="14" customFormat="1">
      <c r="A160" s="14"/>
      <c r="B160" s="229"/>
      <c r="C160" s="230"/>
      <c r="D160" s="220" t="s">
        <v>151</v>
      </c>
      <c r="E160" s="231" t="s">
        <v>19</v>
      </c>
      <c r="F160" s="232" t="s">
        <v>565</v>
      </c>
      <c r="G160" s="230"/>
      <c r="H160" s="233">
        <v>5.1449999999999996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9" t="s">
        <v>151</v>
      </c>
      <c r="AU160" s="239" t="s">
        <v>149</v>
      </c>
      <c r="AV160" s="14" t="s">
        <v>149</v>
      </c>
      <c r="AW160" s="14" t="s">
        <v>35</v>
      </c>
      <c r="AX160" s="14" t="s">
        <v>74</v>
      </c>
      <c r="AY160" s="239" t="s">
        <v>140</v>
      </c>
    </row>
    <row r="161" s="15" customFormat="1">
      <c r="A161" s="15"/>
      <c r="B161" s="240"/>
      <c r="C161" s="241"/>
      <c r="D161" s="220" t="s">
        <v>151</v>
      </c>
      <c r="E161" s="242" t="s">
        <v>19</v>
      </c>
      <c r="F161" s="243" t="s">
        <v>155</v>
      </c>
      <c r="G161" s="241"/>
      <c r="H161" s="244">
        <v>5.1449999999999996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0" t="s">
        <v>151</v>
      </c>
      <c r="AU161" s="250" t="s">
        <v>149</v>
      </c>
      <c r="AV161" s="15" t="s">
        <v>148</v>
      </c>
      <c r="AW161" s="15" t="s">
        <v>35</v>
      </c>
      <c r="AX161" s="15" t="s">
        <v>82</v>
      </c>
      <c r="AY161" s="250" t="s">
        <v>140</v>
      </c>
    </row>
    <row r="162" s="2" customFormat="1" ht="16.5" customHeight="1">
      <c r="A162" s="39"/>
      <c r="B162" s="40"/>
      <c r="C162" s="205" t="s">
        <v>458</v>
      </c>
      <c r="D162" s="205" t="s">
        <v>144</v>
      </c>
      <c r="E162" s="206" t="s">
        <v>592</v>
      </c>
      <c r="F162" s="207" t="s">
        <v>593</v>
      </c>
      <c r="G162" s="208" t="s">
        <v>190</v>
      </c>
      <c r="H162" s="209">
        <v>15.351000000000001</v>
      </c>
      <c r="I162" s="210"/>
      <c r="J162" s="211">
        <f>ROUND(I162*H162,2)</f>
        <v>0</v>
      </c>
      <c r="K162" s="207" t="s">
        <v>206</v>
      </c>
      <c r="L162" s="45"/>
      <c r="M162" s="212" t="s">
        <v>19</v>
      </c>
      <c r="N162" s="213" t="s">
        <v>46</v>
      </c>
      <c r="O162" s="85"/>
      <c r="P162" s="214">
        <f>O162*H162</f>
        <v>0</v>
      </c>
      <c r="Q162" s="214">
        <v>4.5000000000000003E-05</v>
      </c>
      <c r="R162" s="214">
        <f>Q162*H162</f>
        <v>0.00069079500000000012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161</v>
      </c>
      <c r="AT162" s="216" t="s">
        <v>144</v>
      </c>
      <c r="AU162" s="216" t="s">
        <v>149</v>
      </c>
      <c r="AY162" s="18" t="s">
        <v>140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149</v>
      </c>
      <c r="BK162" s="217">
        <f>ROUND(I162*H162,2)</f>
        <v>0</v>
      </c>
      <c r="BL162" s="18" t="s">
        <v>161</v>
      </c>
      <c r="BM162" s="216" t="s">
        <v>594</v>
      </c>
    </row>
    <row r="163" s="2" customFormat="1">
      <c r="A163" s="39"/>
      <c r="B163" s="40"/>
      <c r="C163" s="41"/>
      <c r="D163" s="261" t="s">
        <v>200</v>
      </c>
      <c r="E163" s="41"/>
      <c r="F163" s="262" t="s">
        <v>595</v>
      </c>
      <c r="G163" s="41"/>
      <c r="H163" s="41"/>
      <c r="I163" s="263"/>
      <c r="J163" s="41"/>
      <c r="K163" s="41"/>
      <c r="L163" s="45"/>
      <c r="M163" s="264"/>
      <c r="N163" s="26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200</v>
      </c>
      <c r="AU163" s="18" t="s">
        <v>149</v>
      </c>
    </row>
    <row r="164" s="13" customFormat="1">
      <c r="A164" s="13"/>
      <c r="B164" s="218"/>
      <c r="C164" s="219"/>
      <c r="D164" s="220" t="s">
        <v>151</v>
      </c>
      <c r="E164" s="221" t="s">
        <v>19</v>
      </c>
      <c r="F164" s="222" t="s">
        <v>152</v>
      </c>
      <c r="G164" s="219"/>
      <c r="H164" s="221" t="s">
        <v>19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8" t="s">
        <v>151</v>
      </c>
      <c r="AU164" s="228" t="s">
        <v>149</v>
      </c>
      <c r="AV164" s="13" t="s">
        <v>82</v>
      </c>
      <c r="AW164" s="13" t="s">
        <v>35</v>
      </c>
      <c r="AX164" s="13" t="s">
        <v>74</v>
      </c>
      <c r="AY164" s="228" t="s">
        <v>140</v>
      </c>
    </row>
    <row r="165" s="13" customFormat="1">
      <c r="A165" s="13"/>
      <c r="B165" s="218"/>
      <c r="C165" s="219"/>
      <c r="D165" s="220" t="s">
        <v>151</v>
      </c>
      <c r="E165" s="221" t="s">
        <v>19</v>
      </c>
      <c r="F165" s="222" t="s">
        <v>574</v>
      </c>
      <c r="G165" s="219"/>
      <c r="H165" s="221" t="s">
        <v>19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8" t="s">
        <v>151</v>
      </c>
      <c r="AU165" s="228" t="s">
        <v>149</v>
      </c>
      <c r="AV165" s="13" t="s">
        <v>82</v>
      </c>
      <c r="AW165" s="13" t="s">
        <v>35</v>
      </c>
      <c r="AX165" s="13" t="s">
        <v>74</v>
      </c>
      <c r="AY165" s="228" t="s">
        <v>140</v>
      </c>
    </row>
    <row r="166" s="14" customFormat="1">
      <c r="A166" s="14"/>
      <c r="B166" s="229"/>
      <c r="C166" s="230"/>
      <c r="D166" s="220" t="s">
        <v>151</v>
      </c>
      <c r="E166" s="231" t="s">
        <v>19</v>
      </c>
      <c r="F166" s="232" t="s">
        <v>575</v>
      </c>
      <c r="G166" s="230"/>
      <c r="H166" s="233">
        <v>10.206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151</v>
      </c>
      <c r="AU166" s="239" t="s">
        <v>149</v>
      </c>
      <c r="AV166" s="14" t="s">
        <v>149</v>
      </c>
      <c r="AW166" s="14" t="s">
        <v>35</v>
      </c>
      <c r="AX166" s="14" t="s">
        <v>74</v>
      </c>
      <c r="AY166" s="239" t="s">
        <v>140</v>
      </c>
    </row>
    <row r="167" s="13" customFormat="1">
      <c r="A167" s="13"/>
      <c r="B167" s="218"/>
      <c r="C167" s="219"/>
      <c r="D167" s="220" t="s">
        <v>151</v>
      </c>
      <c r="E167" s="221" t="s">
        <v>19</v>
      </c>
      <c r="F167" s="222" t="s">
        <v>152</v>
      </c>
      <c r="G167" s="219"/>
      <c r="H167" s="221" t="s">
        <v>19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8" t="s">
        <v>151</v>
      </c>
      <c r="AU167" s="228" t="s">
        <v>149</v>
      </c>
      <c r="AV167" s="13" t="s">
        <v>82</v>
      </c>
      <c r="AW167" s="13" t="s">
        <v>35</v>
      </c>
      <c r="AX167" s="13" t="s">
        <v>74</v>
      </c>
      <c r="AY167" s="228" t="s">
        <v>140</v>
      </c>
    </row>
    <row r="168" s="13" customFormat="1">
      <c r="A168" s="13"/>
      <c r="B168" s="218"/>
      <c r="C168" s="219"/>
      <c r="D168" s="220" t="s">
        <v>151</v>
      </c>
      <c r="E168" s="221" t="s">
        <v>19</v>
      </c>
      <c r="F168" s="222" t="s">
        <v>564</v>
      </c>
      <c r="G168" s="219"/>
      <c r="H168" s="221" t="s">
        <v>19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8" t="s">
        <v>151</v>
      </c>
      <c r="AU168" s="228" t="s">
        <v>149</v>
      </c>
      <c r="AV168" s="13" t="s">
        <v>82</v>
      </c>
      <c r="AW168" s="13" t="s">
        <v>35</v>
      </c>
      <c r="AX168" s="13" t="s">
        <v>74</v>
      </c>
      <c r="AY168" s="228" t="s">
        <v>140</v>
      </c>
    </row>
    <row r="169" s="14" customFormat="1">
      <c r="A169" s="14"/>
      <c r="B169" s="229"/>
      <c r="C169" s="230"/>
      <c r="D169" s="220" t="s">
        <v>151</v>
      </c>
      <c r="E169" s="231" t="s">
        <v>19</v>
      </c>
      <c r="F169" s="232" t="s">
        <v>565</v>
      </c>
      <c r="G169" s="230"/>
      <c r="H169" s="233">
        <v>5.1449999999999996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9" t="s">
        <v>151</v>
      </c>
      <c r="AU169" s="239" t="s">
        <v>149</v>
      </c>
      <c r="AV169" s="14" t="s">
        <v>149</v>
      </c>
      <c r="AW169" s="14" t="s">
        <v>35</v>
      </c>
      <c r="AX169" s="14" t="s">
        <v>74</v>
      </c>
      <c r="AY169" s="239" t="s">
        <v>140</v>
      </c>
    </row>
    <row r="170" s="15" customFormat="1">
      <c r="A170" s="15"/>
      <c r="B170" s="240"/>
      <c r="C170" s="241"/>
      <c r="D170" s="220" t="s">
        <v>151</v>
      </c>
      <c r="E170" s="242" t="s">
        <v>19</v>
      </c>
      <c r="F170" s="243" t="s">
        <v>155</v>
      </c>
      <c r="G170" s="241"/>
      <c r="H170" s="244">
        <v>15.350999999999999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0" t="s">
        <v>151</v>
      </c>
      <c r="AU170" s="250" t="s">
        <v>149</v>
      </c>
      <c r="AV170" s="15" t="s">
        <v>148</v>
      </c>
      <c r="AW170" s="15" t="s">
        <v>35</v>
      </c>
      <c r="AX170" s="15" t="s">
        <v>82</v>
      </c>
      <c r="AY170" s="250" t="s">
        <v>140</v>
      </c>
    </row>
    <row r="171" s="2" customFormat="1" ht="24.15" customHeight="1">
      <c r="A171" s="39"/>
      <c r="B171" s="40"/>
      <c r="C171" s="205" t="s">
        <v>462</v>
      </c>
      <c r="D171" s="205" t="s">
        <v>144</v>
      </c>
      <c r="E171" s="206" t="s">
        <v>596</v>
      </c>
      <c r="F171" s="207" t="s">
        <v>597</v>
      </c>
      <c r="G171" s="208" t="s">
        <v>205</v>
      </c>
      <c r="H171" s="209">
        <v>0.46100000000000002</v>
      </c>
      <c r="I171" s="210"/>
      <c r="J171" s="211">
        <f>ROUND(I171*H171,2)</f>
        <v>0</v>
      </c>
      <c r="K171" s="207" t="s">
        <v>206</v>
      </c>
      <c r="L171" s="45"/>
      <c r="M171" s="212" t="s">
        <v>19</v>
      </c>
      <c r="N171" s="213" t="s">
        <v>46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161</v>
      </c>
      <c r="AT171" s="216" t="s">
        <v>144</v>
      </c>
      <c r="AU171" s="216" t="s">
        <v>149</v>
      </c>
      <c r="AY171" s="18" t="s">
        <v>140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149</v>
      </c>
      <c r="BK171" s="217">
        <f>ROUND(I171*H171,2)</f>
        <v>0</v>
      </c>
      <c r="BL171" s="18" t="s">
        <v>161</v>
      </c>
      <c r="BM171" s="216" t="s">
        <v>598</v>
      </c>
    </row>
    <row r="172" s="2" customFormat="1">
      <c r="A172" s="39"/>
      <c r="B172" s="40"/>
      <c r="C172" s="41"/>
      <c r="D172" s="261" t="s">
        <v>200</v>
      </c>
      <c r="E172" s="41"/>
      <c r="F172" s="262" t="s">
        <v>599</v>
      </c>
      <c r="G172" s="41"/>
      <c r="H172" s="41"/>
      <c r="I172" s="263"/>
      <c r="J172" s="41"/>
      <c r="K172" s="41"/>
      <c r="L172" s="45"/>
      <c r="M172" s="264"/>
      <c r="N172" s="26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200</v>
      </c>
      <c r="AU172" s="18" t="s">
        <v>149</v>
      </c>
    </row>
    <row r="173" s="12" customFormat="1" ht="22.8" customHeight="1">
      <c r="A173" s="12"/>
      <c r="B173" s="189"/>
      <c r="C173" s="190"/>
      <c r="D173" s="191" t="s">
        <v>73</v>
      </c>
      <c r="E173" s="203" t="s">
        <v>600</v>
      </c>
      <c r="F173" s="203" t="s">
        <v>601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SUM(P174:P404)</f>
        <v>0</v>
      </c>
      <c r="Q173" s="197"/>
      <c r="R173" s="198">
        <f>SUM(R174:R404)</f>
        <v>0.060690788499999995</v>
      </c>
      <c r="S173" s="197"/>
      <c r="T173" s="199">
        <f>SUM(T174:T404)</f>
        <v>0.0021039000000000001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149</v>
      </c>
      <c r="AT173" s="201" t="s">
        <v>73</v>
      </c>
      <c r="AU173" s="201" t="s">
        <v>82</v>
      </c>
      <c r="AY173" s="200" t="s">
        <v>140</v>
      </c>
      <c r="BK173" s="202">
        <f>SUM(BK174:BK404)</f>
        <v>0</v>
      </c>
    </row>
    <row r="174" s="2" customFormat="1" ht="16.5" customHeight="1">
      <c r="A174" s="39"/>
      <c r="B174" s="40"/>
      <c r="C174" s="205" t="s">
        <v>8</v>
      </c>
      <c r="D174" s="205" t="s">
        <v>144</v>
      </c>
      <c r="E174" s="206" t="s">
        <v>602</v>
      </c>
      <c r="F174" s="207" t="s">
        <v>603</v>
      </c>
      <c r="G174" s="208" t="s">
        <v>190</v>
      </c>
      <c r="H174" s="209">
        <v>5.1449999999999996</v>
      </c>
      <c r="I174" s="210"/>
      <c r="J174" s="211">
        <f>ROUND(I174*H174,2)</f>
        <v>0</v>
      </c>
      <c r="K174" s="207" t="s">
        <v>206</v>
      </c>
      <c r="L174" s="45"/>
      <c r="M174" s="212" t="s">
        <v>19</v>
      </c>
      <c r="N174" s="213" t="s">
        <v>46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161</v>
      </c>
      <c r="AT174" s="216" t="s">
        <v>144</v>
      </c>
      <c r="AU174" s="216" t="s">
        <v>149</v>
      </c>
      <c r="AY174" s="18" t="s">
        <v>140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149</v>
      </c>
      <c r="BK174" s="217">
        <f>ROUND(I174*H174,2)</f>
        <v>0</v>
      </c>
      <c r="BL174" s="18" t="s">
        <v>161</v>
      </c>
      <c r="BM174" s="216" t="s">
        <v>604</v>
      </c>
    </row>
    <row r="175" s="2" customFormat="1">
      <c r="A175" s="39"/>
      <c r="B175" s="40"/>
      <c r="C175" s="41"/>
      <c r="D175" s="261" t="s">
        <v>200</v>
      </c>
      <c r="E175" s="41"/>
      <c r="F175" s="262" t="s">
        <v>605</v>
      </c>
      <c r="G175" s="41"/>
      <c r="H175" s="41"/>
      <c r="I175" s="263"/>
      <c r="J175" s="41"/>
      <c r="K175" s="41"/>
      <c r="L175" s="45"/>
      <c r="M175" s="264"/>
      <c r="N175" s="265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200</v>
      </c>
      <c r="AU175" s="18" t="s">
        <v>149</v>
      </c>
    </row>
    <row r="176" s="13" customFormat="1">
      <c r="A176" s="13"/>
      <c r="B176" s="218"/>
      <c r="C176" s="219"/>
      <c r="D176" s="220" t="s">
        <v>151</v>
      </c>
      <c r="E176" s="221" t="s">
        <v>19</v>
      </c>
      <c r="F176" s="222" t="s">
        <v>152</v>
      </c>
      <c r="G176" s="219"/>
      <c r="H176" s="221" t="s">
        <v>19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8" t="s">
        <v>151</v>
      </c>
      <c r="AU176" s="228" t="s">
        <v>149</v>
      </c>
      <c r="AV176" s="13" t="s">
        <v>82</v>
      </c>
      <c r="AW176" s="13" t="s">
        <v>35</v>
      </c>
      <c r="AX176" s="13" t="s">
        <v>74</v>
      </c>
      <c r="AY176" s="228" t="s">
        <v>140</v>
      </c>
    </row>
    <row r="177" s="13" customFormat="1">
      <c r="A177" s="13"/>
      <c r="B177" s="218"/>
      <c r="C177" s="219"/>
      <c r="D177" s="220" t="s">
        <v>151</v>
      </c>
      <c r="E177" s="221" t="s">
        <v>19</v>
      </c>
      <c r="F177" s="222" t="s">
        <v>564</v>
      </c>
      <c r="G177" s="219"/>
      <c r="H177" s="221" t="s">
        <v>19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8" t="s">
        <v>151</v>
      </c>
      <c r="AU177" s="228" t="s">
        <v>149</v>
      </c>
      <c r="AV177" s="13" t="s">
        <v>82</v>
      </c>
      <c r="AW177" s="13" t="s">
        <v>35</v>
      </c>
      <c r="AX177" s="13" t="s">
        <v>74</v>
      </c>
      <c r="AY177" s="228" t="s">
        <v>140</v>
      </c>
    </row>
    <row r="178" s="14" customFormat="1">
      <c r="A178" s="14"/>
      <c r="B178" s="229"/>
      <c r="C178" s="230"/>
      <c r="D178" s="220" t="s">
        <v>151</v>
      </c>
      <c r="E178" s="231" t="s">
        <v>19</v>
      </c>
      <c r="F178" s="232" t="s">
        <v>565</v>
      </c>
      <c r="G178" s="230"/>
      <c r="H178" s="233">
        <v>5.1449999999999996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151</v>
      </c>
      <c r="AU178" s="239" t="s">
        <v>149</v>
      </c>
      <c r="AV178" s="14" t="s">
        <v>149</v>
      </c>
      <c r="AW178" s="14" t="s">
        <v>35</v>
      </c>
      <c r="AX178" s="14" t="s">
        <v>74</v>
      </c>
      <c r="AY178" s="239" t="s">
        <v>140</v>
      </c>
    </row>
    <row r="179" s="15" customFormat="1">
      <c r="A179" s="15"/>
      <c r="B179" s="240"/>
      <c r="C179" s="241"/>
      <c r="D179" s="220" t="s">
        <v>151</v>
      </c>
      <c r="E179" s="242" t="s">
        <v>19</v>
      </c>
      <c r="F179" s="243" t="s">
        <v>155</v>
      </c>
      <c r="G179" s="241"/>
      <c r="H179" s="244">
        <v>5.1449999999999996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0" t="s">
        <v>151</v>
      </c>
      <c r="AU179" s="250" t="s">
        <v>149</v>
      </c>
      <c r="AV179" s="15" t="s">
        <v>148</v>
      </c>
      <c r="AW179" s="15" t="s">
        <v>35</v>
      </c>
      <c r="AX179" s="15" t="s">
        <v>82</v>
      </c>
      <c r="AY179" s="250" t="s">
        <v>140</v>
      </c>
    </row>
    <row r="180" s="2" customFormat="1" ht="16.5" customHeight="1">
      <c r="A180" s="39"/>
      <c r="B180" s="40"/>
      <c r="C180" s="205" t="s">
        <v>384</v>
      </c>
      <c r="D180" s="205" t="s">
        <v>144</v>
      </c>
      <c r="E180" s="206" t="s">
        <v>606</v>
      </c>
      <c r="F180" s="207" t="s">
        <v>607</v>
      </c>
      <c r="G180" s="208" t="s">
        <v>190</v>
      </c>
      <c r="H180" s="209">
        <v>51.649999999999999</v>
      </c>
      <c r="I180" s="210"/>
      <c r="J180" s="211">
        <f>ROUND(I180*H180,2)</f>
        <v>0</v>
      </c>
      <c r="K180" s="207" t="s">
        <v>206</v>
      </c>
      <c r="L180" s="45"/>
      <c r="M180" s="212" t="s">
        <v>19</v>
      </c>
      <c r="N180" s="213" t="s">
        <v>46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3.0000000000000001E-05</v>
      </c>
      <c r="T180" s="215">
        <f>S180*H180</f>
        <v>0.0015495000000000001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161</v>
      </c>
      <c r="AT180" s="216" t="s">
        <v>144</v>
      </c>
      <c r="AU180" s="216" t="s">
        <v>149</v>
      </c>
      <c r="AY180" s="18" t="s">
        <v>140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149</v>
      </c>
      <c r="BK180" s="217">
        <f>ROUND(I180*H180,2)</f>
        <v>0</v>
      </c>
      <c r="BL180" s="18" t="s">
        <v>161</v>
      </c>
      <c r="BM180" s="216" t="s">
        <v>608</v>
      </c>
    </row>
    <row r="181" s="2" customFormat="1">
      <c r="A181" s="39"/>
      <c r="B181" s="40"/>
      <c r="C181" s="41"/>
      <c r="D181" s="261" t="s">
        <v>200</v>
      </c>
      <c r="E181" s="41"/>
      <c r="F181" s="262" t="s">
        <v>609</v>
      </c>
      <c r="G181" s="41"/>
      <c r="H181" s="41"/>
      <c r="I181" s="263"/>
      <c r="J181" s="41"/>
      <c r="K181" s="41"/>
      <c r="L181" s="45"/>
      <c r="M181" s="264"/>
      <c r="N181" s="26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200</v>
      </c>
      <c r="AU181" s="18" t="s">
        <v>149</v>
      </c>
    </row>
    <row r="182" s="13" customFormat="1">
      <c r="A182" s="13"/>
      <c r="B182" s="218"/>
      <c r="C182" s="219"/>
      <c r="D182" s="220" t="s">
        <v>151</v>
      </c>
      <c r="E182" s="221" t="s">
        <v>19</v>
      </c>
      <c r="F182" s="222" t="s">
        <v>152</v>
      </c>
      <c r="G182" s="219"/>
      <c r="H182" s="221" t="s">
        <v>19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8" t="s">
        <v>151</v>
      </c>
      <c r="AU182" s="228" t="s">
        <v>149</v>
      </c>
      <c r="AV182" s="13" t="s">
        <v>82</v>
      </c>
      <c r="AW182" s="13" t="s">
        <v>35</v>
      </c>
      <c r="AX182" s="13" t="s">
        <v>74</v>
      </c>
      <c r="AY182" s="228" t="s">
        <v>140</v>
      </c>
    </row>
    <row r="183" s="13" customFormat="1">
      <c r="A183" s="13"/>
      <c r="B183" s="218"/>
      <c r="C183" s="219"/>
      <c r="D183" s="220" t="s">
        <v>151</v>
      </c>
      <c r="E183" s="221" t="s">
        <v>19</v>
      </c>
      <c r="F183" s="222" t="s">
        <v>219</v>
      </c>
      <c r="G183" s="219"/>
      <c r="H183" s="221" t="s">
        <v>19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8" t="s">
        <v>151</v>
      </c>
      <c r="AU183" s="228" t="s">
        <v>149</v>
      </c>
      <c r="AV183" s="13" t="s">
        <v>82</v>
      </c>
      <c r="AW183" s="13" t="s">
        <v>35</v>
      </c>
      <c r="AX183" s="13" t="s">
        <v>74</v>
      </c>
      <c r="AY183" s="228" t="s">
        <v>140</v>
      </c>
    </row>
    <row r="184" s="14" customFormat="1">
      <c r="A184" s="14"/>
      <c r="B184" s="229"/>
      <c r="C184" s="230"/>
      <c r="D184" s="220" t="s">
        <v>151</v>
      </c>
      <c r="E184" s="231" t="s">
        <v>19</v>
      </c>
      <c r="F184" s="232" t="s">
        <v>220</v>
      </c>
      <c r="G184" s="230"/>
      <c r="H184" s="233">
        <v>4.9100000000000001</v>
      </c>
      <c r="I184" s="234"/>
      <c r="J184" s="230"/>
      <c r="K184" s="230"/>
      <c r="L184" s="235"/>
      <c r="M184" s="236"/>
      <c r="N184" s="237"/>
      <c r="O184" s="237"/>
      <c r="P184" s="237"/>
      <c r="Q184" s="237"/>
      <c r="R184" s="237"/>
      <c r="S184" s="237"/>
      <c r="T184" s="23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9" t="s">
        <v>151</v>
      </c>
      <c r="AU184" s="239" t="s">
        <v>149</v>
      </c>
      <c r="AV184" s="14" t="s">
        <v>149</v>
      </c>
      <c r="AW184" s="14" t="s">
        <v>35</v>
      </c>
      <c r="AX184" s="14" t="s">
        <v>74</v>
      </c>
      <c r="AY184" s="239" t="s">
        <v>140</v>
      </c>
    </row>
    <row r="185" s="13" customFormat="1">
      <c r="A185" s="13"/>
      <c r="B185" s="218"/>
      <c r="C185" s="219"/>
      <c r="D185" s="220" t="s">
        <v>151</v>
      </c>
      <c r="E185" s="221" t="s">
        <v>19</v>
      </c>
      <c r="F185" s="222" t="s">
        <v>152</v>
      </c>
      <c r="G185" s="219"/>
      <c r="H185" s="221" t="s">
        <v>19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151</v>
      </c>
      <c r="AU185" s="228" t="s">
        <v>149</v>
      </c>
      <c r="AV185" s="13" t="s">
        <v>82</v>
      </c>
      <c r="AW185" s="13" t="s">
        <v>35</v>
      </c>
      <c r="AX185" s="13" t="s">
        <v>74</v>
      </c>
      <c r="AY185" s="228" t="s">
        <v>140</v>
      </c>
    </row>
    <row r="186" s="13" customFormat="1">
      <c r="A186" s="13"/>
      <c r="B186" s="218"/>
      <c r="C186" s="219"/>
      <c r="D186" s="220" t="s">
        <v>151</v>
      </c>
      <c r="E186" s="221" t="s">
        <v>19</v>
      </c>
      <c r="F186" s="222" t="s">
        <v>221</v>
      </c>
      <c r="G186" s="219"/>
      <c r="H186" s="221" t="s">
        <v>19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8" t="s">
        <v>151</v>
      </c>
      <c r="AU186" s="228" t="s">
        <v>149</v>
      </c>
      <c r="AV186" s="13" t="s">
        <v>82</v>
      </c>
      <c r="AW186" s="13" t="s">
        <v>35</v>
      </c>
      <c r="AX186" s="13" t="s">
        <v>74</v>
      </c>
      <c r="AY186" s="228" t="s">
        <v>140</v>
      </c>
    </row>
    <row r="187" s="14" customFormat="1">
      <c r="A187" s="14"/>
      <c r="B187" s="229"/>
      <c r="C187" s="230"/>
      <c r="D187" s="220" t="s">
        <v>151</v>
      </c>
      <c r="E187" s="231" t="s">
        <v>19</v>
      </c>
      <c r="F187" s="232" t="s">
        <v>222</v>
      </c>
      <c r="G187" s="230"/>
      <c r="H187" s="233">
        <v>24.300000000000001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39" t="s">
        <v>151</v>
      </c>
      <c r="AU187" s="239" t="s">
        <v>149</v>
      </c>
      <c r="AV187" s="14" t="s">
        <v>149</v>
      </c>
      <c r="AW187" s="14" t="s">
        <v>35</v>
      </c>
      <c r="AX187" s="14" t="s">
        <v>74</v>
      </c>
      <c r="AY187" s="239" t="s">
        <v>140</v>
      </c>
    </row>
    <row r="188" s="13" customFormat="1">
      <c r="A188" s="13"/>
      <c r="B188" s="218"/>
      <c r="C188" s="219"/>
      <c r="D188" s="220" t="s">
        <v>151</v>
      </c>
      <c r="E188" s="221" t="s">
        <v>19</v>
      </c>
      <c r="F188" s="222" t="s">
        <v>152</v>
      </c>
      <c r="G188" s="219"/>
      <c r="H188" s="221" t="s">
        <v>19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8" t="s">
        <v>151</v>
      </c>
      <c r="AU188" s="228" t="s">
        <v>149</v>
      </c>
      <c r="AV188" s="13" t="s">
        <v>82</v>
      </c>
      <c r="AW188" s="13" t="s">
        <v>35</v>
      </c>
      <c r="AX188" s="13" t="s">
        <v>74</v>
      </c>
      <c r="AY188" s="228" t="s">
        <v>140</v>
      </c>
    </row>
    <row r="189" s="13" customFormat="1">
      <c r="A189" s="13"/>
      <c r="B189" s="218"/>
      <c r="C189" s="219"/>
      <c r="D189" s="220" t="s">
        <v>151</v>
      </c>
      <c r="E189" s="221" t="s">
        <v>19</v>
      </c>
      <c r="F189" s="222" t="s">
        <v>223</v>
      </c>
      <c r="G189" s="219"/>
      <c r="H189" s="221" t="s">
        <v>19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151</v>
      </c>
      <c r="AU189" s="228" t="s">
        <v>149</v>
      </c>
      <c r="AV189" s="13" t="s">
        <v>82</v>
      </c>
      <c r="AW189" s="13" t="s">
        <v>35</v>
      </c>
      <c r="AX189" s="13" t="s">
        <v>74</v>
      </c>
      <c r="AY189" s="228" t="s">
        <v>140</v>
      </c>
    </row>
    <row r="190" s="14" customFormat="1">
      <c r="A190" s="14"/>
      <c r="B190" s="229"/>
      <c r="C190" s="230"/>
      <c r="D190" s="220" t="s">
        <v>151</v>
      </c>
      <c r="E190" s="231" t="s">
        <v>19</v>
      </c>
      <c r="F190" s="232" t="s">
        <v>224</v>
      </c>
      <c r="G190" s="230"/>
      <c r="H190" s="233">
        <v>6.8799999999999999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151</v>
      </c>
      <c r="AU190" s="239" t="s">
        <v>149</v>
      </c>
      <c r="AV190" s="14" t="s">
        <v>149</v>
      </c>
      <c r="AW190" s="14" t="s">
        <v>35</v>
      </c>
      <c r="AX190" s="14" t="s">
        <v>74</v>
      </c>
      <c r="AY190" s="239" t="s">
        <v>140</v>
      </c>
    </row>
    <row r="191" s="13" customFormat="1">
      <c r="A191" s="13"/>
      <c r="B191" s="218"/>
      <c r="C191" s="219"/>
      <c r="D191" s="220" t="s">
        <v>151</v>
      </c>
      <c r="E191" s="221" t="s">
        <v>19</v>
      </c>
      <c r="F191" s="222" t="s">
        <v>152</v>
      </c>
      <c r="G191" s="219"/>
      <c r="H191" s="221" t="s">
        <v>19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8" t="s">
        <v>151</v>
      </c>
      <c r="AU191" s="228" t="s">
        <v>149</v>
      </c>
      <c r="AV191" s="13" t="s">
        <v>82</v>
      </c>
      <c r="AW191" s="13" t="s">
        <v>35</v>
      </c>
      <c r="AX191" s="13" t="s">
        <v>74</v>
      </c>
      <c r="AY191" s="228" t="s">
        <v>140</v>
      </c>
    </row>
    <row r="192" s="13" customFormat="1">
      <c r="A192" s="13"/>
      <c r="B192" s="218"/>
      <c r="C192" s="219"/>
      <c r="D192" s="220" t="s">
        <v>151</v>
      </c>
      <c r="E192" s="221" t="s">
        <v>19</v>
      </c>
      <c r="F192" s="222" t="s">
        <v>225</v>
      </c>
      <c r="G192" s="219"/>
      <c r="H192" s="221" t="s">
        <v>19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8" t="s">
        <v>151</v>
      </c>
      <c r="AU192" s="228" t="s">
        <v>149</v>
      </c>
      <c r="AV192" s="13" t="s">
        <v>82</v>
      </c>
      <c r="AW192" s="13" t="s">
        <v>35</v>
      </c>
      <c r="AX192" s="13" t="s">
        <v>74</v>
      </c>
      <c r="AY192" s="228" t="s">
        <v>140</v>
      </c>
    </row>
    <row r="193" s="14" customFormat="1">
      <c r="A193" s="14"/>
      <c r="B193" s="229"/>
      <c r="C193" s="230"/>
      <c r="D193" s="220" t="s">
        <v>151</v>
      </c>
      <c r="E193" s="231" t="s">
        <v>19</v>
      </c>
      <c r="F193" s="232" t="s">
        <v>226</v>
      </c>
      <c r="G193" s="230"/>
      <c r="H193" s="233">
        <v>11.75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151</v>
      </c>
      <c r="AU193" s="239" t="s">
        <v>149</v>
      </c>
      <c r="AV193" s="14" t="s">
        <v>149</v>
      </c>
      <c r="AW193" s="14" t="s">
        <v>35</v>
      </c>
      <c r="AX193" s="14" t="s">
        <v>74</v>
      </c>
      <c r="AY193" s="239" t="s">
        <v>140</v>
      </c>
    </row>
    <row r="194" s="13" customFormat="1">
      <c r="A194" s="13"/>
      <c r="B194" s="218"/>
      <c r="C194" s="219"/>
      <c r="D194" s="220" t="s">
        <v>151</v>
      </c>
      <c r="E194" s="221" t="s">
        <v>19</v>
      </c>
      <c r="F194" s="222" t="s">
        <v>152</v>
      </c>
      <c r="G194" s="219"/>
      <c r="H194" s="221" t="s">
        <v>19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8" t="s">
        <v>151</v>
      </c>
      <c r="AU194" s="228" t="s">
        <v>149</v>
      </c>
      <c r="AV194" s="13" t="s">
        <v>82</v>
      </c>
      <c r="AW194" s="13" t="s">
        <v>35</v>
      </c>
      <c r="AX194" s="13" t="s">
        <v>74</v>
      </c>
      <c r="AY194" s="228" t="s">
        <v>140</v>
      </c>
    </row>
    <row r="195" s="13" customFormat="1">
      <c r="A195" s="13"/>
      <c r="B195" s="218"/>
      <c r="C195" s="219"/>
      <c r="D195" s="220" t="s">
        <v>151</v>
      </c>
      <c r="E195" s="221" t="s">
        <v>19</v>
      </c>
      <c r="F195" s="222" t="s">
        <v>227</v>
      </c>
      <c r="G195" s="219"/>
      <c r="H195" s="221" t="s">
        <v>19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8" t="s">
        <v>151</v>
      </c>
      <c r="AU195" s="228" t="s">
        <v>149</v>
      </c>
      <c r="AV195" s="13" t="s">
        <v>82</v>
      </c>
      <c r="AW195" s="13" t="s">
        <v>35</v>
      </c>
      <c r="AX195" s="13" t="s">
        <v>74</v>
      </c>
      <c r="AY195" s="228" t="s">
        <v>140</v>
      </c>
    </row>
    <row r="196" s="14" customFormat="1">
      <c r="A196" s="14"/>
      <c r="B196" s="229"/>
      <c r="C196" s="230"/>
      <c r="D196" s="220" t="s">
        <v>151</v>
      </c>
      <c r="E196" s="231" t="s">
        <v>19</v>
      </c>
      <c r="F196" s="232" t="s">
        <v>228</v>
      </c>
      <c r="G196" s="230"/>
      <c r="H196" s="233">
        <v>3.8100000000000001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151</v>
      </c>
      <c r="AU196" s="239" t="s">
        <v>149</v>
      </c>
      <c r="AV196" s="14" t="s">
        <v>149</v>
      </c>
      <c r="AW196" s="14" t="s">
        <v>35</v>
      </c>
      <c r="AX196" s="14" t="s">
        <v>74</v>
      </c>
      <c r="AY196" s="239" t="s">
        <v>140</v>
      </c>
    </row>
    <row r="197" s="15" customFormat="1">
      <c r="A197" s="15"/>
      <c r="B197" s="240"/>
      <c r="C197" s="241"/>
      <c r="D197" s="220" t="s">
        <v>151</v>
      </c>
      <c r="E197" s="242" t="s">
        <v>19</v>
      </c>
      <c r="F197" s="243" t="s">
        <v>155</v>
      </c>
      <c r="G197" s="241"/>
      <c r="H197" s="244">
        <v>51.650000000000006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0" t="s">
        <v>151</v>
      </c>
      <c r="AU197" s="250" t="s">
        <v>149</v>
      </c>
      <c r="AV197" s="15" t="s">
        <v>148</v>
      </c>
      <c r="AW197" s="15" t="s">
        <v>35</v>
      </c>
      <c r="AX197" s="15" t="s">
        <v>82</v>
      </c>
      <c r="AY197" s="250" t="s">
        <v>140</v>
      </c>
    </row>
    <row r="198" s="2" customFormat="1" ht="16.5" customHeight="1">
      <c r="A198" s="39"/>
      <c r="B198" s="40"/>
      <c r="C198" s="251" t="s">
        <v>180</v>
      </c>
      <c r="D198" s="251" t="s">
        <v>157</v>
      </c>
      <c r="E198" s="252" t="s">
        <v>610</v>
      </c>
      <c r="F198" s="253" t="s">
        <v>611</v>
      </c>
      <c r="G198" s="254" t="s">
        <v>190</v>
      </c>
      <c r="H198" s="255">
        <v>56.814999999999998</v>
      </c>
      <c r="I198" s="256"/>
      <c r="J198" s="257">
        <f>ROUND(I198*H198,2)</f>
        <v>0</v>
      </c>
      <c r="K198" s="253" t="s">
        <v>206</v>
      </c>
      <c r="L198" s="258"/>
      <c r="M198" s="259" t="s">
        <v>19</v>
      </c>
      <c r="N198" s="260" t="s">
        <v>46</v>
      </c>
      <c r="O198" s="85"/>
      <c r="P198" s="214">
        <f>O198*H198</f>
        <v>0</v>
      </c>
      <c r="Q198" s="214">
        <v>2.0000000000000002E-05</v>
      </c>
      <c r="R198" s="214">
        <f>Q198*H198</f>
        <v>0.0011363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279</v>
      </c>
      <c r="AT198" s="216" t="s">
        <v>157</v>
      </c>
      <c r="AU198" s="216" t="s">
        <v>149</v>
      </c>
      <c r="AY198" s="18" t="s">
        <v>140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149</v>
      </c>
      <c r="BK198" s="217">
        <f>ROUND(I198*H198,2)</f>
        <v>0</v>
      </c>
      <c r="BL198" s="18" t="s">
        <v>161</v>
      </c>
      <c r="BM198" s="216" t="s">
        <v>612</v>
      </c>
    </row>
    <row r="199" s="13" customFormat="1">
      <c r="A199" s="13"/>
      <c r="B199" s="218"/>
      <c r="C199" s="219"/>
      <c r="D199" s="220" t="s">
        <v>151</v>
      </c>
      <c r="E199" s="221" t="s">
        <v>19</v>
      </c>
      <c r="F199" s="222" t="s">
        <v>152</v>
      </c>
      <c r="G199" s="219"/>
      <c r="H199" s="221" t="s">
        <v>19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151</v>
      </c>
      <c r="AU199" s="228" t="s">
        <v>149</v>
      </c>
      <c r="AV199" s="13" t="s">
        <v>82</v>
      </c>
      <c r="AW199" s="13" t="s">
        <v>35</v>
      </c>
      <c r="AX199" s="13" t="s">
        <v>74</v>
      </c>
      <c r="AY199" s="228" t="s">
        <v>140</v>
      </c>
    </row>
    <row r="200" s="13" customFormat="1">
      <c r="A200" s="13"/>
      <c r="B200" s="218"/>
      <c r="C200" s="219"/>
      <c r="D200" s="220" t="s">
        <v>151</v>
      </c>
      <c r="E200" s="221" t="s">
        <v>19</v>
      </c>
      <c r="F200" s="222" t="s">
        <v>219</v>
      </c>
      <c r="G200" s="219"/>
      <c r="H200" s="221" t="s">
        <v>19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28" t="s">
        <v>151</v>
      </c>
      <c r="AU200" s="228" t="s">
        <v>149</v>
      </c>
      <c r="AV200" s="13" t="s">
        <v>82</v>
      </c>
      <c r="AW200" s="13" t="s">
        <v>35</v>
      </c>
      <c r="AX200" s="13" t="s">
        <v>74</v>
      </c>
      <c r="AY200" s="228" t="s">
        <v>140</v>
      </c>
    </row>
    <row r="201" s="14" customFormat="1">
      <c r="A201" s="14"/>
      <c r="B201" s="229"/>
      <c r="C201" s="230"/>
      <c r="D201" s="220" t="s">
        <v>151</v>
      </c>
      <c r="E201" s="231" t="s">
        <v>19</v>
      </c>
      <c r="F201" s="232" t="s">
        <v>220</v>
      </c>
      <c r="G201" s="230"/>
      <c r="H201" s="233">
        <v>4.9100000000000001</v>
      </c>
      <c r="I201" s="234"/>
      <c r="J201" s="230"/>
      <c r="K201" s="230"/>
      <c r="L201" s="235"/>
      <c r="M201" s="236"/>
      <c r="N201" s="237"/>
      <c r="O201" s="237"/>
      <c r="P201" s="237"/>
      <c r="Q201" s="237"/>
      <c r="R201" s="237"/>
      <c r="S201" s="237"/>
      <c r="T201" s="23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39" t="s">
        <v>151</v>
      </c>
      <c r="AU201" s="239" t="s">
        <v>149</v>
      </c>
      <c r="AV201" s="14" t="s">
        <v>149</v>
      </c>
      <c r="AW201" s="14" t="s">
        <v>35</v>
      </c>
      <c r="AX201" s="14" t="s">
        <v>74</v>
      </c>
      <c r="AY201" s="239" t="s">
        <v>140</v>
      </c>
    </row>
    <row r="202" s="13" customFormat="1">
      <c r="A202" s="13"/>
      <c r="B202" s="218"/>
      <c r="C202" s="219"/>
      <c r="D202" s="220" t="s">
        <v>151</v>
      </c>
      <c r="E202" s="221" t="s">
        <v>19</v>
      </c>
      <c r="F202" s="222" t="s">
        <v>152</v>
      </c>
      <c r="G202" s="219"/>
      <c r="H202" s="221" t="s">
        <v>19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8" t="s">
        <v>151</v>
      </c>
      <c r="AU202" s="228" t="s">
        <v>149</v>
      </c>
      <c r="AV202" s="13" t="s">
        <v>82</v>
      </c>
      <c r="AW202" s="13" t="s">
        <v>35</v>
      </c>
      <c r="AX202" s="13" t="s">
        <v>74</v>
      </c>
      <c r="AY202" s="228" t="s">
        <v>140</v>
      </c>
    </row>
    <row r="203" s="13" customFormat="1">
      <c r="A203" s="13"/>
      <c r="B203" s="218"/>
      <c r="C203" s="219"/>
      <c r="D203" s="220" t="s">
        <v>151</v>
      </c>
      <c r="E203" s="221" t="s">
        <v>19</v>
      </c>
      <c r="F203" s="222" t="s">
        <v>221</v>
      </c>
      <c r="G203" s="219"/>
      <c r="H203" s="221" t="s">
        <v>19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8" t="s">
        <v>151</v>
      </c>
      <c r="AU203" s="228" t="s">
        <v>149</v>
      </c>
      <c r="AV203" s="13" t="s">
        <v>82</v>
      </c>
      <c r="AW203" s="13" t="s">
        <v>35</v>
      </c>
      <c r="AX203" s="13" t="s">
        <v>74</v>
      </c>
      <c r="AY203" s="228" t="s">
        <v>140</v>
      </c>
    </row>
    <row r="204" s="14" customFormat="1">
      <c r="A204" s="14"/>
      <c r="B204" s="229"/>
      <c r="C204" s="230"/>
      <c r="D204" s="220" t="s">
        <v>151</v>
      </c>
      <c r="E204" s="231" t="s">
        <v>19</v>
      </c>
      <c r="F204" s="232" t="s">
        <v>222</v>
      </c>
      <c r="G204" s="230"/>
      <c r="H204" s="233">
        <v>24.300000000000001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9" t="s">
        <v>151</v>
      </c>
      <c r="AU204" s="239" t="s">
        <v>149</v>
      </c>
      <c r="AV204" s="14" t="s">
        <v>149</v>
      </c>
      <c r="AW204" s="14" t="s">
        <v>35</v>
      </c>
      <c r="AX204" s="14" t="s">
        <v>74</v>
      </c>
      <c r="AY204" s="239" t="s">
        <v>140</v>
      </c>
    </row>
    <row r="205" s="13" customFormat="1">
      <c r="A205" s="13"/>
      <c r="B205" s="218"/>
      <c r="C205" s="219"/>
      <c r="D205" s="220" t="s">
        <v>151</v>
      </c>
      <c r="E205" s="221" t="s">
        <v>19</v>
      </c>
      <c r="F205" s="222" t="s">
        <v>152</v>
      </c>
      <c r="G205" s="219"/>
      <c r="H205" s="221" t="s">
        <v>19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8" t="s">
        <v>151</v>
      </c>
      <c r="AU205" s="228" t="s">
        <v>149</v>
      </c>
      <c r="AV205" s="13" t="s">
        <v>82</v>
      </c>
      <c r="AW205" s="13" t="s">
        <v>35</v>
      </c>
      <c r="AX205" s="13" t="s">
        <v>74</v>
      </c>
      <c r="AY205" s="228" t="s">
        <v>140</v>
      </c>
    </row>
    <row r="206" s="13" customFormat="1">
      <c r="A206" s="13"/>
      <c r="B206" s="218"/>
      <c r="C206" s="219"/>
      <c r="D206" s="220" t="s">
        <v>151</v>
      </c>
      <c r="E206" s="221" t="s">
        <v>19</v>
      </c>
      <c r="F206" s="222" t="s">
        <v>223</v>
      </c>
      <c r="G206" s="219"/>
      <c r="H206" s="221" t="s">
        <v>19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8" t="s">
        <v>151</v>
      </c>
      <c r="AU206" s="228" t="s">
        <v>149</v>
      </c>
      <c r="AV206" s="13" t="s">
        <v>82</v>
      </c>
      <c r="AW206" s="13" t="s">
        <v>35</v>
      </c>
      <c r="AX206" s="13" t="s">
        <v>74</v>
      </c>
      <c r="AY206" s="228" t="s">
        <v>140</v>
      </c>
    </row>
    <row r="207" s="14" customFormat="1">
      <c r="A207" s="14"/>
      <c r="B207" s="229"/>
      <c r="C207" s="230"/>
      <c r="D207" s="220" t="s">
        <v>151</v>
      </c>
      <c r="E207" s="231" t="s">
        <v>19</v>
      </c>
      <c r="F207" s="232" t="s">
        <v>224</v>
      </c>
      <c r="G207" s="230"/>
      <c r="H207" s="233">
        <v>6.8799999999999999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39" t="s">
        <v>151</v>
      </c>
      <c r="AU207" s="239" t="s">
        <v>149</v>
      </c>
      <c r="AV207" s="14" t="s">
        <v>149</v>
      </c>
      <c r="AW207" s="14" t="s">
        <v>35</v>
      </c>
      <c r="AX207" s="14" t="s">
        <v>74</v>
      </c>
      <c r="AY207" s="239" t="s">
        <v>140</v>
      </c>
    </row>
    <row r="208" s="13" customFormat="1">
      <c r="A208" s="13"/>
      <c r="B208" s="218"/>
      <c r="C208" s="219"/>
      <c r="D208" s="220" t="s">
        <v>151</v>
      </c>
      <c r="E208" s="221" t="s">
        <v>19</v>
      </c>
      <c r="F208" s="222" t="s">
        <v>152</v>
      </c>
      <c r="G208" s="219"/>
      <c r="H208" s="221" t="s">
        <v>19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28" t="s">
        <v>151</v>
      </c>
      <c r="AU208" s="228" t="s">
        <v>149</v>
      </c>
      <c r="AV208" s="13" t="s">
        <v>82</v>
      </c>
      <c r="AW208" s="13" t="s">
        <v>35</v>
      </c>
      <c r="AX208" s="13" t="s">
        <v>74</v>
      </c>
      <c r="AY208" s="228" t="s">
        <v>140</v>
      </c>
    </row>
    <row r="209" s="13" customFormat="1">
      <c r="A209" s="13"/>
      <c r="B209" s="218"/>
      <c r="C209" s="219"/>
      <c r="D209" s="220" t="s">
        <v>151</v>
      </c>
      <c r="E209" s="221" t="s">
        <v>19</v>
      </c>
      <c r="F209" s="222" t="s">
        <v>225</v>
      </c>
      <c r="G209" s="219"/>
      <c r="H209" s="221" t="s">
        <v>19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8" t="s">
        <v>151</v>
      </c>
      <c r="AU209" s="228" t="s">
        <v>149</v>
      </c>
      <c r="AV209" s="13" t="s">
        <v>82</v>
      </c>
      <c r="AW209" s="13" t="s">
        <v>35</v>
      </c>
      <c r="AX209" s="13" t="s">
        <v>74</v>
      </c>
      <c r="AY209" s="228" t="s">
        <v>140</v>
      </c>
    </row>
    <row r="210" s="14" customFormat="1">
      <c r="A210" s="14"/>
      <c r="B210" s="229"/>
      <c r="C210" s="230"/>
      <c r="D210" s="220" t="s">
        <v>151</v>
      </c>
      <c r="E210" s="231" t="s">
        <v>19</v>
      </c>
      <c r="F210" s="232" t="s">
        <v>226</v>
      </c>
      <c r="G210" s="230"/>
      <c r="H210" s="233">
        <v>11.75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151</v>
      </c>
      <c r="AU210" s="239" t="s">
        <v>149</v>
      </c>
      <c r="AV210" s="14" t="s">
        <v>149</v>
      </c>
      <c r="AW210" s="14" t="s">
        <v>35</v>
      </c>
      <c r="AX210" s="14" t="s">
        <v>74</v>
      </c>
      <c r="AY210" s="239" t="s">
        <v>140</v>
      </c>
    </row>
    <row r="211" s="13" customFormat="1">
      <c r="A211" s="13"/>
      <c r="B211" s="218"/>
      <c r="C211" s="219"/>
      <c r="D211" s="220" t="s">
        <v>151</v>
      </c>
      <c r="E211" s="221" t="s">
        <v>19</v>
      </c>
      <c r="F211" s="222" t="s">
        <v>152</v>
      </c>
      <c r="G211" s="219"/>
      <c r="H211" s="221" t="s">
        <v>19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8" t="s">
        <v>151</v>
      </c>
      <c r="AU211" s="228" t="s">
        <v>149</v>
      </c>
      <c r="AV211" s="13" t="s">
        <v>82</v>
      </c>
      <c r="AW211" s="13" t="s">
        <v>35</v>
      </c>
      <c r="AX211" s="13" t="s">
        <v>74</v>
      </c>
      <c r="AY211" s="228" t="s">
        <v>140</v>
      </c>
    </row>
    <row r="212" s="13" customFormat="1">
      <c r="A212" s="13"/>
      <c r="B212" s="218"/>
      <c r="C212" s="219"/>
      <c r="D212" s="220" t="s">
        <v>151</v>
      </c>
      <c r="E212" s="221" t="s">
        <v>19</v>
      </c>
      <c r="F212" s="222" t="s">
        <v>227</v>
      </c>
      <c r="G212" s="219"/>
      <c r="H212" s="221" t="s">
        <v>19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8" t="s">
        <v>151</v>
      </c>
      <c r="AU212" s="228" t="s">
        <v>149</v>
      </c>
      <c r="AV212" s="13" t="s">
        <v>82</v>
      </c>
      <c r="AW212" s="13" t="s">
        <v>35</v>
      </c>
      <c r="AX212" s="13" t="s">
        <v>74</v>
      </c>
      <c r="AY212" s="228" t="s">
        <v>140</v>
      </c>
    </row>
    <row r="213" s="14" customFormat="1">
      <c r="A213" s="14"/>
      <c r="B213" s="229"/>
      <c r="C213" s="230"/>
      <c r="D213" s="220" t="s">
        <v>151</v>
      </c>
      <c r="E213" s="231" t="s">
        <v>19</v>
      </c>
      <c r="F213" s="232" t="s">
        <v>228</v>
      </c>
      <c r="G213" s="230"/>
      <c r="H213" s="233">
        <v>3.8100000000000001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9" t="s">
        <v>151</v>
      </c>
      <c r="AU213" s="239" t="s">
        <v>149</v>
      </c>
      <c r="AV213" s="14" t="s">
        <v>149</v>
      </c>
      <c r="AW213" s="14" t="s">
        <v>35</v>
      </c>
      <c r="AX213" s="14" t="s">
        <v>74</v>
      </c>
      <c r="AY213" s="239" t="s">
        <v>140</v>
      </c>
    </row>
    <row r="214" s="15" customFormat="1">
      <c r="A214" s="15"/>
      <c r="B214" s="240"/>
      <c r="C214" s="241"/>
      <c r="D214" s="220" t="s">
        <v>151</v>
      </c>
      <c r="E214" s="242" t="s">
        <v>19</v>
      </c>
      <c r="F214" s="243" t="s">
        <v>155</v>
      </c>
      <c r="G214" s="241"/>
      <c r="H214" s="244">
        <v>51.650000000000006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0" t="s">
        <v>151</v>
      </c>
      <c r="AU214" s="250" t="s">
        <v>149</v>
      </c>
      <c r="AV214" s="15" t="s">
        <v>148</v>
      </c>
      <c r="AW214" s="15" t="s">
        <v>35</v>
      </c>
      <c r="AX214" s="15" t="s">
        <v>82</v>
      </c>
      <c r="AY214" s="250" t="s">
        <v>140</v>
      </c>
    </row>
    <row r="215" s="14" customFormat="1">
      <c r="A215" s="14"/>
      <c r="B215" s="229"/>
      <c r="C215" s="230"/>
      <c r="D215" s="220" t="s">
        <v>151</v>
      </c>
      <c r="E215" s="230"/>
      <c r="F215" s="232" t="s">
        <v>613</v>
      </c>
      <c r="G215" s="230"/>
      <c r="H215" s="233">
        <v>56.814999999999998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151</v>
      </c>
      <c r="AU215" s="239" t="s">
        <v>149</v>
      </c>
      <c r="AV215" s="14" t="s">
        <v>149</v>
      </c>
      <c r="AW215" s="14" t="s">
        <v>4</v>
      </c>
      <c r="AX215" s="14" t="s">
        <v>82</v>
      </c>
      <c r="AY215" s="239" t="s">
        <v>140</v>
      </c>
    </row>
    <row r="216" s="2" customFormat="1" ht="24.15" customHeight="1">
      <c r="A216" s="39"/>
      <c r="B216" s="40"/>
      <c r="C216" s="205" t="s">
        <v>394</v>
      </c>
      <c r="D216" s="205" t="s">
        <v>144</v>
      </c>
      <c r="E216" s="206" t="s">
        <v>614</v>
      </c>
      <c r="F216" s="207" t="s">
        <v>615</v>
      </c>
      <c r="G216" s="208" t="s">
        <v>190</v>
      </c>
      <c r="H216" s="209">
        <v>18.48</v>
      </c>
      <c r="I216" s="210"/>
      <c r="J216" s="211">
        <f>ROUND(I216*H216,2)</f>
        <v>0</v>
      </c>
      <c r="K216" s="207" t="s">
        <v>206</v>
      </c>
      <c r="L216" s="45"/>
      <c r="M216" s="212" t="s">
        <v>19</v>
      </c>
      <c r="N216" s="213" t="s">
        <v>46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3.0000000000000001E-05</v>
      </c>
      <c r="T216" s="215">
        <f>S216*H216</f>
        <v>0.00055440000000000003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161</v>
      </c>
      <c r="AT216" s="216" t="s">
        <v>144</v>
      </c>
      <c r="AU216" s="216" t="s">
        <v>149</v>
      </c>
      <c r="AY216" s="18" t="s">
        <v>140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149</v>
      </c>
      <c r="BK216" s="217">
        <f>ROUND(I216*H216,2)</f>
        <v>0</v>
      </c>
      <c r="BL216" s="18" t="s">
        <v>161</v>
      </c>
      <c r="BM216" s="216" t="s">
        <v>616</v>
      </c>
    </row>
    <row r="217" s="2" customFormat="1">
      <c r="A217" s="39"/>
      <c r="B217" s="40"/>
      <c r="C217" s="41"/>
      <c r="D217" s="261" t="s">
        <v>200</v>
      </c>
      <c r="E217" s="41"/>
      <c r="F217" s="262" t="s">
        <v>617</v>
      </c>
      <c r="G217" s="41"/>
      <c r="H217" s="41"/>
      <c r="I217" s="263"/>
      <c r="J217" s="41"/>
      <c r="K217" s="41"/>
      <c r="L217" s="45"/>
      <c r="M217" s="264"/>
      <c r="N217" s="26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200</v>
      </c>
      <c r="AU217" s="18" t="s">
        <v>149</v>
      </c>
    </row>
    <row r="218" s="13" customFormat="1">
      <c r="A218" s="13"/>
      <c r="B218" s="218"/>
      <c r="C218" s="219"/>
      <c r="D218" s="220" t="s">
        <v>151</v>
      </c>
      <c r="E218" s="221" t="s">
        <v>19</v>
      </c>
      <c r="F218" s="222" t="s">
        <v>542</v>
      </c>
      <c r="G218" s="219"/>
      <c r="H218" s="221" t="s">
        <v>19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8" t="s">
        <v>151</v>
      </c>
      <c r="AU218" s="228" t="s">
        <v>149</v>
      </c>
      <c r="AV218" s="13" t="s">
        <v>82</v>
      </c>
      <c r="AW218" s="13" t="s">
        <v>35</v>
      </c>
      <c r="AX218" s="13" t="s">
        <v>74</v>
      </c>
      <c r="AY218" s="228" t="s">
        <v>140</v>
      </c>
    </row>
    <row r="219" s="13" customFormat="1">
      <c r="A219" s="13"/>
      <c r="B219" s="218"/>
      <c r="C219" s="219"/>
      <c r="D219" s="220" t="s">
        <v>151</v>
      </c>
      <c r="E219" s="221" t="s">
        <v>19</v>
      </c>
      <c r="F219" s="222" t="s">
        <v>481</v>
      </c>
      <c r="G219" s="219"/>
      <c r="H219" s="221" t="s">
        <v>19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8" t="s">
        <v>151</v>
      </c>
      <c r="AU219" s="228" t="s">
        <v>149</v>
      </c>
      <c r="AV219" s="13" t="s">
        <v>82</v>
      </c>
      <c r="AW219" s="13" t="s">
        <v>35</v>
      </c>
      <c r="AX219" s="13" t="s">
        <v>74</v>
      </c>
      <c r="AY219" s="228" t="s">
        <v>140</v>
      </c>
    </row>
    <row r="220" s="13" customFormat="1">
      <c r="A220" s="13"/>
      <c r="B220" s="218"/>
      <c r="C220" s="219"/>
      <c r="D220" s="220" t="s">
        <v>151</v>
      </c>
      <c r="E220" s="221" t="s">
        <v>19</v>
      </c>
      <c r="F220" s="222" t="s">
        <v>482</v>
      </c>
      <c r="G220" s="219"/>
      <c r="H220" s="221" t="s">
        <v>19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8" t="s">
        <v>151</v>
      </c>
      <c r="AU220" s="228" t="s">
        <v>149</v>
      </c>
      <c r="AV220" s="13" t="s">
        <v>82</v>
      </c>
      <c r="AW220" s="13" t="s">
        <v>35</v>
      </c>
      <c r="AX220" s="13" t="s">
        <v>74</v>
      </c>
      <c r="AY220" s="228" t="s">
        <v>140</v>
      </c>
    </row>
    <row r="221" s="14" customFormat="1">
      <c r="A221" s="14"/>
      <c r="B221" s="229"/>
      <c r="C221" s="230"/>
      <c r="D221" s="220" t="s">
        <v>151</v>
      </c>
      <c r="E221" s="231" t="s">
        <v>19</v>
      </c>
      <c r="F221" s="232" t="s">
        <v>487</v>
      </c>
      <c r="G221" s="230"/>
      <c r="H221" s="233">
        <v>1.8899999999999999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9" t="s">
        <v>151</v>
      </c>
      <c r="AU221" s="239" t="s">
        <v>149</v>
      </c>
      <c r="AV221" s="14" t="s">
        <v>149</v>
      </c>
      <c r="AW221" s="14" t="s">
        <v>35</v>
      </c>
      <c r="AX221" s="14" t="s">
        <v>74</v>
      </c>
      <c r="AY221" s="239" t="s">
        <v>140</v>
      </c>
    </row>
    <row r="222" s="13" customFormat="1">
      <c r="A222" s="13"/>
      <c r="B222" s="218"/>
      <c r="C222" s="219"/>
      <c r="D222" s="220" t="s">
        <v>151</v>
      </c>
      <c r="E222" s="221" t="s">
        <v>19</v>
      </c>
      <c r="F222" s="222" t="s">
        <v>454</v>
      </c>
      <c r="G222" s="219"/>
      <c r="H222" s="221" t="s">
        <v>19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8" t="s">
        <v>151</v>
      </c>
      <c r="AU222" s="228" t="s">
        <v>149</v>
      </c>
      <c r="AV222" s="13" t="s">
        <v>82</v>
      </c>
      <c r="AW222" s="13" t="s">
        <v>35</v>
      </c>
      <c r="AX222" s="13" t="s">
        <v>74</v>
      </c>
      <c r="AY222" s="228" t="s">
        <v>140</v>
      </c>
    </row>
    <row r="223" s="13" customFormat="1">
      <c r="A223" s="13"/>
      <c r="B223" s="218"/>
      <c r="C223" s="219"/>
      <c r="D223" s="220" t="s">
        <v>151</v>
      </c>
      <c r="E223" s="221" t="s">
        <v>19</v>
      </c>
      <c r="F223" s="222" t="s">
        <v>428</v>
      </c>
      <c r="G223" s="219"/>
      <c r="H223" s="221" t="s">
        <v>19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8" t="s">
        <v>151</v>
      </c>
      <c r="AU223" s="228" t="s">
        <v>149</v>
      </c>
      <c r="AV223" s="13" t="s">
        <v>82</v>
      </c>
      <c r="AW223" s="13" t="s">
        <v>35</v>
      </c>
      <c r="AX223" s="13" t="s">
        <v>74</v>
      </c>
      <c r="AY223" s="228" t="s">
        <v>140</v>
      </c>
    </row>
    <row r="224" s="13" customFormat="1">
      <c r="A224" s="13"/>
      <c r="B224" s="218"/>
      <c r="C224" s="219"/>
      <c r="D224" s="220" t="s">
        <v>151</v>
      </c>
      <c r="E224" s="221" t="s">
        <v>19</v>
      </c>
      <c r="F224" s="222" t="s">
        <v>439</v>
      </c>
      <c r="G224" s="219"/>
      <c r="H224" s="221" t="s">
        <v>19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8" t="s">
        <v>151</v>
      </c>
      <c r="AU224" s="228" t="s">
        <v>149</v>
      </c>
      <c r="AV224" s="13" t="s">
        <v>82</v>
      </c>
      <c r="AW224" s="13" t="s">
        <v>35</v>
      </c>
      <c r="AX224" s="13" t="s">
        <v>74</v>
      </c>
      <c r="AY224" s="228" t="s">
        <v>140</v>
      </c>
    </row>
    <row r="225" s="14" customFormat="1">
      <c r="A225" s="14"/>
      <c r="B225" s="229"/>
      <c r="C225" s="230"/>
      <c r="D225" s="220" t="s">
        <v>151</v>
      </c>
      <c r="E225" s="231" t="s">
        <v>19</v>
      </c>
      <c r="F225" s="232" t="s">
        <v>618</v>
      </c>
      <c r="G225" s="230"/>
      <c r="H225" s="233">
        <v>1.6799999999999999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9" t="s">
        <v>151</v>
      </c>
      <c r="AU225" s="239" t="s">
        <v>149</v>
      </c>
      <c r="AV225" s="14" t="s">
        <v>149</v>
      </c>
      <c r="AW225" s="14" t="s">
        <v>35</v>
      </c>
      <c r="AX225" s="14" t="s">
        <v>74</v>
      </c>
      <c r="AY225" s="239" t="s">
        <v>140</v>
      </c>
    </row>
    <row r="226" s="13" customFormat="1">
      <c r="A226" s="13"/>
      <c r="B226" s="218"/>
      <c r="C226" s="219"/>
      <c r="D226" s="220" t="s">
        <v>151</v>
      </c>
      <c r="E226" s="221" t="s">
        <v>19</v>
      </c>
      <c r="F226" s="222" t="s">
        <v>428</v>
      </c>
      <c r="G226" s="219"/>
      <c r="H226" s="221" t="s">
        <v>19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8" t="s">
        <v>151</v>
      </c>
      <c r="AU226" s="228" t="s">
        <v>149</v>
      </c>
      <c r="AV226" s="13" t="s">
        <v>82</v>
      </c>
      <c r="AW226" s="13" t="s">
        <v>35</v>
      </c>
      <c r="AX226" s="13" t="s">
        <v>74</v>
      </c>
      <c r="AY226" s="228" t="s">
        <v>140</v>
      </c>
    </row>
    <row r="227" s="13" customFormat="1">
      <c r="A227" s="13"/>
      <c r="B227" s="218"/>
      <c r="C227" s="219"/>
      <c r="D227" s="220" t="s">
        <v>151</v>
      </c>
      <c r="E227" s="221" t="s">
        <v>19</v>
      </c>
      <c r="F227" s="222" t="s">
        <v>440</v>
      </c>
      <c r="G227" s="219"/>
      <c r="H227" s="221" t="s">
        <v>19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151</v>
      </c>
      <c r="AU227" s="228" t="s">
        <v>149</v>
      </c>
      <c r="AV227" s="13" t="s">
        <v>82</v>
      </c>
      <c r="AW227" s="13" t="s">
        <v>35</v>
      </c>
      <c r="AX227" s="13" t="s">
        <v>74</v>
      </c>
      <c r="AY227" s="228" t="s">
        <v>140</v>
      </c>
    </row>
    <row r="228" s="14" customFormat="1">
      <c r="A228" s="14"/>
      <c r="B228" s="229"/>
      <c r="C228" s="230"/>
      <c r="D228" s="220" t="s">
        <v>151</v>
      </c>
      <c r="E228" s="231" t="s">
        <v>19</v>
      </c>
      <c r="F228" s="232" t="s">
        <v>619</v>
      </c>
      <c r="G228" s="230"/>
      <c r="H228" s="233">
        <v>1.47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9" t="s">
        <v>151</v>
      </c>
      <c r="AU228" s="239" t="s">
        <v>149</v>
      </c>
      <c r="AV228" s="14" t="s">
        <v>149</v>
      </c>
      <c r="AW228" s="14" t="s">
        <v>35</v>
      </c>
      <c r="AX228" s="14" t="s">
        <v>74</v>
      </c>
      <c r="AY228" s="239" t="s">
        <v>140</v>
      </c>
    </row>
    <row r="229" s="13" customFormat="1">
      <c r="A229" s="13"/>
      <c r="B229" s="218"/>
      <c r="C229" s="219"/>
      <c r="D229" s="220" t="s">
        <v>151</v>
      </c>
      <c r="E229" s="221" t="s">
        <v>19</v>
      </c>
      <c r="F229" s="222" t="s">
        <v>428</v>
      </c>
      <c r="G229" s="219"/>
      <c r="H229" s="221" t="s">
        <v>19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8" t="s">
        <v>151</v>
      </c>
      <c r="AU229" s="228" t="s">
        <v>149</v>
      </c>
      <c r="AV229" s="13" t="s">
        <v>82</v>
      </c>
      <c r="AW229" s="13" t="s">
        <v>35</v>
      </c>
      <c r="AX229" s="13" t="s">
        <v>74</v>
      </c>
      <c r="AY229" s="228" t="s">
        <v>140</v>
      </c>
    </row>
    <row r="230" s="13" customFormat="1">
      <c r="A230" s="13"/>
      <c r="B230" s="218"/>
      <c r="C230" s="219"/>
      <c r="D230" s="220" t="s">
        <v>151</v>
      </c>
      <c r="E230" s="221" t="s">
        <v>19</v>
      </c>
      <c r="F230" s="222" t="s">
        <v>429</v>
      </c>
      <c r="G230" s="219"/>
      <c r="H230" s="221" t="s">
        <v>19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8" t="s">
        <v>151</v>
      </c>
      <c r="AU230" s="228" t="s">
        <v>149</v>
      </c>
      <c r="AV230" s="13" t="s">
        <v>82</v>
      </c>
      <c r="AW230" s="13" t="s">
        <v>35</v>
      </c>
      <c r="AX230" s="13" t="s">
        <v>74</v>
      </c>
      <c r="AY230" s="228" t="s">
        <v>140</v>
      </c>
    </row>
    <row r="231" s="14" customFormat="1">
      <c r="A231" s="14"/>
      <c r="B231" s="229"/>
      <c r="C231" s="230"/>
      <c r="D231" s="220" t="s">
        <v>151</v>
      </c>
      <c r="E231" s="231" t="s">
        <v>19</v>
      </c>
      <c r="F231" s="232" t="s">
        <v>618</v>
      </c>
      <c r="G231" s="230"/>
      <c r="H231" s="233">
        <v>1.6799999999999999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9" t="s">
        <v>151</v>
      </c>
      <c r="AU231" s="239" t="s">
        <v>149</v>
      </c>
      <c r="AV231" s="14" t="s">
        <v>149</v>
      </c>
      <c r="AW231" s="14" t="s">
        <v>35</v>
      </c>
      <c r="AX231" s="14" t="s">
        <v>74</v>
      </c>
      <c r="AY231" s="239" t="s">
        <v>140</v>
      </c>
    </row>
    <row r="232" s="16" customFormat="1">
      <c r="A232" s="16"/>
      <c r="B232" s="266"/>
      <c r="C232" s="267"/>
      <c r="D232" s="220" t="s">
        <v>151</v>
      </c>
      <c r="E232" s="268" t="s">
        <v>19</v>
      </c>
      <c r="F232" s="269" t="s">
        <v>262</v>
      </c>
      <c r="G232" s="267"/>
      <c r="H232" s="270">
        <v>6.7199999999999998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76" t="s">
        <v>151</v>
      </c>
      <c r="AU232" s="276" t="s">
        <v>149</v>
      </c>
      <c r="AV232" s="16" t="s">
        <v>263</v>
      </c>
      <c r="AW232" s="16" t="s">
        <v>35</v>
      </c>
      <c r="AX232" s="16" t="s">
        <v>74</v>
      </c>
      <c r="AY232" s="276" t="s">
        <v>140</v>
      </c>
    </row>
    <row r="233" s="13" customFormat="1">
      <c r="A233" s="13"/>
      <c r="B233" s="218"/>
      <c r="C233" s="219"/>
      <c r="D233" s="220" t="s">
        <v>151</v>
      </c>
      <c r="E233" s="221" t="s">
        <v>19</v>
      </c>
      <c r="F233" s="222" t="s">
        <v>539</v>
      </c>
      <c r="G233" s="219"/>
      <c r="H233" s="221" t="s">
        <v>19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8" t="s">
        <v>151</v>
      </c>
      <c r="AU233" s="228" t="s">
        <v>149</v>
      </c>
      <c r="AV233" s="13" t="s">
        <v>82</v>
      </c>
      <c r="AW233" s="13" t="s">
        <v>35</v>
      </c>
      <c r="AX233" s="13" t="s">
        <v>74</v>
      </c>
      <c r="AY233" s="228" t="s">
        <v>140</v>
      </c>
    </row>
    <row r="234" s="13" customFormat="1">
      <c r="A234" s="13"/>
      <c r="B234" s="218"/>
      <c r="C234" s="219"/>
      <c r="D234" s="220" t="s">
        <v>151</v>
      </c>
      <c r="E234" s="221" t="s">
        <v>19</v>
      </c>
      <c r="F234" s="222" t="s">
        <v>152</v>
      </c>
      <c r="G234" s="219"/>
      <c r="H234" s="221" t="s">
        <v>19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8" t="s">
        <v>151</v>
      </c>
      <c r="AU234" s="228" t="s">
        <v>149</v>
      </c>
      <c r="AV234" s="13" t="s">
        <v>82</v>
      </c>
      <c r="AW234" s="13" t="s">
        <v>35</v>
      </c>
      <c r="AX234" s="13" t="s">
        <v>74</v>
      </c>
      <c r="AY234" s="228" t="s">
        <v>140</v>
      </c>
    </row>
    <row r="235" s="13" customFormat="1">
      <c r="A235" s="13"/>
      <c r="B235" s="218"/>
      <c r="C235" s="219"/>
      <c r="D235" s="220" t="s">
        <v>151</v>
      </c>
      <c r="E235" s="221" t="s">
        <v>19</v>
      </c>
      <c r="F235" s="222" t="s">
        <v>515</v>
      </c>
      <c r="G235" s="219"/>
      <c r="H235" s="221" t="s">
        <v>19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8" t="s">
        <v>151</v>
      </c>
      <c r="AU235" s="228" t="s">
        <v>149</v>
      </c>
      <c r="AV235" s="13" t="s">
        <v>82</v>
      </c>
      <c r="AW235" s="13" t="s">
        <v>35</v>
      </c>
      <c r="AX235" s="13" t="s">
        <v>74</v>
      </c>
      <c r="AY235" s="228" t="s">
        <v>140</v>
      </c>
    </row>
    <row r="236" s="14" customFormat="1">
      <c r="A236" s="14"/>
      <c r="B236" s="229"/>
      <c r="C236" s="230"/>
      <c r="D236" s="220" t="s">
        <v>151</v>
      </c>
      <c r="E236" s="231" t="s">
        <v>19</v>
      </c>
      <c r="F236" s="232" t="s">
        <v>516</v>
      </c>
      <c r="G236" s="230"/>
      <c r="H236" s="233">
        <v>5.7599999999999998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39" t="s">
        <v>151</v>
      </c>
      <c r="AU236" s="239" t="s">
        <v>149</v>
      </c>
      <c r="AV236" s="14" t="s">
        <v>149</v>
      </c>
      <c r="AW236" s="14" t="s">
        <v>35</v>
      </c>
      <c r="AX236" s="14" t="s">
        <v>74</v>
      </c>
      <c r="AY236" s="239" t="s">
        <v>140</v>
      </c>
    </row>
    <row r="237" s="13" customFormat="1">
      <c r="A237" s="13"/>
      <c r="B237" s="218"/>
      <c r="C237" s="219"/>
      <c r="D237" s="220" t="s">
        <v>151</v>
      </c>
      <c r="E237" s="221" t="s">
        <v>19</v>
      </c>
      <c r="F237" s="222" t="s">
        <v>152</v>
      </c>
      <c r="G237" s="219"/>
      <c r="H237" s="221" t="s">
        <v>19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8" t="s">
        <v>151</v>
      </c>
      <c r="AU237" s="228" t="s">
        <v>149</v>
      </c>
      <c r="AV237" s="13" t="s">
        <v>82</v>
      </c>
      <c r="AW237" s="13" t="s">
        <v>35</v>
      </c>
      <c r="AX237" s="13" t="s">
        <v>74</v>
      </c>
      <c r="AY237" s="228" t="s">
        <v>140</v>
      </c>
    </row>
    <row r="238" s="13" customFormat="1">
      <c r="A238" s="13"/>
      <c r="B238" s="218"/>
      <c r="C238" s="219"/>
      <c r="D238" s="220" t="s">
        <v>151</v>
      </c>
      <c r="E238" s="221" t="s">
        <v>19</v>
      </c>
      <c r="F238" s="222" t="s">
        <v>505</v>
      </c>
      <c r="G238" s="219"/>
      <c r="H238" s="221" t="s">
        <v>19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151</v>
      </c>
      <c r="AU238" s="228" t="s">
        <v>149</v>
      </c>
      <c r="AV238" s="13" t="s">
        <v>82</v>
      </c>
      <c r="AW238" s="13" t="s">
        <v>35</v>
      </c>
      <c r="AX238" s="13" t="s">
        <v>74</v>
      </c>
      <c r="AY238" s="228" t="s">
        <v>140</v>
      </c>
    </row>
    <row r="239" s="14" customFormat="1">
      <c r="A239" s="14"/>
      <c r="B239" s="229"/>
      <c r="C239" s="230"/>
      <c r="D239" s="220" t="s">
        <v>151</v>
      </c>
      <c r="E239" s="231" t="s">
        <v>19</v>
      </c>
      <c r="F239" s="232" t="s">
        <v>263</v>
      </c>
      <c r="G239" s="230"/>
      <c r="H239" s="233">
        <v>3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151</v>
      </c>
      <c r="AU239" s="239" t="s">
        <v>149</v>
      </c>
      <c r="AV239" s="14" t="s">
        <v>149</v>
      </c>
      <c r="AW239" s="14" t="s">
        <v>35</v>
      </c>
      <c r="AX239" s="14" t="s">
        <v>74</v>
      </c>
      <c r="AY239" s="239" t="s">
        <v>140</v>
      </c>
    </row>
    <row r="240" s="13" customFormat="1">
      <c r="A240" s="13"/>
      <c r="B240" s="218"/>
      <c r="C240" s="219"/>
      <c r="D240" s="220" t="s">
        <v>151</v>
      </c>
      <c r="E240" s="221" t="s">
        <v>19</v>
      </c>
      <c r="F240" s="222" t="s">
        <v>152</v>
      </c>
      <c r="G240" s="219"/>
      <c r="H240" s="221" t="s">
        <v>19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151</v>
      </c>
      <c r="AU240" s="228" t="s">
        <v>149</v>
      </c>
      <c r="AV240" s="13" t="s">
        <v>82</v>
      </c>
      <c r="AW240" s="13" t="s">
        <v>35</v>
      </c>
      <c r="AX240" s="13" t="s">
        <v>74</v>
      </c>
      <c r="AY240" s="228" t="s">
        <v>140</v>
      </c>
    </row>
    <row r="241" s="13" customFormat="1">
      <c r="A241" s="13"/>
      <c r="B241" s="218"/>
      <c r="C241" s="219"/>
      <c r="D241" s="220" t="s">
        <v>151</v>
      </c>
      <c r="E241" s="221" t="s">
        <v>19</v>
      </c>
      <c r="F241" s="222" t="s">
        <v>506</v>
      </c>
      <c r="G241" s="219"/>
      <c r="H241" s="221" t="s">
        <v>19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8" t="s">
        <v>151</v>
      </c>
      <c r="AU241" s="228" t="s">
        <v>149</v>
      </c>
      <c r="AV241" s="13" t="s">
        <v>82</v>
      </c>
      <c r="AW241" s="13" t="s">
        <v>35</v>
      </c>
      <c r="AX241" s="13" t="s">
        <v>74</v>
      </c>
      <c r="AY241" s="228" t="s">
        <v>140</v>
      </c>
    </row>
    <row r="242" s="14" customFormat="1">
      <c r="A242" s="14"/>
      <c r="B242" s="229"/>
      <c r="C242" s="230"/>
      <c r="D242" s="220" t="s">
        <v>151</v>
      </c>
      <c r="E242" s="231" t="s">
        <v>19</v>
      </c>
      <c r="F242" s="232" t="s">
        <v>263</v>
      </c>
      <c r="G242" s="230"/>
      <c r="H242" s="233">
        <v>3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9" t="s">
        <v>151</v>
      </c>
      <c r="AU242" s="239" t="s">
        <v>149</v>
      </c>
      <c r="AV242" s="14" t="s">
        <v>149</v>
      </c>
      <c r="AW242" s="14" t="s">
        <v>35</v>
      </c>
      <c r="AX242" s="14" t="s">
        <v>74</v>
      </c>
      <c r="AY242" s="239" t="s">
        <v>140</v>
      </c>
    </row>
    <row r="243" s="16" customFormat="1">
      <c r="A243" s="16"/>
      <c r="B243" s="266"/>
      <c r="C243" s="267"/>
      <c r="D243" s="220" t="s">
        <v>151</v>
      </c>
      <c r="E243" s="268" t="s">
        <v>19</v>
      </c>
      <c r="F243" s="269" t="s">
        <v>262</v>
      </c>
      <c r="G243" s="267"/>
      <c r="H243" s="270">
        <v>11.76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76" t="s">
        <v>151</v>
      </c>
      <c r="AU243" s="276" t="s">
        <v>149</v>
      </c>
      <c r="AV243" s="16" t="s">
        <v>263</v>
      </c>
      <c r="AW243" s="16" t="s">
        <v>35</v>
      </c>
      <c r="AX243" s="16" t="s">
        <v>74</v>
      </c>
      <c r="AY243" s="276" t="s">
        <v>140</v>
      </c>
    </row>
    <row r="244" s="15" customFormat="1">
      <c r="A244" s="15"/>
      <c r="B244" s="240"/>
      <c r="C244" s="241"/>
      <c r="D244" s="220" t="s">
        <v>151</v>
      </c>
      <c r="E244" s="242" t="s">
        <v>19</v>
      </c>
      <c r="F244" s="243" t="s">
        <v>155</v>
      </c>
      <c r="G244" s="241"/>
      <c r="H244" s="244">
        <v>18.48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0" t="s">
        <v>151</v>
      </c>
      <c r="AU244" s="250" t="s">
        <v>149</v>
      </c>
      <c r="AV244" s="15" t="s">
        <v>148</v>
      </c>
      <c r="AW244" s="15" t="s">
        <v>35</v>
      </c>
      <c r="AX244" s="15" t="s">
        <v>82</v>
      </c>
      <c r="AY244" s="250" t="s">
        <v>140</v>
      </c>
    </row>
    <row r="245" s="2" customFormat="1" ht="16.5" customHeight="1">
      <c r="A245" s="39"/>
      <c r="B245" s="40"/>
      <c r="C245" s="251" t="s">
        <v>161</v>
      </c>
      <c r="D245" s="251" t="s">
        <v>157</v>
      </c>
      <c r="E245" s="252" t="s">
        <v>610</v>
      </c>
      <c r="F245" s="253" t="s">
        <v>611</v>
      </c>
      <c r="G245" s="254" t="s">
        <v>190</v>
      </c>
      <c r="H245" s="255">
        <v>20.327999999999999</v>
      </c>
      <c r="I245" s="256"/>
      <c r="J245" s="257">
        <f>ROUND(I245*H245,2)</f>
        <v>0</v>
      </c>
      <c r="K245" s="253" t="s">
        <v>206</v>
      </c>
      <c r="L245" s="258"/>
      <c r="M245" s="259" t="s">
        <v>19</v>
      </c>
      <c r="N245" s="260" t="s">
        <v>46</v>
      </c>
      <c r="O245" s="85"/>
      <c r="P245" s="214">
        <f>O245*H245</f>
        <v>0</v>
      </c>
      <c r="Q245" s="214">
        <v>2.0000000000000002E-05</v>
      </c>
      <c r="R245" s="214">
        <f>Q245*H245</f>
        <v>0.00040656000000000004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279</v>
      </c>
      <c r="AT245" s="216" t="s">
        <v>157</v>
      </c>
      <c r="AU245" s="216" t="s">
        <v>149</v>
      </c>
      <c r="AY245" s="18" t="s">
        <v>140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149</v>
      </c>
      <c r="BK245" s="217">
        <f>ROUND(I245*H245,2)</f>
        <v>0</v>
      </c>
      <c r="BL245" s="18" t="s">
        <v>161</v>
      </c>
      <c r="BM245" s="216" t="s">
        <v>620</v>
      </c>
    </row>
    <row r="246" s="13" customFormat="1">
      <c r="A246" s="13"/>
      <c r="B246" s="218"/>
      <c r="C246" s="219"/>
      <c r="D246" s="220" t="s">
        <v>151</v>
      </c>
      <c r="E246" s="221" t="s">
        <v>19</v>
      </c>
      <c r="F246" s="222" t="s">
        <v>542</v>
      </c>
      <c r="G246" s="219"/>
      <c r="H246" s="221" t="s">
        <v>19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8" t="s">
        <v>151</v>
      </c>
      <c r="AU246" s="228" t="s">
        <v>149</v>
      </c>
      <c r="AV246" s="13" t="s">
        <v>82</v>
      </c>
      <c r="AW246" s="13" t="s">
        <v>35</v>
      </c>
      <c r="AX246" s="13" t="s">
        <v>74</v>
      </c>
      <c r="AY246" s="228" t="s">
        <v>140</v>
      </c>
    </row>
    <row r="247" s="13" customFormat="1">
      <c r="A247" s="13"/>
      <c r="B247" s="218"/>
      <c r="C247" s="219"/>
      <c r="D247" s="220" t="s">
        <v>151</v>
      </c>
      <c r="E247" s="221" t="s">
        <v>19</v>
      </c>
      <c r="F247" s="222" t="s">
        <v>481</v>
      </c>
      <c r="G247" s="219"/>
      <c r="H247" s="221" t="s">
        <v>19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28" t="s">
        <v>151</v>
      </c>
      <c r="AU247" s="228" t="s">
        <v>149</v>
      </c>
      <c r="AV247" s="13" t="s">
        <v>82</v>
      </c>
      <c r="AW247" s="13" t="s">
        <v>35</v>
      </c>
      <c r="AX247" s="13" t="s">
        <v>74</v>
      </c>
      <c r="AY247" s="228" t="s">
        <v>140</v>
      </c>
    </row>
    <row r="248" s="13" customFormat="1">
      <c r="A248" s="13"/>
      <c r="B248" s="218"/>
      <c r="C248" s="219"/>
      <c r="D248" s="220" t="s">
        <v>151</v>
      </c>
      <c r="E248" s="221" t="s">
        <v>19</v>
      </c>
      <c r="F248" s="222" t="s">
        <v>482</v>
      </c>
      <c r="G248" s="219"/>
      <c r="H248" s="221" t="s">
        <v>19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8" t="s">
        <v>151</v>
      </c>
      <c r="AU248" s="228" t="s">
        <v>149</v>
      </c>
      <c r="AV248" s="13" t="s">
        <v>82</v>
      </c>
      <c r="AW248" s="13" t="s">
        <v>35</v>
      </c>
      <c r="AX248" s="13" t="s">
        <v>74</v>
      </c>
      <c r="AY248" s="228" t="s">
        <v>140</v>
      </c>
    </row>
    <row r="249" s="14" customFormat="1">
      <c r="A249" s="14"/>
      <c r="B249" s="229"/>
      <c r="C249" s="230"/>
      <c r="D249" s="220" t="s">
        <v>151</v>
      </c>
      <c r="E249" s="231" t="s">
        <v>19</v>
      </c>
      <c r="F249" s="232" t="s">
        <v>487</v>
      </c>
      <c r="G249" s="230"/>
      <c r="H249" s="233">
        <v>1.8899999999999999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9" t="s">
        <v>151</v>
      </c>
      <c r="AU249" s="239" t="s">
        <v>149</v>
      </c>
      <c r="AV249" s="14" t="s">
        <v>149</v>
      </c>
      <c r="AW249" s="14" t="s">
        <v>35</v>
      </c>
      <c r="AX249" s="14" t="s">
        <v>74</v>
      </c>
      <c r="AY249" s="239" t="s">
        <v>140</v>
      </c>
    </row>
    <row r="250" s="13" customFormat="1">
      <c r="A250" s="13"/>
      <c r="B250" s="218"/>
      <c r="C250" s="219"/>
      <c r="D250" s="220" t="s">
        <v>151</v>
      </c>
      <c r="E250" s="221" t="s">
        <v>19</v>
      </c>
      <c r="F250" s="222" t="s">
        <v>454</v>
      </c>
      <c r="G250" s="219"/>
      <c r="H250" s="221" t="s">
        <v>19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8" t="s">
        <v>151</v>
      </c>
      <c r="AU250" s="228" t="s">
        <v>149</v>
      </c>
      <c r="AV250" s="13" t="s">
        <v>82</v>
      </c>
      <c r="AW250" s="13" t="s">
        <v>35</v>
      </c>
      <c r="AX250" s="13" t="s">
        <v>74</v>
      </c>
      <c r="AY250" s="228" t="s">
        <v>140</v>
      </c>
    </row>
    <row r="251" s="13" customFormat="1">
      <c r="A251" s="13"/>
      <c r="B251" s="218"/>
      <c r="C251" s="219"/>
      <c r="D251" s="220" t="s">
        <v>151</v>
      </c>
      <c r="E251" s="221" t="s">
        <v>19</v>
      </c>
      <c r="F251" s="222" t="s">
        <v>428</v>
      </c>
      <c r="G251" s="219"/>
      <c r="H251" s="221" t="s">
        <v>19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28" t="s">
        <v>151</v>
      </c>
      <c r="AU251" s="228" t="s">
        <v>149</v>
      </c>
      <c r="AV251" s="13" t="s">
        <v>82</v>
      </c>
      <c r="AW251" s="13" t="s">
        <v>35</v>
      </c>
      <c r="AX251" s="13" t="s">
        <v>74</v>
      </c>
      <c r="AY251" s="228" t="s">
        <v>140</v>
      </c>
    </row>
    <row r="252" s="13" customFormat="1">
      <c r="A252" s="13"/>
      <c r="B252" s="218"/>
      <c r="C252" s="219"/>
      <c r="D252" s="220" t="s">
        <v>151</v>
      </c>
      <c r="E252" s="221" t="s">
        <v>19</v>
      </c>
      <c r="F252" s="222" t="s">
        <v>439</v>
      </c>
      <c r="G252" s="219"/>
      <c r="H252" s="221" t="s">
        <v>19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8" t="s">
        <v>151</v>
      </c>
      <c r="AU252" s="228" t="s">
        <v>149</v>
      </c>
      <c r="AV252" s="13" t="s">
        <v>82</v>
      </c>
      <c r="AW252" s="13" t="s">
        <v>35</v>
      </c>
      <c r="AX252" s="13" t="s">
        <v>74</v>
      </c>
      <c r="AY252" s="228" t="s">
        <v>140</v>
      </c>
    </row>
    <row r="253" s="14" customFormat="1">
      <c r="A253" s="14"/>
      <c r="B253" s="229"/>
      <c r="C253" s="230"/>
      <c r="D253" s="220" t="s">
        <v>151</v>
      </c>
      <c r="E253" s="231" t="s">
        <v>19</v>
      </c>
      <c r="F253" s="232" t="s">
        <v>618</v>
      </c>
      <c r="G253" s="230"/>
      <c r="H253" s="233">
        <v>1.6799999999999999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151</v>
      </c>
      <c r="AU253" s="239" t="s">
        <v>149</v>
      </c>
      <c r="AV253" s="14" t="s">
        <v>149</v>
      </c>
      <c r="AW253" s="14" t="s">
        <v>35</v>
      </c>
      <c r="AX253" s="14" t="s">
        <v>74</v>
      </c>
      <c r="AY253" s="239" t="s">
        <v>140</v>
      </c>
    </row>
    <row r="254" s="13" customFormat="1">
      <c r="A254" s="13"/>
      <c r="B254" s="218"/>
      <c r="C254" s="219"/>
      <c r="D254" s="220" t="s">
        <v>151</v>
      </c>
      <c r="E254" s="221" t="s">
        <v>19</v>
      </c>
      <c r="F254" s="222" t="s">
        <v>428</v>
      </c>
      <c r="G254" s="219"/>
      <c r="H254" s="221" t="s">
        <v>19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8" t="s">
        <v>151</v>
      </c>
      <c r="AU254" s="228" t="s">
        <v>149</v>
      </c>
      <c r="AV254" s="13" t="s">
        <v>82</v>
      </c>
      <c r="AW254" s="13" t="s">
        <v>35</v>
      </c>
      <c r="AX254" s="13" t="s">
        <v>74</v>
      </c>
      <c r="AY254" s="228" t="s">
        <v>140</v>
      </c>
    </row>
    <row r="255" s="13" customFormat="1">
      <c r="A255" s="13"/>
      <c r="B255" s="218"/>
      <c r="C255" s="219"/>
      <c r="D255" s="220" t="s">
        <v>151</v>
      </c>
      <c r="E255" s="221" t="s">
        <v>19</v>
      </c>
      <c r="F255" s="222" t="s">
        <v>440</v>
      </c>
      <c r="G255" s="219"/>
      <c r="H255" s="221" t="s">
        <v>19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28" t="s">
        <v>151</v>
      </c>
      <c r="AU255" s="228" t="s">
        <v>149</v>
      </c>
      <c r="AV255" s="13" t="s">
        <v>82</v>
      </c>
      <c r="AW255" s="13" t="s">
        <v>35</v>
      </c>
      <c r="AX255" s="13" t="s">
        <v>74</v>
      </c>
      <c r="AY255" s="228" t="s">
        <v>140</v>
      </c>
    </row>
    <row r="256" s="14" customFormat="1">
      <c r="A256" s="14"/>
      <c r="B256" s="229"/>
      <c r="C256" s="230"/>
      <c r="D256" s="220" t="s">
        <v>151</v>
      </c>
      <c r="E256" s="231" t="s">
        <v>19</v>
      </c>
      <c r="F256" s="232" t="s">
        <v>619</v>
      </c>
      <c r="G256" s="230"/>
      <c r="H256" s="233">
        <v>1.47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39" t="s">
        <v>151</v>
      </c>
      <c r="AU256" s="239" t="s">
        <v>149</v>
      </c>
      <c r="AV256" s="14" t="s">
        <v>149</v>
      </c>
      <c r="AW256" s="14" t="s">
        <v>35</v>
      </c>
      <c r="AX256" s="14" t="s">
        <v>74</v>
      </c>
      <c r="AY256" s="239" t="s">
        <v>140</v>
      </c>
    </row>
    <row r="257" s="13" customFormat="1">
      <c r="A257" s="13"/>
      <c r="B257" s="218"/>
      <c r="C257" s="219"/>
      <c r="D257" s="220" t="s">
        <v>151</v>
      </c>
      <c r="E257" s="221" t="s">
        <v>19</v>
      </c>
      <c r="F257" s="222" t="s">
        <v>428</v>
      </c>
      <c r="G257" s="219"/>
      <c r="H257" s="221" t="s">
        <v>19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8" t="s">
        <v>151</v>
      </c>
      <c r="AU257" s="228" t="s">
        <v>149</v>
      </c>
      <c r="AV257" s="13" t="s">
        <v>82</v>
      </c>
      <c r="AW257" s="13" t="s">
        <v>35</v>
      </c>
      <c r="AX257" s="13" t="s">
        <v>74</v>
      </c>
      <c r="AY257" s="228" t="s">
        <v>140</v>
      </c>
    </row>
    <row r="258" s="13" customFormat="1">
      <c r="A258" s="13"/>
      <c r="B258" s="218"/>
      <c r="C258" s="219"/>
      <c r="D258" s="220" t="s">
        <v>151</v>
      </c>
      <c r="E258" s="221" t="s">
        <v>19</v>
      </c>
      <c r="F258" s="222" t="s">
        <v>429</v>
      </c>
      <c r="G258" s="219"/>
      <c r="H258" s="221" t="s">
        <v>19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8" t="s">
        <v>151</v>
      </c>
      <c r="AU258" s="228" t="s">
        <v>149</v>
      </c>
      <c r="AV258" s="13" t="s">
        <v>82</v>
      </c>
      <c r="AW258" s="13" t="s">
        <v>35</v>
      </c>
      <c r="AX258" s="13" t="s">
        <v>74</v>
      </c>
      <c r="AY258" s="228" t="s">
        <v>140</v>
      </c>
    </row>
    <row r="259" s="14" customFormat="1">
      <c r="A259" s="14"/>
      <c r="B259" s="229"/>
      <c r="C259" s="230"/>
      <c r="D259" s="220" t="s">
        <v>151</v>
      </c>
      <c r="E259" s="231" t="s">
        <v>19</v>
      </c>
      <c r="F259" s="232" t="s">
        <v>618</v>
      </c>
      <c r="G259" s="230"/>
      <c r="H259" s="233">
        <v>1.6799999999999999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9" t="s">
        <v>151</v>
      </c>
      <c r="AU259" s="239" t="s">
        <v>149</v>
      </c>
      <c r="AV259" s="14" t="s">
        <v>149</v>
      </c>
      <c r="AW259" s="14" t="s">
        <v>35</v>
      </c>
      <c r="AX259" s="14" t="s">
        <v>74</v>
      </c>
      <c r="AY259" s="239" t="s">
        <v>140</v>
      </c>
    </row>
    <row r="260" s="16" customFormat="1">
      <c r="A260" s="16"/>
      <c r="B260" s="266"/>
      <c r="C260" s="267"/>
      <c r="D260" s="220" t="s">
        <v>151</v>
      </c>
      <c r="E260" s="268" t="s">
        <v>19</v>
      </c>
      <c r="F260" s="269" t="s">
        <v>262</v>
      </c>
      <c r="G260" s="267"/>
      <c r="H260" s="270">
        <v>6.7199999999999998</v>
      </c>
      <c r="I260" s="271"/>
      <c r="J260" s="267"/>
      <c r="K260" s="267"/>
      <c r="L260" s="272"/>
      <c r="M260" s="273"/>
      <c r="N260" s="274"/>
      <c r="O260" s="274"/>
      <c r="P260" s="274"/>
      <c r="Q260" s="274"/>
      <c r="R260" s="274"/>
      <c r="S260" s="274"/>
      <c r="T260" s="275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76" t="s">
        <v>151</v>
      </c>
      <c r="AU260" s="276" t="s">
        <v>149</v>
      </c>
      <c r="AV260" s="16" t="s">
        <v>263</v>
      </c>
      <c r="AW260" s="16" t="s">
        <v>35</v>
      </c>
      <c r="AX260" s="16" t="s">
        <v>74</v>
      </c>
      <c r="AY260" s="276" t="s">
        <v>140</v>
      </c>
    </row>
    <row r="261" s="13" customFormat="1">
      <c r="A261" s="13"/>
      <c r="B261" s="218"/>
      <c r="C261" s="219"/>
      <c r="D261" s="220" t="s">
        <v>151</v>
      </c>
      <c r="E261" s="221" t="s">
        <v>19</v>
      </c>
      <c r="F261" s="222" t="s">
        <v>539</v>
      </c>
      <c r="G261" s="219"/>
      <c r="H261" s="221" t="s">
        <v>19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151</v>
      </c>
      <c r="AU261" s="228" t="s">
        <v>149</v>
      </c>
      <c r="AV261" s="13" t="s">
        <v>82</v>
      </c>
      <c r="AW261" s="13" t="s">
        <v>35</v>
      </c>
      <c r="AX261" s="13" t="s">
        <v>74</v>
      </c>
      <c r="AY261" s="228" t="s">
        <v>140</v>
      </c>
    </row>
    <row r="262" s="13" customFormat="1">
      <c r="A262" s="13"/>
      <c r="B262" s="218"/>
      <c r="C262" s="219"/>
      <c r="D262" s="220" t="s">
        <v>151</v>
      </c>
      <c r="E262" s="221" t="s">
        <v>19</v>
      </c>
      <c r="F262" s="222" t="s">
        <v>152</v>
      </c>
      <c r="G262" s="219"/>
      <c r="H262" s="221" t="s">
        <v>19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8" t="s">
        <v>151</v>
      </c>
      <c r="AU262" s="228" t="s">
        <v>149</v>
      </c>
      <c r="AV262" s="13" t="s">
        <v>82</v>
      </c>
      <c r="AW262" s="13" t="s">
        <v>35</v>
      </c>
      <c r="AX262" s="13" t="s">
        <v>74</v>
      </c>
      <c r="AY262" s="228" t="s">
        <v>140</v>
      </c>
    </row>
    <row r="263" s="13" customFormat="1">
      <c r="A263" s="13"/>
      <c r="B263" s="218"/>
      <c r="C263" s="219"/>
      <c r="D263" s="220" t="s">
        <v>151</v>
      </c>
      <c r="E263" s="221" t="s">
        <v>19</v>
      </c>
      <c r="F263" s="222" t="s">
        <v>515</v>
      </c>
      <c r="G263" s="219"/>
      <c r="H263" s="221" t="s">
        <v>19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8" t="s">
        <v>151</v>
      </c>
      <c r="AU263" s="228" t="s">
        <v>149</v>
      </c>
      <c r="AV263" s="13" t="s">
        <v>82</v>
      </c>
      <c r="AW263" s="13" t="s">
        <v>35</v>
      </c>
      <c r="AX263" s="13" t="s">
        <v>74</v>
      </c>
      <c r="AY263" s="228" t="s">
        <v>140</v>
      </c>
    </row>
    <row r="264" s="14" customFormat="1">
      <c r="A264" s="14"/>
      <c r="B264" s="229"/>
      <c r="C264" s="230"/>
      <c r="D264" s="220" t="s">
        <v>151</v>
      </c>
      <c r="E264" s="231" t="s">
        <v>19</v>
      </c>
      <c r="F264" s="232" t="s">
        <v>516</v>
      </c>
      <c r="G264" s="230"/>
      <c r="H264" s="233">
        <v>5.7599999999999998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39" t="s">
        <v>151</v>
      </c>
      <c r="AU264" s="239" t="s">
        <v>149</v>
      </c>
      <c r="AV264" s="14" t="s">
        <v>149</v>
      </c>
      <c r="AW264" s="14" t="s">
        <v>35</v>
      </c>
      <c r="AX264" s="14" t="s">
        <v>74</v>
      </c>
      <c r="AY264" s="239" t="s">
        <v>140</v>
      </c>
    </row>
    <row r="265" s="13" customFormat="1">
      <c r="A265" s="13"/>
      <c r="B265" s="218"/>
      <c r="C265" s="219"/>
      <c r="D265" s="220" t="s">
        <v>151</v>
      </c>
      <c r="E265" s="221" t="s">
        <v>19</v>
      </c>
      <c r="F265" s="222" t="s">
        <v>152</v>
      </c>
      <c r="G265" s="219"/>
      <c r="H265" s="221" t="s">
        <v>19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8" t="s">
        <v>151</v>
      </c>
      <c r="AU265" s="228" t="s">
        <v>149</v>
      </c>
      <c r="AV265" s="13" t="s">
        <v>82</v>
      </c>
      <c r="AW265" s="13" t="s">
        <v>35</v>
      </c>
      <c r="AX265" s="13" t="s">
        <v>74</v>
      </c>
      <c r="AY265" s="228" t="s">
        <v>140</v>
      </c>
    </row>
    <row r="266" s="13" customFormat="1">
      <c r="A266" s="13"/>
      <c r="B266" s="218"/>
      <c r="C266" s="219"/>
      <c r="D266" s="220" t="s">
        <v>151</v>
      </c>
      <c r="E266" s="221" t="s">
        <v>19</v>
      </c>
      <c r="F266" s="222" t="s">
        <v>505</v>
      </c>
      <c r="G266" s="219"/>
      <c r="H266" s="221" t="s">
        <v>19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8" t="s">
        <v>151</v>
      </c>
      <c r="AU266" s="228" t="s">
        <v>149</v>
      </c>
      <c r="AV266" s="13" t="s">
        <v>82</v>
      </c>
      <c r="AW266" s="13" t="s">
        <v>35</v>
      </c>
      <c r="AX266" s="13" t="s">
        <v>74</v>
      </c>
      <c r="AY266" s="228" t="s">
        <v>140</v>
      </c>
    </row>
    <row r="267" s="14" customFormat="1">
      <c r="A267" s="14"/>
      <c r="B267" s="229"/>
      <c r="C267" s="230"/>
      <c r="D267" s="220" t="s">
        <v>151</v>
      </c>
      <c r="E267" s="231" t="s">
        <v>19</v>
      </c>
      <c r="F267" s="232" t="s">
        <v>263</v>
      </c>
      <c r="G267" s="230"/>
      <c r="H267" s="233">
        <v>3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9" t="s">
        <v>151</v>
      </c>
      <c r="AU267" s="239" t="s">
        <v>149</v>
      </c>
      <c r="AV267" s="14" t="s">
        <v>149</v>
      </c>
      <c r="AW267" s="14" t="s">
        <v>35</v>
      </c>
      <c r="AX267" s="14" t="s">
        <v>74</v>
      </c>
      <c r="AY267" s="239" t="s">
        <v>140</v>
      </c>
    </row>
    <row r="268" s="13" customFormat="1">
      <c r="A268" s="13"/>
      <c r="B268" s="218"/>
      <c r="C268" s="219"/>
      <c r="D268" s="220" t="s">
        <v>151</v>
      </c>
      <c r="E268" s="221" t="s">
        <v>19</v>
      </c>
      <c r="F268" s="222" t="s">
        <v>152</v>
      </c>
      <c r="G268" s="219"/>
      <c r="H268" s="221" t="s">
        <v>19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8" t="s">
        <v>151</v>
      </c>
      <c r="AU268" s="228" t="s">
        <v>149</v>
      </c>
      <c r="AV268" s="13" t="s">
        <v>82</v>
      </c>
      <c r="AW268" s="13" t="s">
        <v>35</v>
      </c>
      <c r="AX268" s="13" t="s">
        <v>74</v>
      </c>
      <c r="AY268" s="228" t="s">
        <v>140</v>
      </c>
    </row>
    <row r="269" s="13" customFormat="1">
      <c r="A269" s="13"/>
      <c r="B269" s="218"/>
      <c r="C269" s="219"/>
      <c r="D269" s="220" t="s">
        <v>151</v>
      </c>
      <c r="E269" s="221" t="s">
        <v>19</v>
      </c>
      <c r="F269" s="222" t="s">
        <v>506</v>
      </c>
      <c r="G269" s="219"/>
      <c r="H269" s="221" t="s">
        <v>19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151</v>
      </c>
      <c r="AU269" s="228" t="s">
        <v>149</v>
      </c>
      <c r="AV269" s="13" t="s">
        <v>82</v>
      </c>
      <c r="AW269" s="13" t="s">
        <v>35</v>
      </c>
      <c r="AX269" s="13" t="s">
        <v>74</v>
      </c>
      <c r="AY269" s="228" t="s">
        <v>140</v>
      </c>
    </row>
    <row r="270" s="14" customFormat="1">
      <c r="A270" s="14"/>
      <c r="B270" s="229"/>
      <c r="C270" s="230"/>
      <c r="D270" s="220" t="s">
        <v>151</v>
      </c>
      <c r="E270" s="231" t="s">
        <v>19</v>
      </c>
      <c r="F270" s="232" t="s">
        <v>263</v>
      </c>
      <c r="G270" s="230"/>
      <c r="H270" s="233">
        <v>3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9" t="s">
        <v>151</v>
      </c>
      <c r="AU270" s="239" t="s">
        <v>149</v>
      </c>
      <c r="AV270" s="14" t="s">
        <v>149</v>
      </c>
      <c r="AW270" s="14" t="s">
        <v>35</v>
      </c>
      <c r="AX270" s="14" t="s">
        <v>74</v>
      </c>
      <c r="AY270" s="239" t="s">
        <v>140</v>
      </c>
    </row>
    <row r="271" s="16" customFormat="1">
      <c r="A271" s="16"/>
      <c r="B271" s="266"/>
      <c r="C271" s="267"/>
      <c r="D271" s="220" t="s">
        <v>151</v>
      </c>
      <c r="E271" s="268" t="s">
        <v>19</v>
      </c>
      <c r="F271" s="269" t="s">
        <v>262</v>
      </c>
      <c r="G271" s="267"/>
      <c r="H271" s="270">
        <v>11.76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6" t="s">
        <v>151</v>
      </c>
      <c r="AU271" s="276" t="s">
        <v>149</v>
      </c>
      <c r="AV271" s="16" t="s">
        <v>263</v>
      </c>
      <c r="AW271" s="16" t="s">
        <v>35</v>
      </c>
      <c r="AX271" s="16" t="s">
        <v>74</v>
      </c>
      <c r="AY271" s="276" t="s">
        <v>140</v>
      </c>
    </row>
    <row r="272" s="15" customFormat="1">
      <c r="A272" s="15"/>
      <c r="B272" s="240"/>
      <c r="C272" s="241"/>
      <c r="D272" s="220" t="s">
        <v>151</v>
      </c>
      <c r="E272" s="242" t="s">
        <v>19</v>
      </c>
      <c r="F272" s="243" t="s">
        <v>155</v>
      </c>
      <c r="G272" s="241"/>
      <c r="H272" s="244">
        <v>18.48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0" t="s">
        <v>151</v>
      </c>
      <c r="AU272" s="250" t="s">
        <v>149</v>
      </c>
      <c r="AV272" s="15" t="s">
        <v>148</v>
      </c>
      <c r="AW272" s="15" t="s">
        <v>35</v>
      </c>
      <c r="AX272" s="15" t="s">
        <v>82</v>
      </c>
      <c r="AY272" s="250" t="s">
        <v>140</v>
      </c>
    </row>
    <row r="273" s="14" customFormat="1">
      <c r="A273" s="14"/>
      <c r="B273" s="229"/>
      <c r="C273" s="230"/>
      <c r="D273" s="220" t="s">
        <v>151</v>
      </c>
      <c r="E273" s="230"/>
      <c r="F273" s="232" t="s">
        <v>621</v>
      </c>
      <c r="G273" s="230"/>
      <c r="H273" s="233">
        <v>20.327999999999999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9" t="s">
        <v>151</v>
      </c>
      <c r="AU273" s="239" t="s">
        <v>149</v>
      </c>
      <c r="AV273" s="14" t="s">
        <v>149</v>
      </c>
      <c r="AW273" s="14" t="s">
        <v>4</v>
      </c>
      <c r="AX273" s="14" t="s">
        <v>82</v>
      </c>
      <c r="AY273" s="239" t="s">
        <v>140</v>
      </c>
    </row>
    <row r="274" s="2" customFormat="1" ht="16.5" customHeight="1">
      <c r="A274" s="39"/>
      <c r="B274" s="40"/>
      <c r="C274" s="205" t="s">
        <v>168</v>
      </c>
      <c r="D274" s="205" t="s">
        <v>144</v>
      </c>
      <c r="E274" s="206" t="s">
        <v>622</v>
      </c>
      <c r="F274" s="207" t="s">
        <v>623</v>
      </c>
      <c r="G274" s="208" t="s">
        <v>190</v>
      </c>
      <c r="H274" s="209">
        <v>119.76000000000001</v>
      </c>
      <c r="I274" s="210"/>
      <c r="J274" s="211">
        <f>ROUND(I274*H274,2)</f>
        <v>0</v>
      </c>
      <c r="K274" s="207" t="s">
        <v>206</v>
      </c>
      <c r="L274" s="45"/>
      <c r="M274" s="212" t="s">
        <v>19</v>
      </c>
      <c r="N274" s="213" t="s">
        <v>46</v>
      </c>
      <c r="O274" s="85"/>
      <c r="P274" s="214">
        <f>O274*H274</f>
        <v>0</v>
      </c>
      <c r="Q274" s="214">
        <v>0.000205</v>
      </c>
      <c r="R274" s="214">
        <f>Q274*H274</f>
        <v>0.024550800000000001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161</v>
      </c>
      <c r="AT274" s="216" t="s">
        <v>144</v>
      </c>
      <c r="AU274" s="216" t="s">
        <v>149</v>
      </c>
      <c r="AY274" s="18" t="s">
        <v>140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149</v>
      </c>
      <c r="BK274" s="217">
        <f>ROUND(I274*H274,2)</f>
        <v>0</v>
      </c>
      <c r="BL274" s="18" t="s">
        <v>161</v>
      </c>
      <c r="BM274" s="216" t="s">
        <v>624</v>
      </c>
    </row>
    <row r="275" s="2" customFormat="1">
      <c r="A275" s="39"/>
      <c r="B275" s="40"/>
      <c r="C275" s="41"/>
      <c r="D275" s="261" t="s">
        <v>200</v>
      </c>
      <c r="E275" s="41"/>
      <c r="F275" s="262" t="s">
        <v>625</v>
      </c>
      <c r="G275" s="41"/>
      <c r="H275" s="41"/>
      <c r="I275" s="263"/>
      <c r="J275" s="41"/>
      <c r="K275" s="41"/>
      <c r="L275" s="45"/>
      <c r="M275" s="264"/>
      <c r="N275" s="265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200</v>
      </c>
      <c r="AU275" s="18" t="s">
        <v>149</v>
      </c>
    </row>
    <row r="276" s="13" customFormat="1">
      <c r="A276" s="13"/>
      <c r="B276" s="218"/>
      <c r="C276" s="219"/>
      <c r="D276" s="220" t="s">
        <v>151</v>
      </c>
      <c r="E276" s="221" t="s">
        <v>19</v>
      </c>
      <c r="F276" s="222" t="s">
        <v>152</v>
      </c>
      <c r="G276" s="219"/>
      <c r="H276" s="221" t="s">
        <v>19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151</v>
      </c>
      <c r="AU276" s="228" t="s">
        <v>149</v>
      </c>
      <c r="AV276" s="13" t="s">
        <v>82</v>
      </c>
      <c r="AW276" s="13" t="s">
        <v>35</v>
      </c>
      <c r="AX276" s="13" t="s">
        <v>74</v>
      </c>
      <c r="AY276" s="228" t="s">
        <v>140</v>
      </c>
    </row>
    <row r="277" s="13" customFormat="1">
      <c r="A277" s="13"/>
      <c r="B277" s="218"/>
      <c r="C277" s="219"/>
      <c r="D277" s="220" t="s">
        <v>151</v>
      </c>
      <c r="E277" s="221" t="s">
        <v>19</v>
      </c>
      <c r="F277" s="222" t="s">
        <v>626</v>
      </c>
      <c r="G277" s="219"/>
      <c r="H277" s="221" t="s">
        <v>19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8" t="s">
        <v>151</v>
      </c>
      <c r="AU277" s="228" t="s">
        <v>149</v>
      </c>
      <c r="AV277" s="13" t="s">
        <v>82</v>
      </c>
      <c r="AW277" s="13" t="s">
        <v>35</v>
      </c>
      <c r="AX277" s="13" t="s">
        <v>74</v>
      </c>
      <c r="AY277" s="228" t="s">
        <v>140</v>
      </c>
    </row>
    <row r="278" s="14" customFormat="1">
      <c r="A278" s="14"/>
      <c r="B278" s="229"/>
      <c r="C278" s="230"/>
      <c r="D278" s="220" t="s">
        <v>151</v>
      </c>
      <c r="E278" s="231" t="s">
        <v>19</v>
      </c>
      <c r="F278" s="232" t="s">
        <v>627</v>
      </c>
      <c r="G278" s="230"/>
      <c r="H278" s="233">
        <v>12.65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9" t="s">
        <v>151</v>
      </c>
      <c r="AU278" s="239" t="s">
        <v>149</v>
      </c>
      <c r="AV278" s="14" t="s">
        <v>149</v>
      </c>
      <c r="AW278" s="14" t="s">
        <v>35</v>
      </c>
      <c r="AX278" s="14" t="s">
        <v>74</v>
      </c>
      <c r="AY278" s="239" t="s">
        <v>140</v>
      </c>
    </row>
    <row r="279" s="13" customFormat="1">
      <c r="A279" s="13"/>
      <c r="B279" s="218"/>
      <c r="C279" s="219"/>
      <c r="D279" s="220" t="s">
        <v>151</v>
      </c>
      <c r="E279" s="221" t="s">
        <v>19</v>
      </c>
      <c r="F279" s="222" t="s">
        <v>152</v>
      </c>
      <c r="G279" s="219"/>
      <c r="H279" s="221" t="s">
        <v>19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8" t="s">
        <v>151</v>
      </c>
      <c r="AU279" s="228" t="s">
        <v>149</v>
      </c>
      <c r="AV279" s="13" t="s">
        <v>82</v>
      </c>
      <c r="AW279" s="13" t="s">
        <v>35</v>
      </c>
      <c r="AX279" s="13" t="s">
        <v>74</v>
      </c>
      <c r="AY279" s="228" t="s">
        <v>140</v>
      </c>
    </row>
    <row r="280" s="13" customFormat="1">
      <c r="A280" s="13"/>
      <c r="B280" s="218"/>
      <c r="C280" s="219"/>
      <c r="D280" s="220" t="s">
        <v>151</v>
      </c>
      <c r="E280" s="221" t="s">
        <v>19</v>
      </c>
      <c r="F280" s="222" t="s">
        <v>628</v>
      </c>
      <c r="G280" s="219"/>
      <c r="H280" s="221" t="s">
        <v>19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8" t="s">
        <v>151</v>
      </c>
      <c r="AU280" s="228" t="s">
        <v>149</v>
      </c>
      <c r="AV280" s="13" t="s">
        <v>82</v>
      </c>
      <c r="AW280" s="13" t="s">
        <v>35</v>
      </c>
      <c r="AX280" s="13" t="s">
        <v>74</v>
      </c>
      <c r="AY280" s="228" t="s">
        <v>140</v>
      </c>
    </row>
    <row r="281" s="14" customFormat="1">
      <c r="A281" s="14"/>
      <c r="B281" s="229"/>
      <c r="C281" s="230"/>
      <c r="D281" s="220" t="s">
        <v>151</v>
      </c>
      <c r="E281" s="231" t="s">
        <v>19</v>
      </c>
      <c r="F281" s="232" t="s">
        <v>629</v>
      </c>
      <c r="G281" s="230"/>
      <c r="H281" s="233">
        <v>10.664999999999999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9" t="s">
        <v>151</v>
      </c>
      <c r="AU281" s="239" t="s">
        <v>149</v>
      </c>
      <c r="AV281" s="14" t="s">
        <v>149</v>
      </c>
      <c r="AW281" s="14" t="s">
        <v>35</v>
      </c>
      <c r="AX281" s="14" t="s">
        <v>74</v>
      </c>
      <c r="AY281" s="239" t="s">
        <v>140</v>
      </c>
    </row>
    <row r="282" s="13" customFormat="1">
      <c r="A282" s="13"/>
      <c r="B282" s="218"/>
      <c r="C282" s="219"/>
      <c r="D282" s="220" t="s">
        <v>151</v>
      </c>
      <c r="E282" s="221" t="s">
        <v>19</v>
      </c>
      <c r="F282" s="222" t="s">
        <v>152</v>
      </c>
      <c r="G282" s="219"/>
      <c r="H282" s="221" t="s">
        <v>19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8" t="s">
        <v>151</v>
      </c>
      <c r="AU282" s="228" t="s">
        <v>149</v>
      </c>
      <c r="AV282" s="13" t="s">
        <v>82</v>
      </c>
      <c r="AW282" s="13" t="s">
        <v>35</v>
      </c>
      <c r="AX282" s="13" t="s">
        <v>74</v>
      </c>
      <c r="AY282" s="228" t="s">
        <v>140</v>
      </c>
    </row>
    <row r="283" s="13" customFormat="1">
      <c r="A283" s="13"/>
      <c r="B283" s="218"/>
      <c r="C283" s="219"/>
      <c r="D283" s="220" t="s">
        <v>151</v>
      </c>
      <c r="E283" s="221" t="s">
        <v>19</v>
      </c>
      <c r="F283" s="222" t="s">
        <v>630</v>
      </c>
      <c r="G283" s="219"/>
      <c r="H283" s="221" t="s">
        <v>19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8" t="s">
        <v>151</v>
      </c>
      <c r="AU283" s="228" t="s">
        <v>149</v>
      </c>
      <c r="AV283" s="13" t="s">
        <v>82</v>
      </c>
      <c r="AW283" s="13" t="s">
        <v>35</v>
      </c>
      <c r="AX283" s="13" t="s">
        <v>74</v>
      </c>
      <c r="AY283" s="228" t="s">
        <v>140</v>
      </c>
    </row>
    <row r="284" s="14" customFormat="1">
      <c r="A284" s="14"/>
      <c r="B284" s="229"/>
      <c r="C284" s="230"/>
      <c r="D284" s="220" t="s">
        <v>151</v>
      </c>
      <c r="E284" s="231" t="s">
        <v>19</v>
      </c>
      <c r="F284" s="232" t="s">
        <v>631</v>
      </c>
      <c r="G284" s="230"/>
      <c r="H284" s="233">
        <v>20.129000000000001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9" t="s">
        <v>151</v>
      </c>
      <c r="AU284" s="239" t="s">
        <v>149</v>
      </c>
      <c r="AV284" s="14" t="s">
        <v>149</v>
      </c>
      <c r="AW284" s="14" t="s">
        <v>35</v>
      </c>
      <c r="AX284" s="14" t="s">
        <v>74</v>
      </c>
      <c r="AY284" s="239" t="s">
        <v>140</v>
      </c>
    </row>
    <row r="285" s="13" customFormat="1">
      <c r="A285" s="13"/>
      <c r="B285" s="218"/>
      <c r="C285" s="219"/>
      <c r="D285" s="220" t="s">
        <v>151</v>
      </c>
      <c r="E285" s="221" t="s">
        <v>19</v>
      </c>
      <c r="F285" s="222" t="s">
        <v>152</v>
      </c>
      <c r="G285" s="219"/>
      <c r="H285" s="221" t="s">
        <v>19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8" t="s">
        <v>151</v>
      </c>
      <c r="AU285" s="228" t="s">
        <v>149</v>
      </c>
      <c r="AV285" s="13" t="s">
        <v>82</v>
      </c>
      <c r="AW285" s="13" t="s">
        <v>35</v>
      </c>
      <c r="AX285" s="13" t="s">
        <v>74</v>
      </c>
      <c r="AY285" s="228" t="s">
        <v>140</v>
      </c>
    </row>
    <row r="286" s="13" customFormat="1">
      <c r="A286" s="13"/>
      <c r="B286" s="218"/>
      <c r="C286" s="219"/>
      <c r="D286" s="220" t="s">
        <v>151</v>
      </c>
      <c r="E286" s="221" t="s">
        <v>19</v>
      </c>
      <c r="F286" s="222" t="s">
        <v>632</v>
      </c>
      <c r="G286" s="219"/>
      <c r="H286" s="221" t="s">
        <v>19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8" t="s">
        <v>151</v>
      </c>
      <c r="AU286" s="228" t="s">
        <v>149</v>
      </c>
      <c r="AV286" s="13" t="s">
        <v>82</v>
      </c>
      <c r="AW286" s="13" t="s">
        <v>35</v>
      </c>
      <c r="AX286" s="13" t="s">
        <v>74</v>
      </c>
      <c r="AY286" s="228" t="s">
        <v>140</v>
      </c>
    </row>
    <row r="287" s="14" customFormat="1">
      <c r="A287" s="14"/>
      <c r="B287" s="229"/>
      <c r="C287" s="230"/>
      <c r="D287" s="220" t="s">
        <v>151</v>
      </c>
      <c r="E287" s="231" t="s">
        <v>19</v>
      </c>
      <c r="F287" s="232" t="s">
        <v>633</v>
      </c>
      <c r="G287" s="230"/>
      <c r="H287" s="233">
        <v>21.329999999999998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9" t="s">
        <v>151</v>
      </c>
      <c r="AU287" s="239" t="s">
        <v>149</v>
      </c>
      <c r="AV287" s="14" t="s">
        <v>149</v>
      </c>
      <c r="AW287" s="14" t="s">
        <v>35</v>
      </c>
      <c r="AX287" s="14" t="s">
        <v>74</v>
      </c>
      <c r="AY287" s="239" t="s">
        <v>140</v>
      </c>
    </row>
    <row r="288" s="13" customFormat="1">
      <c r="A288" s="13"/>
      <c r="B288" s="218"/>
      <c r="C288" s="219"/>
      <c r="D288" s="220" t="s">
        <v>151</v>
      </c>
      <c r="E288" s="221" t="s">
        <v>19</v>
      </c>
      <c r="F288" s="222" t="s">
        <v>152</v>
      </c>
      <c r="G288" s="219"/>
      <c r="H288" s="221" t="s">
        <v>19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8" t="s">
        <v>151</v>
      </c>
      <c r="AU288" s="228" t="s">
        <v>149</v>
      </c>
      <c r="AV288" s="13" t="s">
        <v>82</v>
      </c>
      <c r="AW288" s="13" t="s">
        <v>35</v>
      </c>
      <c r="AX288" s="13" t="s">
        <v>74</v>
      </c>
      <c r="AY288" s="228" t="s">
        <v>140</v>
      </c>
    </row>
    <row r="289" s="13" customFormat="1">
      <c r="A289" s="13"/>
      <c r="B289" s="218"/>
      <c r="C289" s="219"/>
      <c r="D289" s="220" t="s">
        <v>151</v>
      </c>
      <c r="E289" s="221" t="s">
        <v>19</v>
      </c>
      <c r="F289" s="222" t="s">
        <v>634</v>
      </c>
      <c r="G289" s="219"/>
      <c r="H289" s="221" t="s">
        <v>19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8" t="s">
        <v>151</v>
      </c>
      <c r="AU289" s="228" t="s">
        <v>149</v>
      </c>
      <c r="AV289" s="13" t="s">
        <v>82</v>
      </c>
      <c r="AW289" s="13" t="s">
        <v>35</v>
      </c>
      <c r="AX289" s="13" t="s">
        <v>74</v>
      </c>
      <c r="AY289" s="228" t="s">
        <v>140</v>
      </c>
    </row>
    <row r="290" s="14" customFormat="1">
      <c r="A290" s="14"/>
      <c r="B290" s="229"/>
      <c r="C290" s="230"/>
      <c r="D290" s="220" t="s">
        <v>151</v>
      </c>
      <c r="E290" s="231" t="s">
        <v>19</v>
      </c>
      <c r="F290" s="232" t="s">
        <v>635</v>
      </c>
      <c r="G290" s="230"/>
      <c r="H290" s="233">
        <v>3.3359999999999999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39" t="s">
        <v>151</v>
      </c>
      <c r="AU290" s="239" t="s">
        <v>149</v>
      </c>
      <c r="AV290" s="14" t="s">
        <v>149</v>
      </c>
      <c r="AW290" s="14" t="s">
        <v>35</v>
      </c>
      <c r="AX290" s="14" t="s">
        <v>74</v>
      </c>
      <c r="AY290" s="239" t="s">
        <v>140</v>
      </c>
    </row>
    <row r="291" s="16" customFormat="1">
      <c r="A291" s="16"/>
      <c r="B291" s="266"/>
      <c r="C291" s="267"/>
      <c r="D291" s="220" t="s">
        <v>151</v>
      </c>
      <c r="E291" s="268" t="s">
        <v>19</v>
      </c>
      <c r="F291" s="269" t="s">
        <v>262</v>
      </c>
      <c r="G291" s="267"/>
      <c r="H291" s="270">
        <v>68.109999999999999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6" t="s">
        <v>151</v>
      </c>
      <c r="AU291" s="276" t="s">
        <v>149</v>
      </c>
      <c r="AV291" s="16" t="s">
        <v>263</v>
      </c>
      <c r="AW291" s="16" t="s">
        <v>35</v>
      </c>
      <c r="AX291" s="16" t="s">
        <v>74</v>
      </c>
      <c r="AY291" s="276" t="s">
        <v>140</v>
      </c>
    </row>
    <row r="292" s="13" customFormat="1">
      <c r="A292" s="13"/>
      <c r="B292" s="218"/>
      <c r="C292" s="219"/>
      <c r="D292" s="220" t="s">
        <v>151</v>
      </c>
      <c r="E292" s="221" t="s">
        <v>19</v>
      </c>
      <c r="F292" s="222" t="s">
        <v>636</v>
      </c>
      <c r="G292" s="219"/>
      <c r="H292" s="221" t="s">
        <v>19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8" t="s">
        <v>151</v>
      </c>
      <c r="AU292" s="228" t="s">
        <v>149</v>
      </c>
      <c r="AV292" s="13" t="s">
        <v>82</v>
      </c>
      <c r="AW292" s="13" t="s">
        <v>35</v>
      </c>
      <c r="AX292" s="13" t="s">
        <v>74</v>
      </c>
      <c r="AY292" s="228" t="s">
        <v>140</v>
      </c>
    </row>
    <row r="293" s="13" customFormat="1">
      <c r="A293" s="13"/>
      <c r="B293" s="218"/>
      <c r="C293" s="219"/>
      <c r="D293" s="220" t="s">
        <v>151</v>
      </c>
      <c r="E293" s="221" t="s">
        <v>19</v>
      </c>
      <c r="F293" s="222" t="s">
        <v>152</v>
      </c>
      <c r="G293" s="219"/>
      <c r="H293" s="221" t="s">
        <v>19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151</v>
      </c>
      <c r="AU293" s="228" t="s">
        <v>149</v>
      </c>
      <c r="AV293" s="13" t="s">
        <v>82</v>
      </c>
      <c r="AW293" s="13" t="s">
        <v>35</v>
      </c>
      <c r="AX293" s="13" t="s">
        <v>74</v>
      </c>
      <c r="AY293" s="228" t="s">
        <v>140</v>
      </c>
    </row>
    <row r="294" s="13" customFormat="1">
      <c r="A294" s="13"/>
      <c r="B294" s="218"/>
      <c r="C294" s="219"/>
      <c r="D294" s="220" t="s">
        <v>151</v>
      </c>
      <c r="E294" s="221" t="s">
        <v>19</v>
      </c>
      <c r="F294" s="222" t="s">
        <v>219</v>
      </c>
      <c r="G294" s="219"/>
      <c r="H294" s="221" t="s">
        <v>19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8" t="s">
        <v>151</v>
      </c>
      <c r="AU294" s="228" t="s">
        <v>149</v>
      </c>
      <c r="AV294" s="13" t="s">
        <v>82</v>
      </c>
      <c r="AW294" s="13" t="s">
        <v>35</v>
      </c>
      <c r="AX294" s="13" t="s">
        <v>74</v>
      </c>
      <c r="AY294" s="228" t="s">
        <v>140</v>
      </c>
    </row>
    <row r="295" s="14" customFormat="1">
      <c r="A295" s="14"/>
      <c r="B295" s="229"/>
      <c r="C295" s="230"/>
      <c r="D295" s="220" t="s">
        <v>151</v>
      </c>
      <c r="E295" s="231" t="s">
        <v>19</v>
      </c>
      <c r="F295" s="232" t="s">
        <v>220</v>
      </c>
      <c r="G295" s="230"/>
      <c r="H295" s="233">
        <v>4.9100000000000001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9" t="s">
        <v>151</v>
      </c>
      <c r="AU295" s="239" t="s">
        <v>149</v>
      </c>
      <c r="AV295" s="14" t="s">
        <v>149</v>
      </c>
      <c r="AW295" s="14" t="s">
        <v>35</v>
      </c>
      <c r="AX295" s="14" t="s">
        <v>74</v>
      </c>
      <c r="AY295" s="239" t="s">
        <v>140</v>
      </c>
    </row>
    <row r="296" s="13" customFormat="1">
      <c r="A296" s="13"/>
      <c r="B296" s="218"/>
      <c r="C296" s="219"/>
      <c r="D296" s="220" t="s">
        <v>151</v>
      </c>
      <c r="E296" s="221" t="s">
        <v>19</v>
      </c>
      <c r="F296" s="222" t="s">
        <v>308</v>
      </c>
      <c r="G296" s="219"/>
      <c r="H296" s="221" t="s">
        <v>19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151</v>
      </c>
      <c r="AU296" s="228" t="s">
        <v>149</v>
      </c>
      <c r="AV296" s="13" t="s">
        <v>82</v>
      </c>
      <c r="AW296" s="13" t="s">
        <v>35</v>
      </c>
      <c r="AX296" s="13" t="s">
        <v>74</v>
      </c>
      <c r="AY296" s="228" t="s">
        <v>140</v>
      </c>
    </row>
    <row r="297" s="13" customFormat="1">
      <c r="A297" s="13"/>
      <c r="B297" s="218"/>
      <c r="C297" s="219"/>
      <c r="D297" s="220" t="s">
        <v>151</v>
      </c>
      <c r="E297" s="221" t="s">
        <v>19</v>
      </c>
      <c r="F297" s="222" t="s">
        <v>152</v>
      </c>
      <c r="G297" s="219"/>
      <c r="H297" s="221" t="s">
        <v>19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8" t="s">
        <v>151</v>
      </c>
      <c r="AU297" s="228" t="s">
        <v>149</v>
      </c>
      <c r="AV297" s="13" t="s">
        <v>82</v>
      </c>
      <c r="AW297" s="13" t="s">
        <v>35</v>
      </c>
      <c r="AX297" s="13" t="s">
        <v>74</v>
      </c>
      <c r="AY297" s="228" t="s">
        <v>140</v>
      </c>
    </row>
    <row r="298" s="13" customFormat="1">
      <c r="A298" s="13"/>
      <c r="B298" s="218"/>
      <c r="C298" s="219"/>
      <c r="D298" s="220" t="s">
        <v>151</v>
      </c>
      <c r="E298" s="221" t="s">
        <v>19</v>
      </c>
      <c r="F298" s="222" t="s">
        <v>221</v>
      </c>
      <c r="G298" s="219"/>
      <c r="H298" s="221" t="s">
        <v>19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28" t="s">
        <v>151</v>
      </c>
      <c r="AU298" s="228" t="s">
        <v>149</v>
      </c>
      <c r="AV298" s="13" t="s">
        <v>82</v>
      </c>
      <c r="AW298" s="13" t="s">
        <v>35</v>
      </c>
      <c r="AX298" s="13" t="s">
        <v>74</v>
      </c>
      <c r="AY298" s="228" t="s">
        <v>140</v>
      </c>
    </row>
    <row r="299" s="14" customFormat="1">
      <c r="A299" s="14"/>
      <c r="B299" s="229"/>
      <c r="C299" s="230"/>
      <c r="D299" s="220" t="s">
        <v>151</v>
      </c>
      <c r="E299" s="231" t="s">
        <v>19</v>
      </c>
      <c r="F299" s="232" t="s">
        <v>222</v>
      </c>
      <c r="G299" s="230"/>
      <c r="H299" s="233">
        <v>24.300000000000001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9" t="s">
        <v>151</v>
      </c>
      <c r="AU299" s="239" t="s">
        <v>149</v>
      </c>
      <c r="AV299" s="14" t="s">
        <v>149</v>
      </c>
      <c r="AW299" s="14" t="s">
        <v>35</v>
      </c>
      <c r="AX299" s="14" t="s">
        <v>74</v>
      </c>
      <c r="AY299" s="239" t="s">
        <v>140</v>
      </c>
    </row>
    <row r="300" s="13" customFormat="1">
      <c r="A300" s="13"/>
      <c r="B300" s="218"/>
      <c r="C300" s="219"/>
      <c r="D300" s="220" t="s">
        <v>151</v>
      </c>
      <c r="E300" s="221" t="s">
        <v>19</v>
      </c>
      <c r="F300" s="222" t="s">
        <v>308</v>
      </c>
      <c r="G300" s="219"/>
      <c r="H300" s="221" t="s">
        <v>19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8" t="s">
        <v>151</v>
      </c>
      <c r="AU300" s="228" t="s">
        <v>149</v>
      </c>
      <c r="AV300" s="13" t="s">
        <v>82</v>
      </c>
      <c r="AW300" s="13" t="s">
        <v>35</v>
      </c>
      <c r="AX300" s="13" t="s">
        <v>74</v>
      </c>
      <c r="AY300" s="228" t="s">
        <v>140</v>
      </c>
    </row>
    <row r="301" s="13" customFormat="1">
      <c r="A301" s="13"/>
      <c r="B301" s="218"/>
      <c r="C301" s="219"/>
      <c r="D301" s="220" t="s">
        <v>151</v>
      </c>
      <c r="E301" s="221" t="s">
        <v>19</v>
      </c>
      <c r="F301" s="222" t="s">
        <v>152</v>
      </c>
      <c r="G301" s="219"/>
      <c r="H301" s="221" t="s">
        <v>19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28" t="s">
        <v>151</v>
      </c>
      <c r="AU301" s="228" t="s">
        <v>149</v>
      </c>
      <c r="AV301" s="13" t="s">
        <v>82</v>
      </c>
      <c r="AW301" s="13" t="s">
        <v>35</v>
      </c>
      <c r="AX301" s="13" t="s">
        <v>74</v>
      </c>
      <c r="AY301" s="228" t="s">
        <v>140</v>
      </c>
    </row>
    <row r="302" s="13" customFormat="1">
      <c r="A302" s="13"/>
      <c r="B302" s="218"/>
      <c r="C302" s="219"/>
      <c r="D302" s="220" t="s">
        <v>151</v>
      </c>
      <c r="E302" s="221" t="s">
        <v>19</v>
      </c>
      <c r="F302" s="222" t="s">
        <v>223</v>
      </c>
      <c r="G302" s="219"/>
      <c r="H302" s="221" t="s">
        <v>19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151</v>
      </c>
      <c r="AU302" s="228" t="s">
        <v>149</v>
      </c>
      <c r="AV302" s="13" t="s">
        <v>82</v>
      </c>
      <c r="AW302" s="13" t="s">
        <v>35</v>
      </c>
      <c r="AX302" s="13" t="s">
        <v>74</v>
      </c>
      <c r="AY302" s="228" t="s">
        <v>140</v>
      </c>
    </row>
    <row r="303" s="14" customFormat="1">
      <c r="A303" s="14"/>
      <c r="B303" s="229"/>
      <c r="C303" s="230"/>
      <c r="D303" s="220" t="s">
        <v>151</v>
      </c>
      <c r="E303" s="231" t="s">
        <v>19</v>
      </c>
      <c r="F303" s="232" t="s">
        <v>224</v>
      </c>
      <c r="G303" s="230"/>
      <c r="H303" s="233">
        <v>6.8799999999999999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9" t="s">
        <v>151</v>
      </c>
      <c r="AU303" s="239" t="s">
        <v>149</v>
      </c>
      <c r="AV303" s="14" t="s">
        <v>149</v>
      </c>
      <c r="AW303" s="14" t="s">
        <v>35</v>
      </c>
      <c r="AX303" s="14" t="s">
        <v>74</v>
      </c>
      <c r="AY303" s="239" t="s">
        <v>140</v>
      </c>
    </row>
    <row r="304" s="13" customFormat="1">
      <c r="A304" s="13"/>
      <c r="B304" s="218"/>
      <c r="C304" s="219"/>
      <c r="D304" s="220" t="s">
        <v>151</v>
      </c>
      <c r="E304" s="221" t="s">
        <v>19</v>
      </c>
      <c r="F304" s="222" t="s">
        <v>308</v>
      </c>
      <c r="G304" s="219"/>
      <c r="H304" s="221" t="s">
        <v>19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8" t="s">
        <v>151</v>
      </c>
      <c r="AU304" s="228" t="s">
        <v>149</v>
      </c>
      <c r="AV304" s="13" t="s">
        <v>82</v>
      </c>
      <c r="AW304" s="13" t="s">
        <v>35</v>
      </c>
      <c r="AX304" s="13" t="s">
        <v>74</v>
      </c>
      <c r="AY304" s="228" t="s">
        <v>140</v>
      </c>
    </row>
    <row r="305" s="13" customFormat="1">
      <c r="A305" s="13"/>
      <c r="B305" s="218"/>
      <c r="C305" s="219"/>
      <c r="D305" s="220" t="s">
        <v>151</v>
      </c>
      <c r="E305" s="221" t="s">
        <v>19</v>
      </c>
      <c r="F305" s="222" t="s">
        <v>152</v>
      </c>
      <c r="G305" s="219"/>
      <c r="H305" s="221" t="s">
        <v>19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8" t="s">
        <v>151</v>
      </c>
      <c r="AU305" s="228" t="s">
        <v>149</v>
      </c>
      <c r="AV305" s="13" t="s">
        <v>82</v>
      </c>
      <c r="AW305" s="13" t="s">
        <v>35</v>
      </c>
      <c r="AX305" s="13" t="s">
        <v>74</v>
      </c>
      <c r="AY305" s="228" t="s">
        <v>140</v>
      </c>
    </row>
    <row r="306" s="13" customFormat="1">
      <c r="A306" s="13"/>
      <c r="B306" s="218"/>
      <c r="C306" s="219"/>
      <c r="D306" s="220" t="s">
        <v>151</v>
      </c>
      <c r="E306" s="221" t="s">
        <v>19</v>
      </c>
      <c r="F306" s="222" t="s">
        <v>225</v>
      </c>
      <c r="G306" s="219"/>
      <c r="H306" s="221" t="s">
        <v>19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28" t="s">
        <v>151</v>
      </c>
      <c r="AU306" s="228" t="s">
        <v>149</v>
      </c>
      <c r="AV306" s="13" t="s">
        <v>82</v>
      </c>
      <c r="AW306" s="13" t="s">
        <v>35</v>
      </c>
      <c r="AX306" s="13" t="s">
        <v>74</v>
      </c>
      <c r="AY306" s="228" t="s">
        <v>140</v>
      </c>
    </row>
    <row r="307" s="14" customFormat="1">
      <c r="A307" s="14"/>
      <c r="B307" s="229"/>
      <c r="C307" s="230"/>
      <c r="D307" s="220" t="s">
        <v>151</v>
      </c>
      <c r="E307" s="231" t="s">
        <v>19</v>
      </c>
      <c r="F307" s="232" t="s">
        <v>226</v>
      </c>
      <c r="G307" s="230"/>
      <c r="H307" s="233">
        <v>11.75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39" t="s">
        <v>151</v>
      </c>
      <c r="AU307" s="239" t="s">
        <v>149</v>
      </c>
      <c r="AV307" s="14" t="s">
        <v>149</v>
      </c>
      <c r="AW307" s="14" t="s">
        <v>35</v>
      </c>
      <c r="AX307" s="14" t="s">
        <v>74</v>
      </c>
      <c r="AY307" s="239" t="s">
        <v>140</v>
      </c>
    </row>
    <row r="308" s="13" customFormat="1">
      <c r="A308" s="13"/>
      <c r="B308" s="218"/>
      <c r="C308" s="219"/>
      <c r="D308" s="220" t="s">
        <v>151</v>
      </c>
      <c r="E308" s="221" t="s">
        <v>19</v>
      </c>
      <c r="F308" s="222" t="s">
        <v>308</v>
      </c>
      <c r="G308" s="219"/>
      <c r="H308" s="221" t="s">
        <v>19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8" t="s">
        <v>151</v>
      </c>
      <c r="AU308" s="228" t="s">
        <v>149</v>
      </c>
      <c r="AV308" s="13" t="s">
        <v>82</v>
      </c>
      <c r="AW308" s="13" t="s">
        <v>35</v>
      </c>
      <c r="AX308" s="13" t="s">
        <v>74</v>
      </c>
      <c r="AY308" s="228" t="s">
        <v>140</v>
      </c>
    </row>
    <row r="309" s="13" customFormat="1">
      <c r="A309" s="13"/>
      <c r="B309" s="218"/>
      <c r="C309" s="219"/>
      <c r="D309" s="220" t="s">
        <v>151</v>
      </c>
      <c r="E309" s="221" t="s">
        <v>19</v>
      </c>
      <c r="F309" s="222" t="s">
        <v>152</v>
      </c>
      <c r="G309" s="219"/>
      <c r="H309" s="221" t="s">
        <v>19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28" t="s">
        <v>151</v>
      </c>
      <c r="AU309" s="228" t="s">
        <v>149</v>
      </c>
      <c r="AV309" s="13" t="s">
        <v>82</v>
      </c>
      <c r="AW309" s="13" t="s">
        <v>35</v>
      </c>
      <c r="AX309" s="13" t="s">
        <v>74</v>
      </c>
      <c r="AY309" s="228" t="s">
        <v>140</v>
      </c>
    </row>
    <row r="310" s="13" customFormat="1">
      <c r="A310" s="13"/>
      <c r="B310" s="218"/>
      <c r="C310" s="219"/>
      <c r="D310" s="220" t="s">
        <v>151</v>
      </c>
      <c r="E310" s="221" t="s">
        <v>19</v>
      </c>
      <c r="F310" s="222" t="s">
        <v>227</v>
      </c>
      <c r="G310" s="219"/>
      <c r="H310" s="221" t="s">
        <v>19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8" t="s">
        <v>151</v>
      </c>
      <c r="AU310" s="228" t="s">
        <v>149</v>
      </c>
      <c r="AV310" s="13" t="s">
        <v>82</v>
      </c>
      <c r="AW310" s="13" t="s">
        <v>35</v>
      </c>
      <c r="AX310" s="13" t="s">
        <v>74</v>
      </c>
      <c r="AY310" s="228" t="s">
        <v>140</v>
      </c>
    </row>
    <row r="311" s="14" customFormat="1">
      <c r="A311" s="14"/>
      <c r="B311" s="229"/>
      <c r="C311" s="230"/>
      <c r="D311" s="220" t="s">
        <v>151</v>
      </c>
      <c r="E311" s="231" t="s">
        <v>19</v>
      </c>
      <c r="F311" s="232" t="s">
        <v>228</v>
      </c>
      <c r="G311" s="230"/>
      <c r="H311" s="233">
        <v>3.8100000000000001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39" t="s">
        <v>151</v>
      </c>
      <c r="AU311" s="239" t="s">
        <v>149</v>
      </c>
      <c r="AV311" s="14" t="s">
        <v>149</v>
      </c>
      <c r="AW311" s="14" t="s">
        <v>35</v>
      </c>
      <c r="AX311" s="14" t="s">
        <v>74</v>
      </c>
      <c r="AY311" s="239" t="s">
        <v>140</v>
      </c>
    </row>
    <row r="312" s="16" customFormat="1">
      <c r="A312" s="16"/>
      <c r="B312" s="266"/>
      <c r="C312" s="267"/>
      <c r="D312" s="220" t="s">
        <v>151</v>
      </c>
      <c r="E312" s="268" t="s">
        <v>19</v>
      </c>
      <c r="F312" s="269" t="s">
        <v>262</v>
      </c>
      <c r="G312" s="267"/>
      <c r="H312" s="270">
        <v>51.650000000000006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6" t="s">
        <v>151</v>
      </c>
      <c r="AU312" s="276" t="s">
        <v>149</v>
      </c>
      <c r="AV312" s="16" t="s">
        <v>263</v>
      </c>
      <c r="AW312" s="16" t="s">
        <v>35</v>
      </c>
      <c r="AX312" s="16" t="s">
        <v>74</v>
      </c>
      <c r="AY312" s="276" t="s">
        <v>140</v>
      </c>
    </row>
    <row r="313" s="15" customFormat="1">
      <c r="A313" s="15"/>
      <c r="B313" s="240"/>
      <c r="C313" s="241"/>
      <c r="D313" s="220" t="s">
        <v>151</v>
      </c>
      <c r="E313" s="242" t="s">
        <v>19</v>
      </c>
      <c r="F313" s="243" t="s">
        <v>155</v>
      </c>
      <c r="G313" s="241"/>
      <c r="H313" s="244">
        <v>119.75999999999999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0" t="s">
        <v>151</v>
      </c>
      <c r="AU313" s="250" t="s">
        <v>149</v>
      </c>
      <c r="AV313" s="15" t="s">
        <v>148</v>
      </c>
      <c r="AW313" s="15" t="s">
        <v>35</v>
      </c>
      <c r="AX313" s="15" t="s">
        <v>82</v>
      </c>
      <c r="AY313" s="250" t="s">
        <v>140</v>
      </c>
    </row>
    <row r="314" s="2" customFormat="1" ht="24.15" customHeight="1">
      <c r="A314" s="39"/>
      <c r="B314" s="40"/>
      <c r="C314" s="205" t="s">
        <v>495</v>
      </c>
      <c r="D314" s="205" t="s">
        <v>144</v>
      </c>
      <c r="E314" s="206" t="s">
        <v>637</v>
      </c>
      <c r="F314" s="207" t="s">
        <v>638</v>
      </c>
      <c r="G314" s="208" t="s">
        <v>190</v>
      </c>
      <c r="H314" s="209">
        <v>11.76</v>
      </c>
      <c r="I314" s="210"/>
      <c r="J314" s="211">
        <f>ROUND(I314*H314,2)</f>
        <v>0</v>
      </c>
      <c r="K314" s="207" t="s">
        <v>206</v>
      </c>
      <c r="L314" s="45"/>
      <c r="M314" s="212" t="s">
        <v>19</v>
      </c>
      <c r="N314" s="213" t="s">
        <v>46</v>
      </c>
      <c r="O314" s="85"/>
      <c r="P314" s="214">
        <f>O314*H314</f>
        <v>0</v>
      </c>
      <c r="Q314" s="214">
        <v>8.0499999999999992E-06</v>
      </c>
      <c r="R314" s="214">
        <f>Q314*H314</f>
        <v>9.4667999999999982E-05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161</v>
      </c>
      <c r="AT314" s="216" t="s">
        <v>144</v>
      </c>
      <c r="AU314" s="216" t="s">
        <v>149</v>
      </c>
      <c r="AY314" s="18" t="s">
        <v>140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149</v>
      </c>
      <c r="BK314" s="217">
        <f>ROUND(I314*H314,2)</f>
        <v>0</v>
      </c>
      <c r="BL314" s="18" t="s">
        <v>161</v>
      </c>
      <c r="BM314" s="216" t="s">
        <v>639</v>
      </c>
    </row>
    <row r="315" s="2" customFormat="1">
      <c r="A315" s="39"/>
      <c r="B315" s="40"/>
      <c r="C315" s="41"/>
      <c r="D315" s="261" t="s">
        <v>200</v>
      </c>
      <c r="E315" s="41"/>
      <c r="F315" s="262" t="s">
        <v>640</v>
      </c>
      <c r="G315" s="41"/>
      <c r="H315" s="41"/>
      <c r="I315" s="263"/>
      <c r="J315" s="41"/>
      <c r="K315" s="41"/>
      <c r="L315" s="45"/>
      <c r="M315" s="264"/>
      <c r="N315" s="265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200</v>
      </c>
      <c r="AU315" s="18" t="s">
        <v>149</v>
      </c>
    </row>
    <row r="316" s="13" customFormat="1">
      <c r="A316" s="13"/>
      <c r="B316" s="218"/>
      <c r="C316" s="219"/>
      <c r="D316" s="220" t="s">
        <v>151</v>
      </c>
      <c r="E316" s="221" t="s">
        <v>19</v>
      </c>
      <c r="F316" s="222" t="s">
        <v>152</v>
      </c>
      <c r="G316" s="219"/>
      <c r="H316" s="221" t="s">
        <v>19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8" t="s">
        <v>151</v>
      </c>
      <c r="AU316" s="228" t="s">
        <v>149</v>
      </c>
      <c r="AV316" s="13" t="s">
        <v>82</v>
      </c>
      <c r="AW316" s="13" t="s">
        <v>35</v>
      </c>
      <c r="AX316" s="13" t="s">
        <v>74</v>
      </c>
      <c r="AY316" s="228" t="s">
        <v>140</v>
      </c>
    </row>
    <row r="317" s="13" customFormat="1">
      <c r="A317" s="13"/>
      <c r="B317" s="218"/>
      <c r="C317" s="219"/>
      <c r="D317" s="220" t="s">
        <v>151</v>
      </c>
      <c r="E317" s="221" t="s">
        <v>19</v>
      </c>
      <c r="F317" s="222" t="s">
        <v>515</v>
      </c>
      <c r="G317" s="219"/>
      <c r="H317" s="221" t="s">
        <v>19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8" t="s">
        <v>151</v>
      </c>
      <c r="AU317" s="228" t="s">
        <v>149</v>
      </c>
      <c r="AV317" s="13" t="s">
        <v>82</v>
      </c>
      <c r="AW317" s="13" t="s">
        <v>35</v>
      </c>
      <c r="AX317" s="13" t="s">
        <v>74</v>
      </c>
      <c r="AY317" s="228" t="s">
        <v>140</v>
      </c>
    </row>
    <row r="318" s="14" customFormat="1">
      <c r="A318" s="14"/>
      <c r="B318" s="229"/>
      <c r="C318" s="230"/>
      <c r="D318" s="220" t="s">
        <v>151</v>
      </c>
      <c r="E318" s="231" t="s">
        <v>19</v>
      </c>
      <c r="F318" s="232" t="s">
        <v>516</v>
      </c>
      <c r="G318" s="230"/>
      <c r="H318" s="233">
        <v>5.7599999999999998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9" t="s">
        <v>151</v>
      </c>
      <c r="AU318" s="239" t="s">
        <v>149</v>
      </c>
      <c r="AV318" s="14" t="s">
        <v>149</v>
      </c>
      <c r="AW318" s="14" t="s">
        <v>35</v>
      </c>
      <c r="AX318" s="14" t="s">
        <v>74</v>
      </c>
      <c r="AY318" s="239" t="s">
        <v>140</v>
      </c>
    </row>
    <row r="319" s="13" customFormat="1">
      <c r="A319" s="13"/>
      <c r="B319" s="218"/>
      <c r="C319" s="219"/>
      <c r="D319" s="220" t="s">
        <v>151</v>
      </c>
      <c r="E319" s="221" t="s">
        <v>19</v>
      </c>
      <c r="F319" s="222" t="s">
        <v>152</v>
      </c>
      <c r="G319" s="219"/>
      <c r="H319" s="221" t="s">
        <v>19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28" t="s">
        <v>151</v>
      </c>
      <c r="AU319" s="228" t="s">
        <v>149</v>
      </c>
      <c r="AV319" s="13" t="s">
        <v>82</v>
      </c>
      <c r="AW319" s="13" t="s">
        <v>35</v>
      </c>
      <c r="AX319" s="13" t="s">
        <v>74</v>
      </c>
      <c r="AY319" s="228" t="s">
        <v>140</v>
      </c>
    </row>
    <row r="320" s="13" customFormat="1">
      <c r="A320" s="13"/>
      <c r="B320" s="218"/>
      <c r="C320" s="219"/>
      <c r="D320" s="220" t="s">
        <v>151</v>
      </c>
      <c r="E320" s="221" t="s">
        <v>19</v>
      </c>
      <c r="F320" s="222" t="s">
        <v>505</v>
      </c>
      <c r="G320" s="219"/>
      <c r="H320" s="221" t="s">
        <v>19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8" t="s">
        <v>151</v>
      </c>
      <c r="AU320" s="228" t="s">
        <v>149</v>
      </c>
      <c r="AV320" s="13" t="s">
        <v>82</v>
      </c>
      <c r="AW320" s="13" t="s">
        <v>35</v>
      </c>
      <c r="AX320" s="13" t="s">
        <v>74</v>
      </c>
      <c r="AY320" s="228" t="s">
        <v>140</v>
      </c>
    </row>
    <row r="321" s="14" customFormat="1">
      <c r="A321" s="14"/>
      <c r="B321" s="229"/>
      <c r="C321" s="230"/>
      <c r="D321" s="220" t="s">
        <v>151</v>
      </c>
      <c r="E321" s="231" t="s">
        <v>19</v>
      </c>
      <c r="F321" s="232" t="s">
        <v>263</v>
      </c>
      <c r="G321" s="230"/>
      <c r="H321" s="233">
        <v>3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39" t="s">
        <v>151</v>
      </c>
      <c r="AU321" s="239" t="s">
        <v>149</v>
      </c>
      <c r="AV321" s="14" t="s">
        <v>149</v>
      </c>
      <c r="AW321" s="14" t="s">
        <v>35</v>
      </c>
      <c r="AX321" s="14" t="s">
        <v>74</v>
      </c>
      <c r="AY321" s="239" t="s">
        <v>140</v>
      </c>
    </row>
    <row r="322" s="13" customFormat="1">
      <c r="A322" s="13"/>
      <c r="B322" s="218"/>
      <c r="C322" s="219"/>
      <c r="D322" s="220" t="s">
        <v>151</v>
      </c>
      <c r="E322" s="221" t="s">
        <v>19</v>
      </c>
      <c r="F322" s="222" t="s">
        <v>152</v>
      </c>
      <c r="G322" s="219"/>
      <c r="H322" s="221" t="s">
        <v>19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8" t="s">
        <v>151</v>
      </c>
      <c r="AU322" s="228" t="s">
        <v>149</v>
      </c>
      <c r="AV322" s="13" t="s">
        <v>82</v>
      </c>
      <c r="AW322" s="13" t="s">
        <v>35</v>
      </c>
      <c r="AX322" s="13" t="s">
        <v>74</v>
      </c>
      <c r="AY322" s="228" t="s">
        <v>140</v>
      </c>
    </row>
    <row r="323" s="13" customFormat="1">
      <c r="A323" s="13"/>
      <c r="B323" s="218"/>
      <c r="C323" s="219"/>
      <c r="D323" s="220" t="s">
        <v>151</v>
      </c>
      <c r="E323" s="221" t="s">
        <v>19</v>
      </c>
      <c r="F323" s="222" t="s">
        <v>506</v>
      </c>
      <c r="G323" s="219"/>
      <c r="H323" s="221" t="s">
        <v>19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28" t="s">
        <v>151</v>
      </c>
      <c r="AU323" s="228" t="s">
        <v>149</v>
      </c>
      <c r="AV323" s="13" t="s">
        <v>82</v>
      </c>
      <c r="AW323" s="13" t="s">
        <v>35</v>
      </c>
      <c r="AX323" s="13" t="s">
        <v>74</v>
      </c>
      <c r="AY323" s="228" t="s">
        <v>140</v>
      </c>
    </row>
    <row r="324" s="14" customFormat="1">
      <c r="A324" s="14"/>
      <c r="B324" s="229"/>
      <c r="C324" s="230"/>
      <c r="D324" s="220" t="s">
        <v>151</v>
      </c>
      <c r="E324" s="231" t="s">
        <v>19</v>
      </c>
      <c r="F324" s="232" t="s">
        <v>263</v>
      </c>
      <c r="G324" s="230"/>
      <c r="H324" s="233">
        <v>3</v>
      </c>
      <c r="I324" s="234"/>
      <c r="J324" s="230"/>
      <c r="K324" s="230"/>
      <c r="L324" s="235"/>
      <c r="M324" s="236"/>
      <c r="N324" s="237"/>
      <c r="O324" s="237"/>
      <c r="P324" s="237"/>
      <c r="Q324" s="237"/>
      <c r="R324" s="237"/>
      <c r="S324" s="237"/>
      <c r="T324" s="23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39" t="s">
        <v>151</v>
      </c>
      <c r="AU324" s="239" t="s">
        <v>149</v>
      </c>
      <c r="AV324" s="14" t="s">
        <v>149</v>
      </c>
      <c r="AW324" s="14" t="s">
        <v>35</v>
      </c>
      <c r="AX324" s="14" t="s">
        <v>74</v>
      </c>
      <c r="AY324" s="239" t="s">
        <v>140</v>
      </c>
    </row>
    <row r="325" s="15" customFormat="1">
      <c r="A325" s="15"/>
      <c r="B325" s="240"/>
      <c r="C325" s="241"/>
      <c r="D325" s="220" t="s">
        <v>151</v>
      </c>
      <c r="E325" s="242" t="s">
        <v>19</v>
      </c>
      <c r="F325" s="243" t="s">
        <v>155</v>
      </c>
      <c r="G325" s="241"/>
      <c r="H325" s="244">
        <v>11.76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0" t="s">
        <v>151</v>
      </c>
      <c r="AU325" s="250" t="s">
        <v>149</v>
      </c>
      <c r="AV325" s="15" t="s">
        <v>148</v>
      </c>
      <c r="AW325" s="15" t="s">
        <v>35</v>
      </c>
      <c r="AX325" s="15" t="s">
        <v>82</v>
      </c>
      <c r="AY325" s="250" t="s">
        <v>140</v>
      </c>
    </row>
    <row r="326" s="2" customFormat="1" ht="16.5" customHeight="1">
      <c r="A326" s="39"/>
      <c r="B326" s="40"/>
      <c r="C326" s="205" t="s">
        <v>500</v>
      </c>
      <c r="D326" s="205" t="s">
        <v>144</v>
      </c>
      <c r="E326" s="206" t="s">
        <v>641</v>
      </c>
      <c r="F326" s="207" t="s">
        <v>642</v>
      </c>
      <c r="G326" s="208" t="s">
        <v>190</v>
      </c>
      <c r="H326" s="209">
        <v>6.7199999999999998</v>
      </c>
      <c r="I326" s="210"/>
      <c r="J326" s="211">
        <f>ROUND(I326*H326,2)</f>
        <v>0</v>
      </c>
      <c r="K326" s="207" t="s">
        <v>206</v>
      </c>
      <c r="L326" s="45"/>
      <c r="M326" s="212" t="s">
        <v>19</v>
      </c>
      <c r="N326" s="213" t="s">
        <v>46</v>
      </c>
      <c r="O326" s="85"/>
      <c r="P326" s="214">
        <f>O326*H326</f>
        <v>0</v>
      </c>
      <c r="Q326" s="214">
        <v>7.1500000000000002E-06</v>
      </c>
      <c r="R326" s="214">
        <f>Q326*H326</f>
        <v>4.8047999999999998E-05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161</v>
      </c>
      <c r="AT326" s="216" t="s">
        <v>144</v>
      </c>
      <c r="AU326" s="216" t="s">
        <v>149</v>
      </c>
      <c r="AY326" s="18" t="s">
        <v>140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149</v>
      </c>
      <c r="BK326" s="217">
        <f>ROUND(I326*H326,2)</f>
        <v>0</v>
      </c>
      <c r="BL326" s="18" t="s">
        <v>161</v>
      </c>
      <c r="BM326" s="216" t="s">
        <v>643</v>
      </c>
    </row>
    <row r="327" s="2" customFormat="1">
      <c r="A327" s="39"/>
      <c r="B327" s="40"/>
      <c r="C327" s="41"/>
      <c r="D327" s="261" t="s">
        <v>200</v>
      </c>
      <c r="E327" s="41"/>
      <c r="F327" s="262" t="s">
        <v>644</v>
      </c>
      <c r="G327" s="41"/>
      <c r="H327" s="41"/>
      <c r="I327" s="263"/>
      <c r="J327" s="41"/>
      <c r="K327" s="41"/>
      <c r="L327" s="45"/>
      <c r="M327" s="264"/>
      <c r="N327" s="265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200</v>
      </c>
      <c r="AU327" s="18" t="s">
        <v>149</v>
      </c>
    </row>
    <row r="328" s="13" customFormat="1">
      <c r="A328" s="13"/>
      <c r="B328" s="218"/>
      <c r="C328" s="219"/>
      <c r="D328" s="220" t="s">
        <v>151</v>
      </c>
      <c r="E328" s="221" t="s">
        <v>19</v>
      </c>
      <c r="F328" s="222" t="s">
        <v>645</v>
      </c>
      <c r="G328" s="219"/>
      <c r="H328" s="221" t="s">
        <v>19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8" t="s">
        <v>151</v>
      </c>
      <c r="AU328" s="228" t="s">
        <v>149</v>
      </c>
      <c r="AV328" s="13" t="s">
        <v>82</v>
      </c>
      <c r="AW328" s="13" t="s">
        <v>35</v>
      </c>
      <c r="AX328" s="13" t="s">
        <v>74</v>
      </c>
      <c r="AY328" s="228" t="s">
        <v>140</v>
      </c>
    </row>
    <row r="329" s="13" customFormat="1">
      <c r="A329" s="13"/>
      <c r="B329" s="218"/>
      <c r="C329" s="219"/>
      <c r="D329" s="220" t="s">
        <v>151</v>
      </c>
      <c r="E329" s="221" t="s">
        <v>19</v>
      </c>
      <c r="F329" s="222" t="s">
        <v>646</v>
      </c>
      <c r="G329" s="219"/>
      <c r="H329" s="221" t="s">
        <v>19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8" t="s">
        <v>151</v>
      </c>
      <c r="AU329" s="228" t="s">
        <v>149</v>
      </c>
      <c r="AV329" s="13" t="s">
        <v>82</v>
      </c>
      <c r="AW329" s="13" t="s">
        <v>35</v>
      </c>
      <c r="AX329" s="13" t="s">
        <v>74</v>
      </c>
      <c r="AY329" s="228" t="s">
        <v>140</v>
      </c>
    </row>
    <row r="330" s="13" customFormat="1">
      <c r="A330" s="13"/>
      <c r="B330" s="218"/>
      <c r="C330" s="219"/>
      <c r="D330" s="220" t="s">
        <v>151</v>
      </c>
      <c r="E330" s="221" t="s">
        <v>19</v>
      </c>
      <c r="F330" s="222" t="s">
        <v>481</v>
      </c>
      <c r="G330" s="219"/>
      <c r="H330" s="221" t="s">
        <v>19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8" t="s">
        <v>151</v>
      </c>
      <c r="AU330" s="228" t="s">
        <v>149</v>
      </c>
      <c r="AV330" s="13" t="s">
        <v>82</v>
      </c>
      <c r="AW330" s="13" t="s">
        <v>35</v>
      </c>
      <c r="AX330" s="13" t="s">
        <v>74</v>
      </c>
      <c r="AY330" s="228" t="s">
        <v>140</v>
      </c>
    </row>
    <row r="331" s="13" customFormat="1">
      <c r="A331" s="13"/>
      <c r="B331" s="218"/>
      <c r="C331" s="219"/>
      <c r="D331" s="220" t="s">
        <v>151</v>
      </c>
      <c r="E331" s="221" t="s">
        <v>19</v>
      </c>
      <c r="F331" s="222" t="s">
        <v>482</v>
      </c>
      <c r="G331" s="219"/>
      <c r="H331" s="221" t="s">
        <v>19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8" t="s">
        <v>151</v>
      </c>
      <c r="AU331" s="228" t="s">
        <v>149</v>
      </c>
      <c r="AV331" s="13" t="s">
        <v>82</v>
      </c>
      <c r="AW331" s="13" t="s">
        <v>35</v>
      </c>
      <c r="AX331" s="13" t="s">
        <v>74</v>
      </c>
      <c r="AY331" s="228" t="s">
        <v>140</v>
      </c>
    </row>
    <row r="332" s="14" customFormat="1">
      <c r="A332" s="14"/>
      <c r="B332" s="229"/>
      <c r="C332" s="230"/>
      <c r="D332" s="220" t="s">
        <v>151</v>
      </c>
      <c r="E332" s="231" t="s">
        <v>19</v>
      </c>
      <c r="F332" s="232" t="s">
        <v>487</v>
      </c>
      <c r="G332" s="230"/>
      <c r="H332" s="233">
        <v>1.8899999999999999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9" t="s">
        <v>151</v>
      </c>
      <c r="AU332" s="239" t="s">
        <v>149</v>
      </c>
      <c r="AV332" s="14" t="s">
        <v>149</v>
      </c>
      <c r="AW332" s="14" t="s">
        <v>35</v>
      </c>
      <c r="AX332" s="14" t="s">
        <v>74</v>
      </c>
      <c r="AY332" s="239" t="s">
        <v>140</v>
      </c>
    </row>
    <row r="333" s="16" customFormat="1">
      <c r="A333" s="16"/>
      <c r="B333" s="266"/>
      <c r="C333" s="267"/>
      <c r="D333" s="220" t="s">
        <v>151</v>
      </c>
      <c r="E333" s="268" t="s">
        <v>19</v>
      </c>
      <c r="F333" s="269" t="s">
        <v>262</v>
      </c>
      <c r="G333" s="267"/>
      <c r="H333" s="270">
        <v>1.8899999999999999</v>
      </c>
      <c r="I333" s="271"/>
      <c r="J333" s="267"/>
      <c r="K333" s="267"/>
      <c r="L333" s="272"/>
      <c r="M333" s="273"/>
      <c r="N333" s="274"/>
      <c r="O333" s="274"/>
      <c r="P333" s="274"/>
      <c r="Q333" s="274"/>
      <c r="R333" s="274"/>
      <c r="S333" s="274"/>
      <c r="T333" s="27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6" t="s">
        <v>151</v>
      </c>
      <c r="AU333" s="276" t="s">
        <v>149</v>
      </c>
      <c r="AV333" s="16" t="s">
        <v>263</v>
      </c>
      <c r="AW333" s="16" t="s">
        <v>35</v>
      </c>
      <c r="AX333" s="16" t="s">
        <v>74</v>
      </c>
      <c r="AY333" s="276" t="s">
        <v>140</v>
      </c>
    </row>
    <row r="334" s="13" customFormat="1">
      <c r="A334" s="13"/>
      <c r="B334" s="218"/>
      <c r="C334" s="219"/>
      <c r="D334" s="220" t="s">
        <v>151</v>
      </c>
      <c r="E334" s="221" t="s">
        <v>19</v>
      </c>
      <c r="F334" s="222" t="s">
        <v>454</v>
      </c>
      <c r="G334" s="219"/>
      <c r="H334" s="221" t="s">
        <v>19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8" t="s">
        <v>151</v>
      </c>
      <c r="AU334" s="228" t="s">
        <v>149</v>
      </c>
      <c r="AV334" s="13" t="s">
        <v>82</v>
      </c>
      <c r="AW334" s="13" t="s">
        <v>35</v>
      </c>
      <c r="AX334" s="13" t="s">
        <v>74</v>
      </c>
      <c r="AY334" s="228" t="s">
        <v>140</v>
      </c>
    </row>
    <row r="335" s="13" customFormat="1">
      <c r="A335" s="13"/>
      <c r="B335" s="218"/>
      <c r="C335" s="219"/>
      <c r="D335" s="220" t="s">
        <v>151</v>
      </c>
      <c r="E335" s="221" t="s">
        <v>19</v>
      </c>
      <c r="F335" s="222" t="s">
        <v>428</v>
      </c>
      <c r="G335" s="219"/>
      <c r="H335" s="221" t="s">
        <v>19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8" t="s">
        <v>151</v>
      </c>
      <c r="AU335" s="228" t="s">
        <v>149</v>
      </c>
      <c r="AV335" s="13" t="s">
        <v>82</v>
      </c>
      <c r="AW335" s="13" t="s">
        <v>35</v>
      </c>
      <c r="AX335" s="13" t="s">
        <v>74</v>
      </c>
      <c r="AY335" s="228" t="s">
        <v>140</v>
      </c>
    </row>
    <row r="336" s="13" customFormat="1">
      <c r="A336" s="13"/>
      <c r="B336" s="218"/>
      <c r="C336" s="219"/>
      <c r="D336" s="220" t="s">
        <v>151</v>
      </c>
      <c r="E336" s="221" t="s">
        <v>19</v>
      </c>
      <c r="F336" s="222" t="s">
        <v>439</v>
      </c>
      <c r="G336" s="219"/>
      <c r="H336" s="221" t="s">
        <v>19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8" t="s">
        <v>151</v>
      </c>
      <c r="AU336" s="228" t="s">
        <v>149</v>
      </c>
      <c r="AV336" s="13" t="s">
        <v>82</v>
      </c>
      <c r="AW336" s="13" t="s">
        <v>35</v>
      </c>
      <c r="AX336" s="13" t="s">
        <v>74</v>
      </c>
      <c r="AY336" s="228" t="s">
        <v>140</v>
      </c>
    </row>
    <row r="337" s="14" customFormat="1">
      <c r="A337" s="14"/>
      <c r="B337" s="229"/>
      <c r="C337" s="230"/>
      <c r="D337" s="220" t="s">
        <v>151</v>
      </c>
      <c r="E337" s="231" t="s">
        <v>19</v>
      </c>
      <c r="F337" s="232" t="s">
        <v>618</v>
      </c>
      <c r="G337" s="230"/>
      <c r="H337" s="233">
        <v>1.6799999999999999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39" t="s">
        <v>151</v>
      </c>
      <c r="AU337" s="239" t="s">
        <v>149</v>
      </c>
      <c r="AV337" s="14" t="s">
        <v>149</v>
      </c>
      <c r="AW337" s="14" t="s">
        <v>35</v>
      </c>
      <c r="AX337" s="14" t="s">
        <v>74</v>
      </c>
      <c r="AY337" s="239" t="s">
        <v>140</v>
      </c>
    </row>
    <row r="338" s="13" customFormat="1">
      <c r="A338" s="13"/>
      <c r="B338" s="218"/>
      <c r="C338" s="219"/>
      <c r="D338" s="220" t="s">
        <v>151</v>
      </c>
      <c r="E338" s="221" t="s">
        <v>19</v>
      </c>
      <c r="F338" s="222" t="s">
        <v>428</v>
      </c>
      <c r="G338" s="219"/>
      <c r="H338" s="221" t="s">
        <v>19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8" t="s">
        <v>151</v>
      </c>
      <c r="AU338" s="228" t="s">
        <v>149</v>
      </c>
      <c r="AV338" s="13" t="s">
        <v>82</v>
      </c>
      <c r="AW338" s="13" t="s">
        <v>35</v>
      </c>
      <c r="AX338" s="13" t="s">
        <v>74</v>
      </c>
      <c r="AY338" s="228" t="s">
        <v>140</v>
      </c>
    </row>
    <row r="339" s="13" customFormat="1">
      <c r="A339" s="13"/>
      <c r="B339" s="218"/>
      <c r="C339" s="219"/>
      <c r="D339" s="220" t="s">
        <v>151</v>
      </c>
      <c r="E339" s="221" t="s">
        <v>19</v>
      </c>
      <c r="F339" s="222" t="s">
        <v>440</v>
      </c>
      <c r="G339" s="219"/>
      <c r="H339" s="221" t="s">
        <v>19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8" t="s">
        <v>151</v>
      </c>
      <c r="AU339" s="228" t="s">
        <v>149</v>
      </c>
      <c r="AV339" s="13" t="s">
        <v>82</v>
      </c>
      <c r="AW339" s="13" t="s">
        <v>35</v>
      </c>
      <c r="AX339" s="13" t="s">
        <v>74</v>
      </c>
      <c r="AY339" s="228" t="s">
        <v>140</v>
      </c>
    </row>
    <row r="340" s="14" customFormat="1">
      <c r="A340" s="14"/>
      <c r="B340" s="229"/>
      <c r="C340" s="230"/>
      <c r="D340" s="220" t="s">
        <v>151</v>
      </c>
      <c r="E340" s="231" t="s">
        <v>19</v>
      </c>
      <c r="F340" s="232" t="s">
        <v>619</v>
      </c>
      <c r="G340" s="230"/>
      <c r="H340" s="233">
        <v>1.47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9" t="s">
        <v>151</v>
      </c>
      <c r="AU340" s="239" t="s">
        <v>149</v>
      </c>
      <c r="AV340" s="14" t="s">
        <v>149</v>
      </c>
      <c r="AW340" s="14" t="s">
        <v>35</v>
      </c>
      <c r="AX340" s="14" t="s">
        <v>74</v>
      </c>
      <c r="AY340" s="239" t="s">
        <v>140</v>
      </c>
    </row>
    <row r="341" s="13" customFormat="1">
      <c r="A341" s="13"/>
      <c r="B341" s="218"/>
      <c r="C341" s="219"/>
      <c r="D341" s="220" t="s">
        <v>151</v>
      </c>
      <c r="E341" s="221" t="s">
        <v>19</v>
      </c>
      <c r="F341" s="222" t="s">
        <v>428</v>
      </c>
      <c r="G341" s="219"/>
      <c r="H341" s="221" t="s">
        <v>19</v>
      </c>
      <c r="I341" s="223"/>
      <c r="J341" s="219"/>
      <c r="K341" s="219"/>
      <c r="L341" s="224"/>
      <c r="M341" s="225"/>
      <c r="N341" s="226"/>
      <c r="O341" s="226"/>
      <c r="P341" s="226"/>
      <c r="Q341" s="226"/>
      <c r="R341" s="226"/>
      <c r="S341" s="226"/>
      <c r="T341" s="22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8" t="s">
        <v>151</v>
      </c>
      <c r="AU341" s="228" t="s">
        <v>149</v>
      </c>
      <c r="AV341" s="13" t="s">
        <v>82</v>
      </c>
      <c r="AW341" s="13" t="s">
        <v>35</v>
      </c>
      <c r="AX341" s="13" t="s">
        <v>74</v>
      </c>
      <c r="AY341" s="228" t="s">
        <v>140</v>
      </c>
    </row>
    <row r="342" s="13" customFormat="1">
      <c r="A342" s="13"/>
      <c r="B342" s="218"/>
      <c r="C342" s="219"/>
      <c r="D342" s="220" t="s">
        <v>151</v>
      </c>
      <c r="E342" s="221" t="s">
        <v>19</v>
      </c>
      <c r="F342" s="222" t="s">
        <v>429</v>
      </c>
      <c r="G342" s="219"/>
      <c r="H342" s="221" t="s">
        <v>19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8" t="s">
        <v>151</v>
      </c>
      <c r="AU342" s="228" t="s">
        <v>149</v>
      </c>
      <c r="AV342" s="13" t="s">
        <v>82</v>
      </c>
      <c r="AW342" s="13" t="s">
        <v>35</v>
      </c>
      <c r="AX342" s="13" t="s">
        <v>74</v>
      </c>
      <c r="AY342" s="228" t="s">
        <v>140</v>
      </c>
    </row>
    <row r="343" s="14" customFormat="1">
      <c r="A343" s="14"/>
      <c r="B343" s="229"/>
      <c r="C343" s="230"/>
      <c r="D343" s="220" t="s">
        <v>151</v>
      </c>
      <c r="E343" s="231" t="s">
        <v>19</v>
      </c>
      <c r="F343" s="232" t="s">
        <v>618</v>
      </c>
      <c r="G343" s="230"/>
      <c r="H343" s="233">
        <v>1.6799999999999999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9" t="s">
        <v>151</v>
      </c>
      <c r="AU343" s="239" t="s">
        <v>149</v>
      </c>
      <c r="AV343" s="14" t="s">
        <v>149</v>
      </c>
      <c r="AW343" s="14" t="s">
        <v>35</v>
      </c>
      <c r="AX343" s="14" t="s">
        <v>74</v>
      </c>
      <c r="AY343" s="239" t="s">
        <v>140</v>
      </c>
    </row>
    <row r="344" s="16" customFormat="1">
      <c r="A344" s="16"/>
      <c r="B344" s="266"/>
      <c r="C344" s="267"/>
      <c r="D344" s="220" t="s">
        <v>151</v>
      </c>
      <c r="E344" s="268" t="s">
        <v>19</v>
      </c>
      <c r="F344" s="269" t="s">
        <v>262</v>
      </c>
      <c r="G344" s="267"/>
      <c r="H344" s="270">
        <v>4.8300000000000001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76" t="s">
        <v>151</v>
      </c>
      <c r="AU344" s="276" t="s">
        <v>149</v>
      </c>
      <c r="AV344" s="16" t="s">
        <v>263</v>
      </c>
      <c r="AW344" s="16" t="s">
        <v>35</v>
      </c>
      <c r="AX344" s="16" t="s">
        <v>74</v>
      </c>
      <c r="AY344" s="276" t="s">
        <v>140</v>
      </c>
    </row>
    <row r="345" s="15" customFormat="1">
      <c r="A345" s="15"/>
      <c r="B345" s="240"/>
      <c r="C345" s="241"/>
      <c r="D345" s="220" t="s">
        <v>151</v>
      </c>
      <c r="E345" s="242" t="s">
        <v>19</v>
      </c>
      <c r="F345" s="243" t="s">
        <v>155</v>
      </c>
      <c r="G345" s="241"/>
      <c r="H345" s="244">
        <v>6.7199999999999998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0" t="s">
        <v>151</v>
      </c>
      <c r="AU345" s="250" t="s">
        <v>149</v>
      </c>
      <c r="AV345" s="15" t="s">
        <v>148</v>
      </c>
      <c r="AW345" s="15" t="s">
        <v>35</v>
      </c>
      <c r="AX345" s="15" t="s">
        <v>82</v>
      </c>
      <c r="AY345" s="250" t="s">
        <v>140</v>
      </c>
    </row>
    <row r="346" s="2" customFormat="1" ht="16.5" customHeight="1">
      <c r="A346" s="39"/>
      <c r="B346" s="40"/>
      <c r="C346" s="205" t="s">
        <v>507</v>
      </c>
      <c r="D346" s="205" t="s">
        <v>144</v>
      </c>
      <c r="E346" s="206" t="s">
        <v>647</v>
      </c>
      <c r="F346" s="207" t="s">
        <v>648</v>
      </c>
      <c r="G346" s="208" t="s">
        <v>190</v>
      </c>
      <c r="H346" s="209">
        <v>51.649999999999999</v>
      </c>
      <c r="I346" s="210"/>
      <c r="J346" s="211">
        <f>ROUND(I346*H346,2)</f>
        <v>0</v>
      </c>
      <c r="K346" s="207" t="s">
        <v>206</v>
      </c>
      <c r="L346" s="45"/>
      <c r="M346" s="212" t="s">
        <v>19</v>
      </c>
      <c r="N346" s="213" t="s">
        <v>46</v>
      </c>
      <c r="O346" s="85"/>
      <c r="P346" s="214">
        <f>O346*H346</f>
        <v>0</v>
      </c>
      <c r="Q346" s="214">
        <v>6.2500000000000003E-06</v>
      </c>
      <c r="R346" s="214">
        <f>Q346*H346</f>
        <v>0.00032281250000000002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161</v>
      </c>
      <c r="AT346" s="216" t="s">
        <v>144</v>
      </c>
      <c r="AU346" s="216" t="s">
        <v>149</v>
      </c>
      <c r="AY346" s="18" t="s">
        <v>140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149</v>
      </c>
      <c r="BK346" s="217">
        <f>ROUND(I346*H346,2)</f>
        <v>0</v>
      </c>
      <c r="BL346" s="18" t="s">
        <v>161</v>
      </c>
      <c r="BM346" s="216" t="s">
        <v>649</v>
      </c>
    </row>
    <row r="347" s="2" customFormat="1">
      <c r="A347" s="39"/>
      <c r="B347" s="40"/>
      <c r="C347" s="41"/>
      <c r="D347" s="261" t="s">
        <v>200</v>
      </c>
      <c r="E347" s="41"/>
      <c r="F347" s="262" t="s">
        <v>650</v>
      </c>
      <c r="G347" s="41"/>
      <c r="H347" s="41"/>
      <c r="I347" s="263"/>
      <c r="J347" s="41"/>
      <c r="K347" s="41"/>
      <c r="L347" s="45"/>
      <c r="M347" s="264"/>
      <c r="N347" s="265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200</v>
      </c>
      <c r="AU347" s="18" t="s">
        <v>149</v>
      </c>
    </row>
    <row r="348" s="13" customFormat="1">
      <c r="A348" s="13"/>
      <c r="B348" s="218"/>
      <c r="C348" s="219"/>
      <c r="D348" s="220" t="s">
        <v>151</v>
      </c>
      <c r="E348" s="221" t="s">
        <v>19</v>
      </c>
      <c r="F348" s="222" t="s">
        <v>152</v>
      </c>
      <c r="G348" s="219"/>
      <c r="H348" s="221" t="s">
        <v>19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8" t="s">
        <v>151</v>
      </c>
      <c r="AU348" s="228" t="s">
        <v>149</v>
      </c>
      <c r="AV348" s="13" t="s">
        <v>82</v>
      </c>
      <c r="AW348" s="13" t="s">
        <v>35</v>
      </c>
      <c r="AX348" s="13" t="s">
        <v>74</v>
      </c>
      <c r="AY348" s="228" t="s">
        <v>140</v>
      </c>
    </row>
    <row r="349" s="13" customFormat="1">
      <c r="A349" s="13"/>
      <c r="B349" s="218"/>
      <c r="C349" s="219"/>
      <c r="D349" s="220" t="s">
        <v>151</v>
      </c>
      <c r="E349" s="221" t="s">
        <v>19</v>
      </c>
      <c r="F349" s="222" t="s">
        <v>219</v>
      </c>
      <c r="G349" s="219"/>
      <c r="H349" s="221" t="s">
        <v>19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8" t="s">
        <v>151</v>
      </c>
      <c r="AU349" s="228" t="s">
        <v>149</v>
      </c>
      <c r="AV349" s="13" t="s">
        <v>82</v>
      </c>
      <c r="AW349" s="13" t="s">
        <v>35</v>
      </c>
      <c r="AX349" s="13" t="s">
        <v>74</v>
      </c>
      <c r="AY349" s="228" t="s">
        <v>140</v>
      </c>
    </row>
    <row r="350" s="14" customFormat="1">
      <c r="A350" s="14"/>
      <c r="B350" s="229"/>
      <c r="C350" s="230"/>
      <c r="D350" s="220" t="s">
        <v>151</v>
      </c>
      <c r="E350" s="231" t="s">
        <v>19</v>
      </c>
      <c r="F350" s="232" t="s">
        <v>220</v>
      </c>
      <c r="G350" s="230"/>
      <c r="H350" s="233">
        <v>4.9100000000000001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9" t="s">
        <v>151</v>
      </c>
      <c r="AU350" s="239" t="s">
        <v>149</v>
      </c>
      <c r="AV350" s="14" t="s">
        <v>149</v>
      </c>
      <c r="AW350" s="14" t="s">
        <v>35</v>
      </c>
      <c r="AX350" s="14" t="s">
        <v>74</v>
      </c>
      <c r="AY350" s="239" t="s">
        <v>140</v>
      </c>
    </row>
    <row r="351" s="13" customFormat="1">
      <c r="A351" s="13"/>
      <c r="B351" s="218"/>
      <c r="C351" s="219"/>
      <c r="D351" s="220" t="s">
        <v>151</v>
      </c>
      <c r="E351" s="221" t="s">
        <v>19</v>
      </c>
      <c r="F351" s="222" t="s">
        <v>152</v>
      </c>
      <c r="G351" s="219"/>
      <c r="H351" s="221" t="s">
        <v>19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8" t="s">
        <v>151</v>
      </c>
      <c r="AU351" s="228" t="s">
        <v>149</v>
      </c>
      <c r="AV351" s="13" t="s">
        <v>82</v>
      </c>
      <c r="AW351" s="13" t="s">
        <v>35</v>
      </c>
      <c r="AX351" s="13" t="s">
        <v>74</v>
      </c>
      <c r="AY351" s="228" t="s">
        <v>140</v>
      </c>
    </row>
    <row r="352" s="13" customFormat="1">
      <c r="A352" s="13"/>
      <c r="B352" s="218"/>
      <c r="C352" s="219"/>
      <c r="D352" s="220" t="s">
        <v>151</v>
      </c>
      <c r="E352" s="221" t="s">
        <v>19</v>
      </c>
      <c r="F352" s="222" t="s">
        <v>221</v>
      </c>
      <c r="G352" s="219"/>
      <c r="H352" s="221" t="s">
        <v>19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8" t="s">
        <v>151</v>
      </c>
      <c r="AU352" s="228" t="s">
        <v>149</v>
      </c>
      <c r="AV352" s="13" t="s">
        <v>82</v>
      </c>
      <c r="AW352" s="13" t="s">
        <v>35</v>
      </c>
      <c r="AX352" s="13" t="s">
        <v>74</v>
      </c>
      <c r="AY352" s="228" t="s">
        <v>140</v>
      </c>
    </row>
    <row r="353" s="14" customFormat="1">
      <c r="A353" s="14"/>
      <c r="B353" s="229"/>
      <c r="C353" s="230"/>
      <c r="D353" s="220" t="s">
        <v>151</v>
      </c>
      <c r="E353" s="231" t="s">
        <v>19</v>
      </c>
      <c r="F353" s="232" t="s">
        <v>222</v>
      </c>
      <c r="G353" s="230"/>
      <c r="H353" s="233">
        <v>24.300000000000001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39" t="s">
        <v>151</v>
      </c>
      <c r="AU353" s="239" t="s">
        <v>149</v>
      </c>
      <c r="AV353" s="14" t="s">
        <v>149</v>
      </c>
      <c r="AW353" s="14" t="s">
        <v>35</v>
      </c>
      <c r="AX353" s="14" t="s">
        <v>74</v>
      </c>
      <c r="AY353" s="239" t="s">
        <v>140</v>
      </c>
    </row>
    <row r="354" s="13" customFormat="1">
      <c r="A354" s="13"/>
      <c r="B354" s="218"/>
      <c r="C354" s="219"/>
      <c r="D354" s="220" t="s">
        <v>151</v>
      </c>
      <c r="E354" s="221" t="s">
        <v>19</v>
      </c>
      <c r="F354" s="222" t="s">
        <v>152</v>
      </c>
      <c r="G354" s="219"/>
      <c r="H354" s="221" t="s">
        <v>19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8" t="s">
        <v>151</v>
      </c>
      <c r="AU354" s="228" t="s">
        <v>149</v>
      </c>
      <c r="AV354" s="13" t="s">
        <v>82</v>
      </c>
      <c r="AW354" s="13" t="s">
        <v>35</v>
      </c>
      <c r="AX354" s="13" t="s">
        <v>74</v>
      </c>
      <c r="AY354" s="228" t="s">
        <v>140</v>
      </c>
    </row>
    <row r="355" s="13" customFormat="1">
      <c r="A355" s="13"/>
      <c r="B355" s="218"/>
      <c r="C355" s="219"/>
      <c r="D355" s="220" t="s">
        <v>151</v>
      </c>
      <c r="E355" s="221" t="s">
        <v>19</v>
      </c>
      <c r="F355" s="222" t="s">
        <v>223</v>
      </c>
      <c r="G355" s="219"/>
      <c r="H355" s="221" t="s">
        <v>19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8" t="s">
        <v>151</v>
      </c>
      <c r="AU355" s="228" t="s">
        <v>149</v>
      </c>
      <c r="AV355" s="13" t="s">
        <v>82</v>
      </c>
      <c r="AW355" s="13" t="s">
        <v>35</v>
      </c>
      <c r="AX355" s="13" t="s">
        <v>74</v>
      </c>
      <c r="AY355" s="228" t="s">
        <v>140</v>
      </c>
    </row>
    <row r="356" s="14" customFormat="1">
      <c r="A356" s="14"/>
      <c r="B356" s="229"/>
      <c r="C356" s="230"/>
      <c r="D356" s="220" t="s">
        <v>151</v>
      </c>
      <c r="E356" s="231" t="s">
        <v>19</v>
      </c>
      <c r="F356" s="232" t="s">
        <v>224</v>
      </c>
      <c r="G356" s="230"/>
      <c r="H356" s="233">
        <v>6.8799999999999999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39" t="s">
        <v>151</v>
      </c>
      <c r="AU356" s="239" t="s">
        <v>149</v>
      </c>
      <c r="AV356" s="14" t="s">
        <v>149</v>
      </c>
      <c r="AW356" s="14" t="s">
        <v>35</v>
      </c>
      <c r="AX356" s="14" t="s">
        <v>74</v>
      </c>
      <c r="AY356" s="239" t="s">
        <v>140</v>
      </c>
    </row>
    <row r="357" s="13" customFormat="1">
      <c r="A357" s="13"/>
      <c r="B357" s="218"/>
      <c r="C357" s="219"/>
      <c r="D357" s="220" t="s">
        <v>151</v>
      </c>
      <c r="E357" s="221" t="s">
        <v>19</v>
      </c>
      <c r="F357" s="222" t="s">
        <v>152</v>
      </c>
      <c r="G357" s="219"/>
      <c r="H357" s="221" t="s">
        <v>19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8" t="s">
        <v>151</v>
      </c>
      <c r="AU357" s="228" t="s">
        <v>149</v>
      </c>
      <c r="AV357" s="13" t="s">
        <v>82</v>
      </c>
      <c r="AW357" s="13" t="s">
        <v>35</v>
      </c>
      <c r="AX357" s="13" t="s">
        <v>74</v>
      </c>
      <c r="AY357" s="228" t="s">
        <v>140</v>
      </c>
    </row>
    <row r="358" s="13" customFormat="1">
      <c r="A358" s="13"/>
      <c r="B358" s="218"/>
      <c r="C358" s="219"/>
      <c r="D358" s="220" t="s">
        <v>151</v>
      </c>
      <c r="E358" s="221" t="s">
        <v>19</v>
      </c>
      <c r="F358" s="222" t="s">
        <v>225</v>
      </c>
      <c r="G358" s="219"/>
      <c r="H358" s="221" t="s">
        <v>19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28" t="s">
        <v>151</v>
      </c>
      <c r="AU358" s="228" t="s">
        <v>149</v>
      </c>
      <c r="AV358" s="13" t="s">
        <v>82</v>
      </c>
      <c r="AW358" s="13" t="s">
        <v>35</v>
      </c>
      <c r="AX358" s="13" t="s">
        <v>74</v>
      </c>
      <c r="AY358" s="228" t="s">
        <v>140</v>
      </c>
    </row>
    <row r="359" s="14" customFormat="1">
      <c r="A359" s="14"/>
      <c r="B359" s="229"/>
      <c r="C359" s="230"/>
      <c r="D359" s="220" t="s">
        <v>151</v>
      </c>
      <c r="E359" s="231" t="s">
        <v>19</v>
      </c>
      <c r="F359" s="232" t="s">
        <v>226</v>
      </c>
      <c r="G359" s="230"/>
      <c r="H359" s="233">
        <v>11.75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9" t="s">
        <v>151</v>
      </c>
      <c r="AU359" s="239" t="s">
        <v>149</v>
      </c>
      <c r="AV359" s="14" t="s">
        <v>149</v>
      </c>
      <c r="AW359" s="14" t="s">
        <v>35</v>
      </c>
      <c r="AX359" s="14" t="s">
        <v>74</v>
      </c>
      <c r="AY359" s="239" t="s">
        <v>140</v>
      </c>
    </row>
    <row r="360" s="13" customFormat="1">
      <c r="A360" s="13"/>
      <c r="B360" s="218"/>
      <c r="C360" s="219"/>
      <c r="D360" s="220" t="s">
        <v>151</v>
      </c>
      <c r="E360" s="221" t="s">
        <v>19</v>
      </c>
      <c r="F360" s="222" t="s">
        <v>152</v>
      </c>
      <c r="G360" s="219"/>
      <c r="H360" s="221" t="s">
        <v>19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8" t="s">
        <v>151</v>
      </c>
      <c r="AU360" s="228" t="s">
        <v>149</v>
      </c>
      <c r="AV360" s="13" t="s">
        <v>82</v>
      </c>
      <c r="AW360" s="13" t="s">
        <v>35</v>
      </c>
      <c r="AX360" s="13" t="s">
        <v>74</v>
      </c>
      <c r="AY360" s="228" t="s">
        <v>140</v>
      </c>
    </row>
    <row r="361" s="13" customFormat="1">
      <c r="A361" s="13"/>
      <c r="B361" s="218"/>
      <c r="C361" s="219"/>
      <c r="D361" s="220" t="s">
        <v>151</v>
      </c>
      <c r="E361" s="221" t="s">
        <v>19</v>
      </c>
      <c r="F361" s="222" t="s">
        <v>227</v>
      </c>
      <c r="G361" s="219"/>
      <c r="H361" s="221" t="s">
        <v>19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8" t="s">
        <v>151</v>
      </c>
      <c r="AU361" s="228" t="s">
        <v>149</v>
      </c>
      <c r="AV361" s="13" t="s">
        <v>82</v>
      </c>
      <c r="AW361" s="13" t="s">
        <v>35</v>
      </c>
      <c r="AX361" s="13" t="s">
        <v>74</v>
      </c>
      <c r="AY361" s="228" t="s">
        <v>140</v>
      </c>
    </row>
    <row r="362" s="14" customFormat="1">
      <c r="A362" s="14"/>
      <c r="B362" s="229"/>
      <c r="C362" s="230"/>
      <c r="D362" s="220" t="s">
        <v>151</v>
      </c>
      <c r="E362" s="231" t="s">
        <v>19</v>
      </c>
      <c r="F362" s="232" t="s">
        <v>228</v>
      </c>
      <c r="G362" s="230"/>
      <c r="H362" s="233">
        <v>3.8100000000000001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39" t="s">
        <v>151</v>
      </c>
      <c r="AU362" s="239" t="s">
        <v>149</v>
      </c>
      <c r="AV362" s="14" t="s">
        <v>149</v>
      </c>
      <c r="AW362" s="14" t="s">
        <v>35</v>
      </c>
      <c r="AX362" s="14" t="s">
        <v>74</v>
      </c>
      <c r="AY362" s="239" t="s">
        <v>140</v>
      </c>
    </row>
    <row r="363" s="15" customFormat="1">
      <c r="A363" s="15"/>
      <c r="B363" s="240"/>
      <c r="C363" s="241"/>
      <c r="D363" s="220" t="s">
        <v>151</v>
      </c>
      <c r="E363" s="242" t="s">
        <v>19</v>
      </c>
      <c r="F363" s="243" t="s">
        <v>155</v>
      </c>
      <c r="G363" s="241"/>
      <c r="H363" s="244">
        <v>51.650000000000006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0" t="s">
        <v>151</v>
      </c>
      <c r="AU363" s="250" t="s">
        <v>149</v>
      </c>
      <c r="AV363" s="15" t="s">
        <v>148</v>
      </c>
      <c r="AW363" s="15" t="s">
        <v>35</v>
      </c>
      <c r="AX363" s="15" t="s">
        <v>82</v>
      </c>
      <c r="AY363" s="250" t="s">
        <v>140</v>
      </c>
    </row>
    <row r="364" s="2" customFormat="1" ht="24.15" customHeight="1">
      <c r="A364" s="39"/>
      <c r="B364" s="40"/>
      <c r="C364" s="205" t="s">
        <v>7</v>
      </c>
      <c r="D364" s="205" t="s">
        <v>144</v>
      </c>
      <c r="E364" s="206" t="s">
        <v>651</v>
      </c>
      <c r="F364" s="207" t="s">
        <v>652</v>
      </c>
      <c r="G364" s="208" t="s">
        <v>190</v>
      </c>
      <c r="H364" s="209">
        <v>119.76000000000001</v>
      </c>
      <c r="I364" s="210"/>
      <c r="J364" s="211">
        <f>ROUND(I364*H364,2)</f>
        <v>0</v>
      </c>
      <c r="K364" s="207" t="s">
        <v>206</v>
      </c>
      <c r="L364" s="45"/>
      <c r="M364" s="212" t="s">
        <v>19</v>
      </c>
      <c r="N364" s="213" t="s">
        <v>46</v>
      </c>
      <c r="O364" s="85"/>
      <c r="P364" s="214">
        <f>O364*H364</f>
        <v>0</v>
      </c>
      <c r="Q364" s="214">
        <v>0.00028499999999999999</v>
      </c>
      <c r="R364" s="214">
        <f>Q364*H364</f>
        <v>0.034131599999999998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161</v>
      </c>
      <c r="AT364" s="216" t="s">
        <v>144</v>
      </c>
      <c r="AU364" s="216" t="s">
        <v>149</v>
      </c>
      <c r="AY364" s="18" t="s">
        <v>140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149</v>
      </c>
      <c r="BK364" s="217">
        <f>ROUND(I364*H364,2)</f>
        <v>0</v>
      </c>
      <c r="BL364" s="18" t="s">
        <v>161</v>
      </c>
      <c r="BM364" s="216" t="s">
        <v>653</v>
      </c>
    </row>
    <row r="365" s="2" customFormat="1">
      <c r="A365" s="39"/>
      <c r="B365" s="40"/>
      <c r="C365" s="41"/>
      <c r="D365" s="261" t="s">
        <v>200</v>
      </c>
      <c r="E365" s="41"/>
      <c r="F365" s="262" t="s">
        <v>654</v>
      </c>
      <c r="G365" s="41"/>
      <c r="H365" s="41"/>
      <c r="I365" s="263"/>
      <c r="J365" s="41"/>
      <c r="K365" s="41"/>
      <c r="L365" s="45"/>
      <c r="M365" s="264"/>
      <c r="N365" s="265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200</v>
      </c>
      <c r="AU365" s="18" t="s">
        <v>149</v>
      </c>
    </row>
    <row r="366" s="13" customFormat="1">
      <c r="A366" s="13"/>
      <c r="B366" s="218"/>
      <c r="C366" s="219"/>
      <c r="D366" s="220" t="s">
        <v>151</v>
      </c>
      <c r="E366" s="221" t="s">
        <v>19</v>
      </c>
      <c r="F366" s="222" t="s">
        <v>655</v>
      </c>
      <c r="G366" s="219"/>
      <c r="H366" s="221" t="s">
        <v>19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8" t="s">
        <v>151</v>
      </c>
      <c r="AU366" s="228" t="s">
        <v>149</v>
      </c>
      <c r="AV366" s="13" t="s">
        <v>82</v>
      </c>
      <c r="AW366" s="13" t="s">
        <v>35</v>
      </c>
      <c r="AX366" s="13" t="s">
        <v>74</v>
      </c>
      <c r="AY366" s="228" t="s">
        <v>140</v>
      </c>
    </row>
    <row r="367" s="13" customFormat="1">
      <c r="A367" s="13"/>
      <c r="B367" s="218"/>
      <c r="C367" s="219"/>
      <c r="D367" s="220" t="s">
        <v>151</v>
      </c>
      <c r="E367" s="221" t="s">
        <v>19</v>
      </c>
      <c r="F367" s="222" t="s">
        <v>152</v>
      </c>
      <c r="G367" s="219"/>
      <c r="H367" s="221" t="s">
        <v>19</v>
      </c>
      <c r="I367" s="223"/>
      <c r="J367" s="219"/>
      <c r="K367" s="219"/>
      <c r="L367" s="224"/>
      <c r="M367" s="225"/>
      <c r="N367" s="226"/>
      <c r="O367" s="226"/>
      <c r="P367" s="226"/>
      <c r="Q367" s="226"/>
      <c r="R367" s="226"/>
      <c r="S367" s="226"/>
      <c r="T367" s="22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8" t="s">
        <v>151</v>
      </c>
      <c r="AU367" s="228" t="s">
        <v>149</v>
      </c>
      <c r="AV367" s="13" t="s">
        <v>82</v>
      </c>
      <c r="AW367" s="13" t="s">
        <v>35</v>
      </c>
      <c r="AX367" s="13" t="s">
        <v>74</v>
      </c>
      <c r="AY367" s="228" t="s">
        <v>140</v>
      </c>
    </row>
    <row r="368" s="13" customFormat="1">
      <c r="A368" s="13"/>
      <c r="B368" s="218"/>
      <c r="C368" s="219"/>
      <c r="D368" s="220" t="s">
        <v>151</v>
      </c>
      <c r="E368" s="221" t="s">
        <v>19</v>
      </c>
      <c r="F368" s="222" t="s">
        <v>626</v>
      </c>
      <c r="G368" s="219"/>
      <c r="H368" s="221" t="s">
        <v>19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8" t="s">
        <v>151</v>
      </c>
      <c r="AU368" s="228" t="s">
        <v>149</v>
      </c>
      <c r="AV368" s="13" t="s">
        <v>82</v>
      </c>
      <c r="AW368" s="13" t="s">
        <v>35</v>
      </c>
      <c r="AX368" s="13" t="s">
        <v>74</v>
      </c>
      <c r="AY368" s="228" t="s">
        <v>140</v>
      </c>
    </row>
    <row r="369" s="14" customFormat="1">
      <c r="A369" s="14"/>
      <c r="B369" s="229"/>
      <c r="C369" s="230"/>
      <c r="D369" s="220" t="s">
        <v>151</v>
      </c>
      <c r="E369" s="231" t="s">
        <v>19</v>
      </c>
      <c r="F369" s="232" t="s">
        <v>627</v>
      </c>
      <c r="G369" s="230"/>
      <c r="H369" s="233">
        <v>12.65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9" t="s">
        <v>151</v>
      </c>
      <c r="AU369" s="239" t="s">
        <v>149</v>
      </c>
      <c r="AV369" s="14" t="s">
        <v>149</v>
      </c>
      <c r="AW369" s="14" t="s">
        <v>35</v>
      </c>
      <c r="AX369" s="14" t="s">
        <v>74</v>
      </c>
      <c r="AY369" s="239" t="s">
        <v>140</v>
      </c>
    </row>
    <row r="370" s="13" customFormat="1">
      <c r="A370" s="13"/>
      <c r="B370" s="218"/>
      <c r="C370" s="219"/>
      <c r="D370" s="220" t="s">
        <v>151</v>
      </c>
      <c r="E370" s="221" t="s">
        <v>19</v>
      </c>
      <c r="F370" s="222" t="s">
        <v>152</v>
      </c>
      <c r="G370" s="219"/>
      <c r="H370" s="221" t="s">
        <v>19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8" t="s">
        <v>151</v>
      </c>
      <c r="AU370" s="228" t="s">
        <v>149</v>
      </c>
      <c r="AV370" s="13" t="s">
        <v>82</v>
      </c>
      <c r="AW370" s="13" t="s">
        <v>35</v>
      </c>
      <c r="AX370" s="13" t="s">
        <v>74</v>
      </c>
      <c r="AY370" s="228" t="s">
        <v>140</v>
      </c>
    </row>
    <row r="371" s="13" customFormat="1">
      <c r="A371" s="13"/>
      <c r="B371" s="218"/>
      <c r="C371" s="219"/>
      <c r="D371" s="220" t="s">
        <v>151</v>
      </c>
      <c r="E371" s="221" t="s">
        <v>19</v>
      </c>
      <c r="F371" s="222" t="s">
        <v>628</v>
      </c>
      <c r="G371" s="219"/>
      <c r="H371" s="221" t="s">
        <v>19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28" t="s">
        <v>151</v>
      </c>
      <c r="AU371" s="228" t="s">
        <v>149</v>
      </c>
      <c r="AV371" s="13" t="s">
        <v>82</v>
      </c>
      <c r="AW371" s="13" t="s">
        <v>35</v>
      </c>
      <c r="AX371" s="13" t="s">
        <v>74</v>
      </c>
      <c r="AY371" s="228" t="s">
        <v>140</v>
      </c>
    </row>
    <row r="372" s="14" customFormat="1">
      <c r="A372" s="14"/>
      <c r="B372" s="229"/>
      <c r="C372" s="230"/>
      <c r="D372" s="220" t="s">
        <v>151</v>
      </c>
      <c r="E372" s="231" t="s">
        <v>19</v>
      </c>
      <c r="F372" s="232" t="s">
        <v>629</v>
      </c>
      <c r="G372" s="230"/>
      <c r="H372" s="233">
        <v>10.664999999999999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39" t="s">
        <v>151</v>
      </c>
      <c r="AU372" s="239" t="s">
        <v>149</v>
      </c>
      <c r="AV372" s="14" t="s">
        <v>149</v>
      </c>
      <c r="AW372" s="14" t="s">
        <v>35</v>
      </c>
      <c r="AX372" s="14" t="s">
        <v>74</v>
      </c>
      <c r="AY372" s="239" t="s">
        <v>140</v>
      </c>
    </row>
    <row r="373" s="13" customFormat="1">
      <c r="A373" s="13"/>
      <c r="B373" s="218"/>
      <c r="C373" s="219"/>
      <c r="D373" s="220" t="s">
        <v>151</v>
      </c>
      <c r="E373" s="221" t="s">
        <v>19</v>
      </c>
      <c r="F373" s="222" t="s">
        <v>152</v>
      </c>
      <c r="G373" s="219"/>
      <c r="H373" s="221" t="s">
        <v>19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8" t="s">
        <v>151</v>
      </c>
      <c r="AU373" s="228" t="s">
        <v>149</v>
      </c>
      <c r="AV373" s="13" t="s">
        <v>82</v>
      </c>
      <c r="AW373" s="13" t="s">
        <v>35</v>
      </c>
      <c r="AX373" s="13" t="s">
        <v>74</v>
      </c>
      <c r="AY373" s="228" t="s">
        <v>140</v>
      </c>
    </row>
    <row r="374" s="13" customFormat="1">
      <c r="A374" s="13"/>
      <c r="B374" s="218"/>
      <c r="C374" s="219"/>
      <c r="D374" s="220" t="s">
        <v>151</v>
      </c>
      <c r="E374" s="221" t="s">
        <v>19</v>
      </c>
      <c r="F374" s="222" t="s">
        <v>630</v>
      </c>
      <c r="G374" s="219"/>
      <c r="H374" s="221" t="s">
        <v>19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8" t="s">
        <v>151</v>
      </c>
      <c r="AU374" s="228" t="s">
        <v>149</v>
      </c>
      <c r="AV374" s="13" t="s">
        <v>82</v>
      </c>
      <c r="AW374" s="13" t="s">
        <v>35</v>
      </c>
      <c r="AX374" s="13" t="s">
        <v>74</v>
      </c>
      <c r="AY374" s="228" t="s">
        <v>140</v>
      </c>
    </row>
    <row r="375" s="14" customFormat="1">
      <c r="A375" s="14"/>
      <c r="B375" s="229"/>
      <c r="C375" s="230"/>
      <c r="D375" s="220" t="s">
        <v>151</v>
      </c>
      <c r="E375" s="231" t="s">
        <v>19</v>
      </c>
      <c r="F375" s="232" t="s">
        <v>631</v>
      </c>
      <c r="G375" s="230"/>
      <c r="H375" s="233">
        <v>20.129000000000001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39" t="s">
        <v>151</v>
      </c>
      <c r="AU375" s="239" t="s">
        <v>149</v>
      </c>
      <c r="AV375" s="14" t="s">
        <v>149</v>
      </c>
      <c r="AW375" s="14" t="s">
        <v>35</v>
      </c>
      <c r="AX375" s="14" t="s">
        <v>74</v>
      </c>
      <c r="AY375" s="239" t="s">
        <v>140</v>
      </c>
    </row>
    <row r="376" s="13" customFormat="1">
      <c r="A376" s="13"/>
      <c r="B376" s="218"/>
      <c r="C376" s="219"/>
      <c r="D376" s="220" t="s">
        <v>151</v>
      </c>
      <c r="E376" s="221" t="s">
        <v>19</v>
      </c>
      <c r="F376" s="222" t="s">
        <v>152</v>
      </c>
      <c r="G376" s="219"/>
      <c r="H376" s="221" t="s">
        <v>19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8" t="s">
        <v>151</v>
      </c>
      <c r="AU376" s="228" t="s">
        <v>149</v>
      </c>
      <c r="AV376" s="13" t="s">
        <v>82</v>
      </c>
      <c r="AW376" s="13" t="s">
        <v>35</v>
      </c>
      <c r="AX376" s="13" t="s">
        <v>74</v>
      </c>
      <c r="AY376" s="228" t="s">
        <v>140</v>
      </c>
    </row>
    <row r="377" s="13" customFormat="1">
      <c r="A377" s="13"/>
      <c r="B377" s="218"/>
      <c r="C377" s="219"/>
      <c r="D377" s="220" t="s">
        <v>151</v>
      </c>
      <c r="E377" s="221" t="s">
        <v>19</v>
      </c>
      <c r="F377" s="222" t="s">
        <v>632</v>
      </c>
      <c r="G377" s="219"/>
      <c r="H377" s="221" t="s">
        <v>19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28" t="s">
        <v>151</v>
      </c>
      <c r="AU377" s="228" t="s">
        <v>149</v>
      </c>
      <c r="AV377" s="13" t="s">
        <v>82</v>
      </c>
      <c r="AW377" s="13" t="s">
        <v>35</v>
      </c>
      <c r="AX377" s="13" t="s">
        <v>74</v>
      </c>
      <c r="AY377" s="228" t="s">
        <v>140</v>
      </c>
    </row>
    <row r="378" s="14" customFormat="1">
      <c r="A378" s="14"/>
      <c r="B378" s="229"/>
      <c r="C378" s="230"/>
      <c r="D378" s="220" t="s">
        <v>151</v>
      </c>
      <c r="E378" s="231" t="s">
        <v>19</v>
      </c>
      <c r="F378" s="232" t="s">
        <v>633</v>
      </c>
      <c r="G378" s="230"/>
      <c r="H378" s="233">
        <v>21.329999999999998</v>
      </c>
      <c r="I378" s="234"/>
      <c r="J378" s="230"/>
      <c r="K378" s="230"/>
      <c r="L378" s="235"/>
      <c r="M378" s="236"/>
      <c r="N378" s="237"/>
      <c r="O378" s="237"/>
      <c r="P378" s="237"/>
      <c r="Q378" s="237"/>
      <c r="R378" s="237"/>
      <c r="S378" s="237"/>
      <c r="T378" s="23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39" t="s">
        <v>151</v>
      </c>
      <c r="AU378" s="239" t="s">
        <v>149</v>
      </c>
      <c r="AV378" s="14" t="s">
        <v>149</v>
      </c>
      <c r="AW378" s="14" t="s">
        <v>35</v>
      </c>
      <c r="AX378" s="14" t="s">
        <v>74</v>
      </c>
      <c r="AY378" s="239" t="s">
        <v>140</v>
      </c>
    </row>
    <row r="379" s="13" customFormat="1">
      <c r="A379" s="13"/>
      <c r="B379" s="218"/>
      <c r="C379" s="219"/>
      <c r="D379" s="220" t="s">
        <v>151</v>
      </c>
      <c r="E379" s="221" t="s">
        <v>19</v>
      </c>
      <c r="F379" s="222" t="s">
        <v>152</v>
      </c>
      <c r="G379" s="219"/>
      <c r="H379" s="221" t="s">
        <v>19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28" t="s">
        <v>151</v>
      </c>
      <c r="AU379" s="228" t="s">
        <v>149</v>
      </c>
      <c r="AV379" s="13" t="s">
        <v>82</v>
      </c>
      <c r="AW379" s="13" t="s">
        <v>35</v>
      </c>
      <c r="AX379" s="13" t="s">
        <v>74</v>
      </c>
      <c r="AY379" s="228" t="s">
        <v>140</v>
      </c>
    </row>
    <row r="380" s="13" customFormat="1">
      <c r="A380" s="13"/>
      <c r="B380" s="218"/>
      <c r="C380" s="219"/>
      <c r="D380" s="220" t="s">
        <v>151</v>
      </c>
      <c r="E380" s="221" t="s">
        <v>19</v>
      </c>
      <c r="F380" s="222" t="s">
        <v>634</v>
      </c>
      <c r="G380" s="219"/>
      <c r="H380" s="221" t="s">
        <v>19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8" t="s">
        <v>151</v>
      </c>
      <c r="AU380" s="228" t="s">
        <v>149</v>
      </c>
      <c r="AV380" s="13" t="s">
        <v>82</v>
      </c>
      <c r="AW380" s="13" t="s">
        <v>35</v>
      </c>
      <c r="AX380" s="13" t="s">
        <v>74</v>
      </c>
      <c r="AY380" s="228" t="s">
        <v>140</v>
      </c>
    </row>
    <row r="381" s="14" customFormat="1">
      <c r="A381" s="14"/>
      <c r="B381" s="229"/>
      <c r="C381" s="230"/>
      <c r="D381" s="220" t="s">
        <v>151</v>
      </c>
      <c r="E381" s="231" t="s">
        <v>19</v>
      </c>
      <c r="F381" s="232" t="s">
        <v>635</v>
      </c>
      <c r="G381" s="230"/>
      <c r="H381" s="233">
        <v>3.3359999999999999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9" t="s">
        <v>151</v>
      </c>
      <c r="AU381" s="239" t="s">
        <v>149</v>
      </c>
      <c r="AV381" s="14" t="s">
        <v>149</v>
      </c>
      <c r="AW381" s="14" t="s">
        <v>35</v>
      </c>
      <c r="AX381" s="14" t="s">
        <v>74</v>
      </c>
      <c r="AY381" s="239" t="s">
        <v>140</v>
      </c>
    </row>
    <row r="382" s="16" customFormat="1">
      <c r="A382" s="16"/>
      <c r="B382" s="266"/>
      <c r="C382" s="267"/>
      <c r="D382" s="220" t="s">
        <v>151</v>
      </c>
      <c r="E382" s="268" t="s">
        <v>19</v>
      </c>
      <c r="F382" s="269" t="s">
        <v>262</v>
      </c>
      <c r="G382" s="267"/>
      <c r="H382" s="270">
        <v>68.109999999999999</v>
      </c>
      <c r="I382" s="271"/>
      <c r="J382" s="267"/>
      <c r="K382" s="267"/>
      <c r="L382" s="272"/>
      <c r="M382" s="273"/>
      <c r="N382" s="274"/>
      <c r="O382" s="274"/>
      <c r="P382" s="274"/>
      <c r="Q382" s="274"/>
      <c r="R382" s="274"/>
      <c r="S382" s="274"/>
      <c r="T382" s="275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76" t="s">
        <v>151</v>
      </c>
      <c r="AU382" s="276" t="s">
        <v>149</v>
      </c>
      <c r="AV382" s="16" t="s">
        <v>263</v>
      </c>
      <c r="AW382" s="16" t="s">
        <v>35</v>
      </c>
      <c r="AX382" s="16" t="s">
        <v>74</v>
      </c>
      <c r="AY382" s="276" t="s">
        <v>140</v>
      </c>
    </row>
    <row r="383" s="13" customFormat="1">
      <c r="A383" s="13"/>
      <c r="B383" s="218"/>
      <c r="C383" s="219"/>
      <c r="D383" s="220" t="s">
        <v>151</v>
      </c>
      <c r="E383" s="221" t="s">
        <v>19</v>
      </c>
      <c r="F383" s="222" t="s">
        <v>636</v>
      </c>
      <c r="G383" s="219"/>
      <c r="H383" s="221" t="s">
        <v>19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8" t="s">
        <v>151</v>
      </c>
      <c r="AU383" s="228" t="s">
        <v>149</v>
      </c>
      <c r="AV383" s="13" t="s">
        <v>82</v>
      </c>
      <c r="AW383" s="13" t="s">
        <v>35</v>
      </c>
      <c r="AX383" s="13" t="s">
        <v>74</v>
      </c>
      <c r="AY383" s="228" t="s">
        <v>140</v>
      </c>
    </row>
    <row r="384" s="13" customFormat="1">
      <c r="A384" s="13"/>
      <c r="B384" s="218"/>
      <c r="C384" s="219"/>
      <c r="D384" s="220" t="s">
        <v>151</v>
      </c>
      <c r="E384" s="221" t="s">
        <v>19</v>
      </c>
      <c r="F384" s="222" t="s">
        <v>152</v>
      </c>
      <c r="G384" s="219"/>
      <c r="H384" s="221" t="s">
        <v>19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8" t="s">
        <v>151</v>
      </c>
      <c r="AU384" s="228" t="s">
        <v>149</v>
      </c>
      <c r="AV384" s="13" t="s">
        <v>82</v>
      </c>
      <c r="AW384" s="13" t="s">
        <v>35</v>
      </c>
      <c r="AX384" s="13" t="s">
        <v>74</v>
      </c>
      <c r="AY384" s="228" t="s">
        <v>140</v>
      </c>
    </row>
    <row r="385" s="13" customFormat="1">
      <c r="A385" s="13"/>
      <c r="B385" s="218"/>
      <c r="C385" s="219"/>
      <c r="D385" s="220" t="s">
        <v>151</v>
      </c>
      <c r="E385" s="221" t="s">
        <v>19</v>
      </c>
      <c r="F385" s="222" t="s">
        <v>219</v>
      </c>
      <c r="G385" s="219"/>
      <c r="H385" s="221" t="s">
        <v>19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8" t="s">
        <v>151</v>
      </c>
      <c r="AU385" s="228" t="s">
        <v>149</v>
      </c>
      <c r="AV385" s="13" t="s">
        <v>82</v>
      </c>
      <c r="AW385" s="13" t="s">
        <v>35</v>
      </c>
      <c r="AX385" s="13" t="s">
        <v>74</v>
      </c>
      <c r="AY385" s="228" t="s">
        <v>140</v>
      </c>
    </row>
    <row r="386" s="14" customFormat="1">
      <c r="A386" s="14"/>
      <c r="B386" s="229"/>
      <c r="C386" s="230"/>
      <c r="D386" s="220" t="s">
        <v>151</v>
      </c>
      <c r="E386" s="231" t="s">
        <v>19</v>
      </c>
      <c r="F386" s="232" t="s">
        <v>220</v>
      </c>
      <c r="G386" s="230"/>
      <c r="H386" s="233">
        <v>4.9100000000000001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39" t="s">
        <v>151</v>
      </c>
      <c r="AU386" s="239" t="s">
        <v>149</v>
      </c>
      <c r="AV386" s="14" t="s">
        <v>149</v>
      </c>
      <c r="AW386" s="14" t="s">
        <v>35</v>
      </c>
      <c r="AX386" s="14" t="s">
        <v>74</v>
      </c>
      <c r="AY386" s="239" t="s">
        <v>140</v>
      </c>
    </row>
    <row r="387" s="13" customFormat="1">
      <c r="A387" s="13"/>
      <c r="B387" s="218"/>
      <c r="C387" s="219"/>
      <c r="D387" s="220" t="s">
        <v>151</v>
      </c>
      <c r="E387" s="221" t="s">
        <v>19</v>
      </c>
      <c r="F387" s="222" t="s">
        <v>308</v>
      </c>
      <c r="G387" s="219"/>
      <c r="H387" s="221" t="s">
        <v>19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28" t="s">
        <v>151</v>
      </c>
      <c r="AU387" s="228" t="s">
        <v>149</v>
      </c>
      <c r="AV387" s="13" t="s">
        <v>82</v>
      </c>
      <c r="AW387" s="13" t="s">
        <v>35</v>
      </c>
      <c r="AX387" s="13" t="s">
        <v>74</v>
      </c>
      <c r="AY387" s="228" t="s">
        <v>140</v>
      </c>
    </row>
    <row r="388" s="13" customFormat="1">
      <c r="A388" s="13"/>
      <c r="B388" s="218"/>
      <c r="C388" s="219"/>
      <c r="D388" s="220" t="s">
        <v>151</v>
      </c>
      <c r="E388" s="221" t="s">
        <v>19</v>
      </c>
      <c r="F388" s="222" t="s">
        <v>152</v>
      </c>
      <c r="G388" s="219"/>
      <c r="H388" s="221" t="s">
        <v>19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8" t="s">
        <v>151</v>
      </c>
      <c r="AU388" s="228" t="s">
        <v>149</v>
      </c>
      <c r="AV388" s="13" t="s">
        <v>82</v>
      </c>
      <c r="AW388" s="13" t="s">
        <v>35</v>
      </c>
      <c r="AX388" s="13" t="s">
        <v>74</v>
      </c>
      <c r="AY388" s="228" t="s">
        <v>140</v>
      </c>
    </row>
    <row r="389" s="13" customFormat="1">
      <c r="A389" s="13"/>
      <c r="B389" s="218"/>
      <c r="C389" s="219"/>
      <c r="D389" s="220" t="s">
        <v>151</v>
      </c>
      <c r="E389" s="221" t="s">
        <v>19</v>
      </c>
      <c r="F389" s="222" t="s">
        <v>221</v>
      </c>
      <c r="G389" s="219"/>
      <c r="H389" s="221" t="s">
        <v>19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8" t="s">
        <v>151</v>
      </c>
      <c r="AU389" s="228" t="s">
        <v>149</v>
      </c>
      <c r="AV389" s="13" t="s">
        <v>82</v>
      </c>
      <c r="AW389" s="13" t="s">
        <v>35</v>
      </c>
      <c r="AX389" s="13" t="s">
        <v>74</v>
      </c>
      <c r="AY389" s="228" t="s">
        <v>140</v>
      </c>
    </row>
    <row r="390" s="14" customFormat="1">
      <c r="A390" s="14"/>
      <c r="B390" s="229"/>
      <c r="C390" s="230"/>
      <c r="D390" s="220" t="s">
        <v>151</v>
      </c>
      <c r="E390" s="231" t="s">
        <v>19</v>
      </c>
      <c r="F390" s="232" t="s">
        <v>222</v>
      </c>
      <c r="G390" s="230"/>
      <c r="H390" s="233">
        <v>24.300000000000001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39" t="s">
        <v>151</v>
      </c>
      <c r="AU390" s="239" t="s">
        <v>149</v>
      </c>
      <c r="AV390" s="14" t="s">
        <v>149</v>
      </c>
      <c r="AW390" s="14" t="s">
        <v>35</v>
      </c>
      <c r="AX390" s="14" t="s">
        <v>74</v>
      </c>
      <c r="AY390" s="239" t="s">
        <v>140</v>
      </c>
    </row>
    <row r="391" s="13" customFormat="1">
      <c r="A391" s="13"/>
      <c r="B391" s="218"/>
      <c r="C391" s="219"/>
      <c r="D391" s="220" t="s">
        <v>151</v>
      </c>
      <c r="E391" s="221" t="s">
        <v>19</v>
      </c>
      <c r="F391" s="222" t="s">
        <v>308</v>
      </c>
      <c r="G391" s="219"/>
      <c r="H391" s="221" t="s">
        <v>19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28" t="s">
        <v>151</v>
      </c>
      <c r="AU391" s="228" t="s">
        <v>149</v>
      </c>
      <c r="AV391" s="13" t="s">
        <v>82</v>
      </c>
      <c r="AW391" s="13" t="s">
        <v>35</v>
      </c>
      <c r="AX391" s="13" t="s">
        <v>74</v>
      </c>
      <c r="AY391" s="228" t="s">
        <v>140</v>
      </c>
    </row>
    <row r="392" s="13" customFormat="1">
      <c r="A392" s="13"/>
      <c r="B392" s="218"/>
      <c r="C392" s="219"/>
      <c r="D392" s="220" t="s">
        <v>151</v>
      </c>
      <c r="E392" s="221" t="s">
        <v>19</v>
      </c>
      <c r="F392" s="222" t="s">
        <v>152</v>
      </c>
      <c r="G392" s="219"/>
      <c r="H392" s="221" t="s">
        <v>19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8" t="s">
        <v>151</v>
      </c>
      <c r="AU392" s="228" t="s">
        <v>149</v>
      </c>
      <c r="AV392" s="13" t="s">
        <v>82</v>
      </c>
      <c r="AW392" s="13" t="s">
        <v>35</v>
      </c>
      <c r="AX392" s="13" t="s">
        <v>74</v>
      </c>
      <c r="AY392" s="228" t="s">
        <v>140</v>
      </c>
    </row>
    <row r="393" s="13" customFormat="1">
      <c r="A393" s="13"/>
      <c r="B393" s="218"/>
      <c r="C393" s="219"/>
      <c r="D393" s="220" t="s">
        <v>151</v>
      </c>
      <c r="E393" s="221" t="s">
        <v>19</v>
      </c>
      <c r="F393" s="222" t="s">
        <v>223</v>
      </c>
      <c r="G393" s="219"/>
      <c r="H393" s="221" t="s">
        <v>19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8" t="s">
        <v>151</v>
      </c>
      <c r="AU393" s="228" t="s">
        <v>149</v>
      </c>
      <c r="AV393" s="13" t="s">
        <v>82</v>
      </c>
      <c r="AW393" s="13" t="s">
        <v>35</v>
      </c>
      <c r="AX393" s="13" t="s">
        <v>74</v>
      </c>
      <c r="AY393" s="228" t="s">
        <v>140</v>
      </c>
    </row>
    <row r="394" s="14" customFormat="1">
      <c r="A394" s="14"/>
      <c r="B394" s="229"/>
      <c r="C394" s="230"/>
      <c r="D394" s="220" t="s">
        <v>151</v>
      </c>
      <c r="E394" s="231" t="s">
        <v>19</v>
      </c>
      <c r="F394" s="232" t="s">
        <v>224</v>
      </c>
      <c r="G394" s="230"/>
      <c r="H394" s="233">
        <v>6.8799999999999999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39" t="s">
        <v>151</v>
      </c>
      <c r="AU394" s="239" t="s">
        <v>149</v>
      </c>
      <c r="AV394" s="14" t="s">
        <v>149</v>
      </c>
      <c r="AW394" s="14" t="s">
        <v>35</v>
      </c>
      <c r="AX394" s="14" t="s">
        <v>74</v>
      </c>
      <c r="AY394" s="239" t="s">
        <v>140</v>
      </c>
    </row>
    <row r="395" s="13" customFormat="1">
      <c r="A395" s="13"/>
      <c r="B395" s="218"/>
      <c r="C395" s="219"/>
      <c r="D395" s="220" t="s">
        <v>151</v>
      </c>
      <c r="E395" s="221" t="s">
        <v>19</v>
      </c>
      <c r="F395" s="222" t="s">
        <v>308</v>
      </c>
      <c r="G395" s="219"/>
      <c r="H395" s="221" t="s">
        <v>19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28" t="s">
        <v>151</v>
      </c>
      <c r="AU395" s="228" t="s">
        <v>149</v>
      </c>
      <c r="AV395" s="13" t="s">
        <v>82</v>
      </c>
      <c r="AW395" s="13" t="s">
        <v>35</v>
      </c>
      <c r="AX395" s="13" t="s">
        <v>74</v>
      </c>
      <c r="AY395" s="228" t="s">
        <v>140</v>
      </c>
    </row>
    <row r="396" s="13" customFormat="1">
      <c r="A396" s="13"/>
      <c r="B396" s="218"/>
      <c r="C396" s="219"/>
      <c r="D396" s="220" t="s">
        <v>151</v>
      </c>
      <c r="E396" s="221" t="s">
        <v>19</v>
      </c>
      <c r="F396" s="222" t="s">
        <v>152</v>
      </c>
      <c r="G396" s="219"/>
      <c r="H396" s="221" t="s">
        <v>19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8" t="s">
        <v>151</v>
      </c>
      <c r="AU396" s="228" t="s">
        <v>149</v>
      </c>
      <c r="AV396" s="13" t="s">
        <v>82</v>
      </c>
      <c r="AW396" s="13" t="s">
        <v>35</v>
      </c>
      <c r="AX396" s="13" t="s">
        <v>74</v>
      </c>
      <c r="AY396" s="228" t="s">
        <v>140</v>
      </c>
    </row>
    <row r="397" s="13" customFormat="1">
      <c r="A397" s="13"/>
      <c r="B397" s="218"/>
      <c r="C397" s="219"/>
      <c r="D397" s="220" t="s">
        <v>151</v>
      </c>
      <c r="E397" s="221" t="s">
        <v>19</v>
      </c>
      <c r="F397" s="222" t="s">
        <v>225</v>
      </c>
      <c r="G397" s="219"/>
      <c r="H397" s="221" t="s">
        <v>19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8" t="s">
        <v>151</v>
      </c>
      <c r="AU397" s="228" t="s">
        <v>149</v>
      </c>
      <c r="AV397" s="13" t="s">
        <v>82</v>
      </c>
      <c r="AW397" s="13" t="s">
        <v>35</v>
      </c>
      <c r="AX397" s="13" t="s">
        <v>74</v>
      </c>
      <c r="AY397" s="228" t="s">
        <v>140</v>
      </c>
    </row>
    <row r="398" s="14" customFormat="1">
      <c r="A398" s="14"/>
      <c r="B398" s="229"/>
      <c r="C398" s="230"/>
      <c r="D398" s="220" t="s">
        <v>151</v>
      </c>
      <c r="E398" s="231" t="s">
        <v>19</v>
      </c>
      <c r="F398" s="232" t="s">
        <v>226</v>
      </c>
      <c r="G398" s="230"/>
      <c r="H398" s="233">
        <v>11.75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39" t="s">
        <v>151</v>
      </c>
      <c r="AU398" s="239" t="s">
        <v>149</v>
      </c>
      <c r="AV398" s="14" t="s">
        <v>149</v>
      </c>
      <c r="AW398" s="14" t="s">
        <v>35</v>
      </c>
      <c r="AX398" s="14" t="s">
        <v>74</v>
      </c>
      <c r="AY398" s="239" t="s">
        <v>140</v>
      </c>
    </row>
    <row r="399" s="13" customFormat="1">
      <c r="A399" s="13"/>
      <c r="B399" s="218"/>
      <c r="C399" s="219"/>
      <c r="D399" s="220" t="s">
        <v>151</v>
      </c>
      <c r="E399" s="221" t="s">
        <v>19</v>
      </c>
      <c r="F399" s="222" t="s">
        <v>308</v>
      </c>
      <c r="G399" s="219"/>
      <c r="H399" s="221" t="s">
        <v>19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28" t="s">
        <v>151</v>
      </c>
      <c r="AU399" s="228" t="s">
        <v>149</v>
      </c>
      <c r="AV399" s="13" t="s">
        <v>82</v>
      </c>
      <c r="AW399" s="13" t="s">
        <v>35</v>
      </c>
      <c r="AX399" s="13" t="s">
        <v>74</v>
      </c>
      <c r="AY399" s="228" t="s">
        <v>140</v>
      </c>
    </row>
    <row r="400" s="13" customFormat="1">
      <c r="A400" s="13"/>
      <c r="B400" s="218"/>
      <c r="C400" s="219"/>
      <c r="D400" s="220" t="s">
        <v>151</v>
      </c>
      <c r="E400" s="221" t="s">
        <v>19</v>
      </c>
      <c r="F400" s="222" t="s">
        <v>152</v>
      </c>
      <c r="G400" s="219"/>
      <c r="H400" s="221" t="s">
        <v>19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8" t="s">
        <v>151</v>
      </c>
      <c r="AU400" s="228" t="s">
        <v>149</v>
      </c>
      <c r="AV400" s="13" t="s">
        <v>82</v>
      </c>
      <c r="AW400" s="13" t="s">
        <v>35</v>
      </c>
      <c r="AX400" s="13" t="s">
        <v>74</v>
      </c>
      <c r="AY400" s="228" t="s">
        <v>140</v>
      </c>
    </row>
    <row r="401" s="13" customFormat="1">
      <c r="A401" s="13"/>
      <c r="B401" s="218"/>
      <c r="C401" s="219"/>
      <c r="D401" s="220" t="s">
        <v>151</v>
      </c>
      <c r="E401" s="221" t="s">
        <v>19</v>
      </c>
      <c r="F401" s="222" t="s">
        <v>227</v>
      </c>
      <c r="G401" s="219"/>
      <c r="H401" s="221" t="s">
        <v>19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28" t="s">
        <v>151</v>
      </c>
      <c r="AU401" s="228" t="s">
        <v>149</v>
      </c>
      <c r="AV401" s="13" t="s">
        <v>82</v>
      </c>
      <c r="AW401" s="13" t="s">
        <v>35</v>
      </c>
      <c r="AX401" s="13" t="s">
        <v>74</v>
      </c>
      <c r="AY401" s="228" t="s">
        <v>140</v>
      </c>
    </row>
    <row r="402" s="14" customFormat="1">
      <c r="A402" s="14"/>
      <c r="B402" s="229"/>
      <c r="C402" s="230"/>
      <c r="D402" s="220" t="s">
        <v>151</v>
      </c>
      <c r="E402" s="231" t="s">
        <v>19</v>
      </c>
      <c r="F402" s="232" t="s">
        <v>228</v>
      </c>
      <c r="G402" s="230"/>
      <c r="H402" s="233">
        <v>3.8100000000000001</v>
      </c>
      <c r="I402" s="234"/>
      <c r="J402" s="230"/>
      <c r="K402" s="230"/>
      <c r="L402" s="235"/>
      <c r="M402" s="236"/>
      <c r="N402" s="237"/>
      <c r="O402" s="237"/>
      <c r="P402" s="237"/>
      <c r="Q402" s="237"/>
      <c r="R402" s="237"/>
      <c r="S402" s="237"/>
      <c r="T402" s="23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39" t="s">
        <v>151</v>
      </c>
      <c r="AU402" s="239" t="s">
        <v>149</v>
      </c>
      <c r="AV402" s="14" t="s">
        <v>149</v>
      </c>
      <c r="AW402" s="14" t="s">
        <v>35</v>
      </c>
      <c r="AX402" s="14" t="s">
        <v>74</v>
      </c>
      <c r="AY402" s="239" t="s">
        <v>140</v>
      </c>
    </row>
    <row r="403" s="16" customFormat="1">
      <c r="A403" s="16"/>
      <c r="B403" s="266"/>
      <c r="C403" s="267"/>
      <c r="D403" s="220" t="s">
        <v>151</v>
      </c>
      <c r="E403" s="268" t="s">
        <v>19</v>
      </c>
      <c r="F403" s="269" t="s">
        <v>262</v>
      </c>
      <c r="G403" s="267"/>
      <c r="H403" s="270">
        <v>51.650000000000006</v>
      </c>
      <c r="I403" s="271"/>
      <c r="J403" s="267"/>
      <c r="K403" s="267"/>
      <c r="L403" s="272"/>
      <c r="M403" s="273"/>
      <c r="N403" s="274"/>
      <c r="O403" s="274"/>
      <c r="P403" s="274"/>
      <c r="Q403" s="274"/>
      <c r="R403" s="274"/>
      <c r="S403" s="274"/>
      <c r="T403" s="275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6" t="s">
        <v>151</v>
      </c>
      <c r="AU403" s="276" t="s">
        <v>149</v>
      </c>
      <c r="AV403" s="16" t="s">
        <v>263</v>
      </c>
      <c r="AW403" s="16" t="s">
        <v>35</v>
      </c>
      <c r="AX403" s="16" t="s">
        <v>74</v>
      </c>
      <c r="AY403" s="276" t="s">
        <v>140</v>
      </c>
    </row>
    <row r="404" s="15" customFormat="1">
      <c r="A404" s="15"/>
      <c r="B404" s="240"/>
      <c r="C404" s="241"/>
      <c r="D404" s="220" t="s">
        <v>151</v>
      </c>
      <c r="E404" s="242" t="s">
        <v>19</v>
      </c>
      <c r="F404" s="243" t="s">
        <v>155</v>
      </c>
      <c r="G404" s="241"/>
      <c r="H404" s="244">
        <v>119.75999999999999</v>
      </c>
      <c r="I404" s="245"/>
      <c r="J404" s="241"/>
      <c r="K404" s="241"/>
      <c r="L404" s="246"/>
      <c r="M404" s="281"/>
      <c r="N404" s="282"/>
      <c r="O404" s="282"/>
      <c r="P404" s="282"/>
      <c r="Q404" s="282"/>
      <c r="R404" s="282"/>
      <c r="S404" s="282"/>
      <c r="T404" s="28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0" t="s">
        <v>151</v>
      </c>
      <c r="AU404" s="250" t="s">
        <v>149</v>
      </c>
      <c r="AV404" s="15" t="s">
        <v>148</v>
      </c>
      <c r="AW404" s="15" t="s">
        <v>35</v>
      </c>
      <c r="AX404" s="15" t="s">
        <v>82</v>
      </c>
      <c r="AY404" s="250" t="s">
        <v>140</v>
      </c>
    </row>
    <row r="405" s="2" customFormat="1" ht="6.96" customHeight="1">
      <c r="A405" s="39"/>
      <c r="B405" s="60"/>
      <c r="C405" s="61"/>
      <c r="D405" s="61"/>
      <c r="E405" s="61"/>
      <c r="F405" s="61"/>
      <c r="G405" s="61"/>
      <c r="H405" s="61"/>
      <c r="I405" s="61"/>
      <c r="J405" s="61"/>
      <c r="K405" s="61"/>
      <c r="L405" s="45"/>
      <c r="M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</sheetData>
  <sheetProtection sheet="1" autoFilter="0" formatColumns="0" formatRows="0" objects="1" scenarios="1" spinCount="100000" saltValue="Y6plM53XwZcTEqdFada7M2oKVJdTGp1pvavcc/xOVjLf8cWEZL0hkagJa57Ab8nNTamZk5xiYravnQ0rWJKR6A==" hashValue="vW0oFxPabkFQ/c3PxUgBLbvOfjxfTzI97s4jktyYga3YLmSCuVN1oXwOkm9wrR4P4s/ukRvKGaJkF014A/i+Lw==" algorithmName="SHA-512" password="CC35"/>
  <autoFilter ref="C84:K40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2/952901111"/>
    <hyperlink ref="F108" r:id="rId2" display="https://podminky.urs.cz/item/CS_URS_2025_02/998018001"/>
    <hyperlink ref="F112" r:id="rId3" display="https://podminky.urs.cz/item/CS_URS_2025_02/781111011"/>
    <hyperlink ref="F118" r:id="rId4" display="https://podminky.urs.cz/item/CS_URS_2025_02/781121011"/>
    <hyperlink ref="F124" r:id="rId5" display="https://podminky.urs.cz/item/CS_URS_2025_02/781131112"/>
    <hyperlink ref="F133" r:id="rId6" display="https://podminky.urs.cz/item/CS_URS_2025_02/781151031"/>
    <hyperlink ref="F139" r:id="rId7" display="https://podminky.urs.cz/item/CS_URS_2025_02/781472215"/>
    <hyperlink ref="F157" r:id="rId8" display="https://podminky.urs.cz/item/CS_URS_2025_02/781472291"/>
    <hyperlink ref="F163" r:id="rId9" display="https://podminky.urs.cz/item/CS_URS_2025_02/781495211"/>
    <hyperlink ref="F172" r:id="rId10" display="https://podminky.urs.cz/item/CS_URS_2025_02/998781121"/>
    <hyperlink ref="F175" r:id="rId11" display="https://podminky.urs.cz/item/CS_URS_2025_02/784111001"/>
    <hyperlink ref="F181" r:id="rId12" display="https://podminky.urs.cz/item/CS_URS_2025_02/784171101"/>
    <hyperlink ref="F217" r:id="rId13" display="https://podminky.urs.cz/item/CS_URS_2025_02/784171111"/>
    <hyperlink ref="F275" r:id="rId14" display="https://podminky.urs.cz/item/CS_URS_2025_02/784181111"/>
    <hyperlink ref="F315" r:id="rId15" display="https://podminky.urs.cz/item/CS_URS_2025_02/784191001"/>
    <hyperlink ref="F327" r:id="rId16" display="https://podminky.urs.cz/item/CS_URS_2025_02/784191005"/>
    <hyperlink ref="F347" r:id="rId17" display="https://podminky.urs.cz/item/CS_URS_2025_02/784191007"/>
    <hyperlink ref="F365" r:id="rId18" display="https://podminky.urs.cz/item/CS_URS_2025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SK Modřany - byt správce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656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1. 9. 2025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114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ROUND((SUM(BE81:BE94)),  2)</f>
        <v>0</v>
      </c>
      <c r="G33" s="39"/>
      <c r="H33" s="39"/>
      <c r="I33" s="149">
        <v>0.20999999999999999</v>
      </c>
      <c r="J33" s="148">
        <f>ROUND(((SUM(BE81:BE94))*I33),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ROUND((SUM(BF81:BF94)),  2)</f>
        <v>0</v>
      </c>
      <c r="G34" s="39"/>
      <c r="H34" s="39"/>
      <c r="I34" s="149">
        <v>0.12</v>
      </c>
      <c r="J34" s="148">
        <f>ROUND(((SUM(BF81:BF94))*I34),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ROUND((SUM(BG81:BG94)),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ROUND((SUM(BH81:BH94)),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ROUND((SUM(BI81:BI94)),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SK Modřany - byt správce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2025-109-3-11 - Zámečnické, klempířské a ost.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116</v>
      </c>
      <c r="D57" s="163"/>
      <c r="E57" s="163"/>
      <c r="F57" s="163"/>
      <c r="G57" s="163"/>
      <c r="H57" s="163"/>
      <c r="I57" s="163"/>
      <c r="J57" s="164" t="s">
        <v>117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hidden="1" s="9" customFormat="1" ht="24.96" customHeight="1">
      <c r="A60" s="9"/>
      <c r="B60" s="166"/>
      <c r="C60" s="167"/>
      <c r="D60" s="168" t="s">
        <v>123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657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/>
    <row r="65" hidden="1"/>
    <row r="66" hidden="1"/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125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SK Modřany - byt správce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112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2025-109-3-11 - Zámečnické, klempířské a ost.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Komořanská - 47, Praha 4 - Modřany</v>
      </c>
      <c r="G75" s="41"/>
      <c r="H75" s="41"/>
      <c r="I75" s="33" t="s">
        <v>23</v>
      </c>
      <c r="J75" s="73" t="str">
        <f>IF(J12="","",J12)</f>
        <v>1. 9. 2025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40.05" customHeight="1">
      <c r="A77" s="39"/>
      <c r="B77" s="40"/>
      <c r="C77" s="33" t="s">
        <v>25</v>
      </c>
      <c r="D77" s="41"/>
      <c r="E77" s="41"/>
      <c r="F77" s="28" t="str">
        <f>E15</f>
        <v>Sportovní klub Modřany,Komořanská 47, Praha 4</v>
      </c>
      <c r="G77" s="41"/>
      <c r="H77" s="41"/>
      <c r="I77" s="33" t="s">
        <v>32</v>
      </c>
      <c r="J77" s="37" t="str">
        <f>E21</f>
        <v>ASLB spol.s.r.o.Fikarova 2157/1, Praha 4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30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126</v>
      </c>
      <c r="D80" s="181" t="s">
        <v>59</v>
      </c>
      <c r="E80" s="181" t="s">
        <v>55</v>
      </c>
      <c r="F80" s="181" t="s">
        <v>56</v>
      </c>
      <c r="G80" s="181" t="s">
        <v>127</v>
      </c>
      <c r="H80" s="181" t="s">
        <v>128</v>
      </c>
      <c r="I80" s="181" t="s">
        <v>129</v>
      </c>
      <c r="J80" s="181" t="s">
        <v>117</v>
      </c>
      <c r="K80" s="182" t="s">
        <v>130</v>
      </c>
      <c r="L80" s="183"/>
      <c r="M80" s="93" t="s">
        <v>19</v>
      </c>
      <c r="N80" s="94" t="s">
        <v>44</v>
      </c>
      <c r="O80" s="94" t="s">
        <v>131</v>
      </c>
      <c r="P80" s="94" t="s">
        <v>132</v>
      </c>
      <c r="Q80" s="94" t="s">
        <v>133</v>
      </c>
      <c r="R80" s="94" t="s">
        <v>134</v>
      </c>
      <c r="S80" s="94" t="s">
        <v>135</v>
      </c>
      <c r="T80" s="95" t="s">
        <v>136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137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0.01170816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73</v>
      </c>
      <c r="AU81" s="18" t="s">
        <v>118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73</v>
      </c>
      <c r="E82" s="192" t="s">
        <v>236</v>
      </c>
      <c r="F82" s="192" t="s">
        <v>237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0.01170816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149</v>
      </c>
      <c r="AT82" s="201" t="s">
        <v>73</v>
      </c>
      <c r="AU82" s="201" t="s">
        <v>74</v>
      </c>
      <c r="AY82" s="200" t="s">
        <v>140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73</v>
      </c>
      <c r="E83" s="203" t="s">
        <v>658</v>
      </c>
      <c r="F83" s="203" t="s">
        <v>659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SUM(P84:P94)</f>
        <v>0</v>
      </c>
      <c r="Q83" s="197"/>
      <c r="R83" s="198">
        <f>SUM(R84:R94)</f>
        <v>0.01170816</v>
      </c>
      <c r="S83" s="197"/>
      <c r="T83" s="199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149</v>
      </c>
      <c r="AT83" s="201" t="s">
        <v>73</v>
      </c>
      <c r="AU83" s="201" t="s">
        <v>82</v>
      </c>
      <c r="AY83" s="200" t="s">
        <v>140</v>
      </c>
      <c r="BK83" s="202">
        <f>SUM(BK84:BK94)</f>
        <v>0</v>
      </c>
    </row>
    <row r="84" s="2" customFormat="1" ht="24.15" customHeight="1">
      <c r="A84" s="39"/>
      <c r="B84" s="40"/>
      <c r="C84" s="205" t="s">
        <v>143</v>
      </c>
      <c r="D84" s="205" t="s">
        <v>144</v>
      </c>
      <c r="E84" s="206" t="s">
        <v>660</v>
      </c>
      <c r="F84" s="207" t="s">
        <v>661</v>
      </c>
      <c r="G84" s="208" t="s">
        <v>522</v>
      </c>
      <c r="H84" s="209">
        <v>6.4000000000000004</v>
      </c>
      <c r="I84" s="210"/>
      <c r="J84" s="211">
        <f>ROUND(I84*H84,2)</f>
        <v>0</v>
      </c>
      <c r="K84" s="207" t="s">
        <v>206</v>
      </c>
      <c r="L84" s="45"/>
      <c r="M84" s="212" t="s">
        <v>19</v>
      </c>
      <c r="N84" s="213" t="s">
        <v>46</v>
      </c>
      <c r="O84" s="85"/>
      <c r="P84" s="214">
        <f>O84*H84</f>
        <v>0</v>
      </c>
      <c r="Q84" s="214">
        <v>0.0018293999999999999</v>
      </c>
      <c r="R84" s="214">
        <f>Q84*H84</f>
        <v>0.01170816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161</v>
      </c>
      <c r="AT84" s="216" t="s">
        <v>144</v>
      </c>
      <c r="AU84" s="216" t="s">
        <v>149</v>
      </c>
      <c r="AY84" s="18" t="s">
        <v>140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149</v>
      </c>
      <c r="BK84" s="217">
        <f>ROUND(I84*H84,2)</f>
        <v>0</v>
      </c>
      <c r="BL84" s="18" t="s">
        <v>161</v>
      </c>
      <c r="BM84" s="216" t="s">
        <v>662</v>
      </c>
    </row>
    <row r="85" s="2" customFormat="1">
      <c r="A85" s="39"/>
      <c r="B85" s="40"/>
      <c r="C85" s="41"/>
      <c r="D85" s="261" t="s">
        <v>200</v>
      </c>
      <c r="E85" s="41"/>
      <c r="F85" s="262" t="s">
        <v>663</v>
      </c>
      <c r="G85" s="41"/>
      <c r="H85" s="41"/>
      <c r="I85" s="263"/>
      <c r="J85" s="41"/>
      <c r="K85" s="41"/>
      <c r="L85" s="45"/>
      <c r="M85" s="264"/>
      <c r="N85" s="265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200</v>
      </c>
      <c r="AU85" s="18" t="s">
        <v>149</v>
      </c>
    </row>
    <row r="86" s="13" customFormat="1">
      <c r="A86" s="13"/>
      <c r="B86" s="218"/>
      <c r="C86" s="219"/>
      <c r="D86" s="220" t="s">
        <v>151</v>
      </c>
      <c r="E86" s="221" t="s">
        <v>19</v>
      </c>
      <c r="F86" s="222" t="s">
        <v>515</v>
      </c>
      <c r="G86" s="219"/>
      <c r="H86" s="221" t="s">
        <v>19</v>
      </c>
      <c r="I86" s="223"/>
      <c r="J86" s="219"/>
      <c r="K86" s="219"/>
      <c r="L86" s="224"/>
      <c r="M86" s="225"/>
      <c r="N86" s="226"/>
      <c r="O86" s="226"/>
      <c r="P86" s="226"/>
      <c r="Q86" s="226"/>
      <c r="R86" s="226"/>
      <c r="S86" s="226"/>
      <c r="T86" s="227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8" t="s">
        <v>151</v>
      </c>
      <c r="AU86" s="228" t="s">
        <v>149</v>
      </c>
      <c r="AV86" s="13" t="s">
        <v>82</v>
      </c>
      <c r="AW86" s="13" t="s">
        <v>35</v>
      </c>
      <c r="AX86" s="13" t="s">
        <v>74</v>
      </c>
      <c r="AY86" s="228" t="s">
        <v>140</v>
      </c>
    </row>
    <row r="87" s="14" customFormat="1">
      <c r="A87" s="14"/>
      <c r="B87" s="229"/>
      <c r="C87" s="230"/>
      <c r="D87" s="220" t="s">
        <v>151</v>
      </c>
      <c r="E87" s="231" t="s">
        <v>19</v>
      </c>
      <c r="F87" s="232" t="s">
        <v>664</v>
      </c>
      <c r="G87" s="230"/>
      <c r="H87" s="233">
        <v>2.3999999999999999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9" t="s">
        <v>151</v>
      </c>
      <c r="AU87" s="239" t="s">
        <v>149</v>
      </c>
      <c r="AV87" s="14" t="s">
        <v>149</v>
      </c>
      <c r="AW87" s="14" t="s">
        <v>35</v>
      </c>
      <c r="AX87" s="14" t="s">
        <v>74</v>
      </c>
      <c r="AY87" s="239" t="s">
        <v>140</v>
      </c>
    </row>
    <row r="88" s="13" customFormat="1">
      <c r="A88" s="13"/>
      <c r="B88" s="218"/>
      <c r="C88" s="219"/>
      <c r="D88" s="220" t="s">
        <v>151</v>
      </c>
      <c r="E88" s="221" t="s">
        <v>19</v>
      </c>
      <c r="F88" s="222" t="s">
        <v>505</v>
      </c>
      <c r="G88" s="219"/>
      <c r="H88" s="221" t="s">
        <v>19</v>
      </c>
      <c r="I88" s="223"/>
      <c r="J88" s="219"/>
      <c r="K88" s="219"/>
      <c r="L88" s="224"/>
      <c r="M88" s="225"/>
      <c r="N88" s="226"/>
      <c r="O88" s="226"/>
      <c r="P88" s="226"/>
      <c r="Q88" s="226"/>
      <c r="R88" s="226"/>
      <c r="S88" s="226"/>
      <c r="T88" s="227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8" t="s">
        <v>151</v>
      </c>
      <c r="AU88" s="228" t="s">
        <v>149</v>
      </c>
      <c r="AV88" s="13" t="s">
        <v>82</v>
      </c>
      <c r="AW88" s="13" t="s">
        <v>35</v>
      </c>
      <c r="AX88" s="13" t="s">
        <v>74</v>
      </c>
      <c r="AY88" s="228" t="s">
        <v>140</v>
      </c>
    </row>
    <row r="89" s="14" customFormat="1">
      <c r="A89" s="14"/>
      <c r="B89" s="229"/>
      <c r="C89" s="230"/>
      <c r="D89" s="220" t="s">
        <v>151</v>
      </c>
      <c r="E89" s="231" t="s">
        <v>19</v>
      </c>
      <c r="F89" s="232" t="s">
        <v>149</v>
      </c>
      <c r="G89" s="230"/>
      <c r="H89" s="233">
        <v>2</v>
      </c>
      <c r="I89" s="234"/>
      <c r="J89" s="230"/>
      <c r="K89" s="230"/>
      <c r="L89" s="235"/>
      <c r="M89" s="236"/>
      <c r="N89" s="237"/>
      <c r="O89" s="237"/>
      <c r="P89" s="237"/>
      <c r="Q89" s="237"/>
      <c r="R89" s="237"/>
      <c r="S89" s="237"/>
      <c r="T89" s="238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9" t="s">
        <v>151</v>
      </c>
      <c r="AU89" s="239" t="s">
        <v>149</v>
      </c>
      <c r="AV89" s="14" t="s">
        <v>149</v>
      </c>
      <c r="AW89" s="14" t="s">
        <v>35</v>
      </c>
      <c r="AX89" s="14" t="s">
        <v>74</v>
      </c>
      <c r="AY89" s="239" t="s">
        <v>140</v>
      </c>
    </row>
    <row r="90" s="13" customFormat="1">
      <c r="A90" s="13"/>
      <c r="B90" s="218"/>
      <c r="C90" s="219"/>
      <c r="D90" s="220" t="s">
        <v>151</v>
      </c>
      <c r="E90" s="221" t="s">
        <v>19</v>
      </c>
      <c r="F90" s="222" t="s">
        <v>506</v>
      </c>
      <c r="G90" s="219"/>
      <c r="H90" s="221" t="s">
        <v>19</v>
      </c>
      <c r="I90" s="223"/>
      <c r="J90" s="219"/>
      <c r="K90" s="219"/>
      <c r="L90" s="224"/>
      <c r="M90" s="225"/>
      <c r="N90" s="226"/>
      <c r="O90" s="226"/>
      <c r="P90" s="226"/>
      <c r="Q90" s="226"/>
      <c r="R90" s="226"/>
      <c r="S90" s="226"/>
      <c r="T90" s="227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8" t="s">
        <v>151</v>
      </c>
      <c r="AU90" s="228" t="s">
        <v>149</v>
      </c>
      <c r="AV90" s="13" t="s">
        <v>82</v>
      </c>
      <c r="AW90" s="13" t="s">
        <v>35</v>
      </c>
      <c r="AX90" s="13" t="s">
        <v>74</v>
      </c>
      <c r="AY90" s="228" t="s">
        <v>140</v>
      </c>
    </row>
    <row r="91" s="14" customFormat="1">
      <c r="A91" s="14"/>
      <c r="B91" s="229"/>
      <c r="C91" s="230"/>
      <c r="D91" s="220" t="s">
        <v>151</v>
      </c>
      <c r="E91" s="231" t="s">
        <v>19</v>
      </c>
      <c r="F91" s="232" t="s">
        <v>149</v>
      </c>
      <c r="G91" s="230"/>
      <c r="H91" s="233">
        <v>2</v>
      </c>
      <c r="I91" s="234"/>
      <c r="J91" s="230"/>
      <c r="K91" s="230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151</v>
      </c>
      <c r="AU91" s="239" t="s">
        <v>149</v>
      </c>
      <c r="AV91" s="14" t="s">
        <v>149</v>
      </c>
      <c r="AW91" s="14" t="s">
        <v>35</v>
      </c>
      <c r="AX91" s="14" t="s">
        <v>74</v>
      </c>
      <c r="AY91" s="239" t="s">
        <v>140</v>
      </c>
    </row>
    <row r="92" s="15" customFormat="1">
      <c r="A92" s="15"/>
      <c r="B92" s="240"/>
      <c r="C92" s="241"/>
      <c r="D92" s="220" t="s">
        <v>151</v>
      </c>
      <c r="E92" s="242" t="s">
        <v>19</v>
      </c>
      <c r="F92" s="243" t="s">
        <v>155</v>
      </c>
      <c r="G92" s="241"/>
      <c r="H92" s="244">
        <v>6.4000000000000004</v>
      </c>
      <c r="I92" s="245"/>
      <c r="J92" s="241"/>
      <c r="K92" s="241"/>
      <c r="L92" s="246"/>
      <c r="M92" s="247"/>
      <c r="N92" s="248"/>
      <c r="O92" s="248"/>
      <c r="P92" s="248"/>
      <c r="Q92" s="248"/>
      <c r="R92" s="248"/>
      <c r="S92" s="248"/>
      <c r="T92" s="249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0" t="s">
        <v>151</v>
      </c>
      <c r="AU92" s="250" t="s">
        <v>149</v>
      </c>
      <c r="AV92" s="15" t="s">
        <v>148</v>
      </c>
      <c r="AW92" s="15" t="s">
        <v>35</v>
      </c>
      <c r="AX92" s="15" t="s">
        <v>82</v>
      </c>
      <c r="AY92" s="250" t="s">
        <v>140</v>
      </c>
    </row>
    <row r="93" s="2" customFormat="1" ht="33" customHeight="1">
      <c r="A93" s="39"/>
      <c r="B93" s="40"/>
      <c r="C93" s="205" t="s">
        <v>156</v>
      </c>
      <c r="D93" s="205" t="s">
        <v>144</v>
      </c>
      <c r="E93" s="206" t="s">
        <v>665</v>
      </c>
      <c r="F93" s="207" t="s">
        <v>666</v>
      </c>
      <c r="G93" s="208" t="s">
        <v>205</v>
      </c>
      <c r="H93" s="209">
        <v>0.012</v>
      </c>
      <c r="I93" s="210"/>
      <c r="J93" s="211">
        <f>ROUND(I93*H93,2)</f>
        <v>0</v>
      </c>
      <c r="K93" s="207" t="s">
        <v>206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161</v>
      </c>
      <c r="AT93" s="216" t="s">
        <v>144</v>
      </c>
      <c r="AU93" s="216" t="s">
        <v>149</v>
      </c>
      <c r="AY93" s="18" t="s">
        <v>140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149</v>
      </c>
      <c r="BK93" s="217">
        <f>ROUND(I93*H93,2)</f>
        <v>0</v>
      </c>
      <c r="BL93" s="18" t="s">
        <v>161</v>
      </c>
      <c r="BM93" s="216" t="s">
        <v>667</v>
      </c>
    </row>
    <row r="94" s="2" customFormat="1">
      <c r="A94" s="39"/>
      <c r="B94" s="40"/>
      <c r="C94" s="41"/>
      <c r="D94" s="261" t="s">
        <v>200</v>
      </c>
      <c r="E94" s="41"/>
      <c r="F94" s="262" t="s">
        <v>668</v>
      </c>
      <c r="G94" s="41"/>
      <c r="H94" s="41"/>
      <c r="I94" s="263"/>
      <c r="J94" s="41"/>
      <c r="K94" s="41"/>
      <c r="L94" s="45"/>
      <c r="M94" s="277"/>
      <c r="N94" s="278"/>
      <c r="O94" s="279"/>
      <c r="P94" s="279"/>
      <c r="Q94" s="279"/>
      <c r="R94" s="279"/>
      <c r="S94" s="279"/>
      <c r="T94" s="280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200</v>
      </c>
      <c r="AU94" s="18" t="s">
        <v>149</v>
      </c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45"/>
      <c r="M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</sheetData>
  <sheetProtection sheet="1" autoFilter="0" formatColumns="0" formatRows="0" objects="1" scenarios="1" spinCount="100000" saltValue="5Fv/CeYRFSRHPsqFwAOMB0Oh8kbHglEkbN5xB5VjvmSpP2Vsm0X954uXr+smaSG4H9OQXwJR5MZWUCdG2If/qg==" hashValue="3WnOPsYdE4uuHS1jFqYmyJosA66LTp7+wY+ifrx4CgIOcgIkdCymAYCgngbzuE7aYAz72J+z2e3LIdF265q7ag==" algorithmName="SHA-512" password="CC35"/>
  <autoFilter ref="C80:K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5_02/764216602"/>
    <hyperlink ref="F94" r:id="rId2" display="https://podminky.urs.cz/item/CS_URS_2025_02/998764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SK Modřany - byt správce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669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1. 9. 2025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114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ROUND((SUM(BE83:BE135)),  2)</f>
        <v>0</v>
      </c>
      <c r="G33" s="39"/>
      <c r="H33" s="39"/>
      <c r="I33" s="149">
        <v>0.20999999999999999</v>
      </c>
      <c r="J33" s="148">
        <f>ROUND(((SUM(BE83:BE135))*I33),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ROUND((SUM(BF83:BF135)),  2)</f>
        <v>0</v>
      </c>
      <c r="G34" s="39"/>
      <c r="H34" s="39"/>
      <c r="I34" s="149">
        <v>0.12</v>
      </c>
      <c r="J34" s="148">
        <f>ROUND(((SUM(BF83:BF135))*I34),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ROUND((SUM(BG83:BG135)),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ROUND((SUM(BH83:BH135)),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ROUND((SUM(BI83:BI135)),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SK Modřany - byt správce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2025-109-3-12 - Profese - ZTI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116</v>
      </c>
      <c r="D57" s="163"/>
      <c r="E57" s="163"/>
      <c r="F57" s="163"/>
      <c r="G57" s="163"/>
      <c r="H57" s="163"/>
      <c r="I57" s="163"/>
      <c r="J57" s="164" t="s">
        <v>117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hidden="1" s="9" customFormat="1" ht="24.96" customHeight="1">
      <c r="A60" s="9"/>
      <c r="B60" s="166"/>
      <c r="C60" s="167"/>
      <c r="D60" s="168" t="s">
        <v>123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670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671</v>
      </c>
      <c r="E62" s="175"/>
      <c r="F62" s="175"/>
      <c r="G62" s="175"/>
      <c r="H62" s="175"/>
      <c r="I62" s="175"/>
      <c r="J62" s="176">
        <f>J98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672</v>
      </c>
      <c r="E63" s="175"/>
      <c r="F63" s="175"/>
      <c r="G63" s="175"/>
      <c r="H63" s="175"/>
      <c r="I63" s="175"/>
      <c r="J63" s="176">
        <f>J115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125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SK Modřany - byt správce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112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2025-109-3-12 - Profese - ZTI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Komořanská - 47, Praha 4 - Modřany</v>
      </c>
      <c r="G77" s="41"/>
      <c r="H77" s="41"/>
      <c r="I77" s="33" t="s">
        <v>23</v>
      </c>
      <c r="J77" s="73" t="str">
        <f>IF(J12="","",J12)</f>
        <v>1. 9. 2025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40.05" customHeight="1">
      <c r="A79" s="39"/>
      <c r="B79" s="40"/>
      <c r="C79" s="33" t="s">
        <v>25</v>
      </c>
      <c r="D79" s="41"/>
      <c r="E79" s="41"/>
      <c r="F79" s="28" t="str">
        <f>E15</f>
        <v>Sportovní klub Modřany,Komořanská 47, Praha 4</v>
      </c>
      <c r="G79" s="41"/>
      <c r="H79" s="41"/>
      <c r="I79" s="33" t="s">
        <v>32</v>
      </c>
      <c r="J79" s="37" t="str">
        <f>E21</f>
        <v>ASLB spol.s.r.o.Fikarova 2157/1, Praha 4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30</v>
      </c>
      <c r="D80" s="41"/>
      <c r="E80" s="41"/>
      <c r="F80" s="28" t="str">
        <f>IF(E18="","",E18)</f>
        <v>Vyplň údaj</v>
      </c>
      <c r="G80" s="41"/>
      <c r="H80" s="41"/>
      <c r="I80" s="33" t="s">
        <v>36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126</v>
      </c>
      <c r="D82" s="181" t="s">
        <v>59</v>
      </c>
      <c r="E82" s="181" t="s">
        <v>55</v>
      </c>
      <c r="F82" s="181" t="s">
        <v>56</v>
      </c>
      <c r="G82" s="181" t="s">
        <v>127</v>
      </c>
      <c r="H82" s="181" t="s">
        <v>128</v>
      </c>
      <c r="I82" s="181" t="s">
        <v>129</v>
      </c>
      <c r="J82" s="181" t="s">
        <v>117</v>
      </c>
      <c r="K82" s="182" t="s">
        <v>130</v>
      </c>
      <c r="L82" s="183"/>
      <c r="M82" s="93" t="s">
        <v>19</v>
      </c>
      <c r="N82" s="94" t="s">
        <v>44</v>
      </c>
      <c r="O82" s="94" t="s">
        <v>131</v>
      </c>
      <c r="P82" s="94" t="s">
        <v>132</v>
      </c>
      <c r="Q82" s="94" t="s">
        <v>133</v>
      </c>
      <c r="R82" s="94" t="s">
        <v>134</v>
      </c>
      <c r="S82" s="94" t="s">
        <v>135</v>
      </c>
      <c r="T82" s="95" t="s">
        <v>136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137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0.26882438949999998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118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73</v>
      </c>
      <c r="E84" s="192" t="s">
        <v>236</v>
      </c>
      <c r="F84" s="192" t="s">
        <v>237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P85+P98+P115</f>
        <v>0</v>
      </c>
      <c r="Q84" s="197"/>
      <c r="R84" s="198">
        <f>R85+R98+R115</f>
        <v>0.26882438949999998</v>
      </c>
      <c r="S84" s="197"/>
      <c r="T84" s="199">
        <f>T85+T98+T115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149</v>
      </c>
      <c r="AT84" s="201" t="s">
        <v>73</v>
      </c>
      <c r="AU84" s="201" t="s">
        <v>74</v>
      </c>
      <c r="AY84" s="200" t="s">
        <v>140</v>
      </c>
      <c r="BK84" s="202">
        <f>BK85+BK98+BK115</f>
        <v>0</v>
      </c>
    </row>
    <row r="85" s="12" customFormat="1" ht="22.8" customHeight="1">
      <c r="A85" s="12"/>
      <c r="B85" s="189"/>
      <c r="C85" s="190"/>
      <c r="D85" s="191" t="s">
        <v>73</v>
      </c>
      <c r="E85" s="203" t="s">
        <v>673</v>
      </c>
      <c r="F85" s="203" t="s">
        <v>674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SUM(P86:P97)</f>
        <v>0</v>
      </c>
      <c r="Q85" s="197"/>
      <c r="R85" s="198">
        <f>SUM(R86:R97)</f>
        <v>0.16477539999999999</v>
      </c>
      <c r="S85" s="197"/>
      <c r="T85" s="199">
        <f>SUM(T86:T97)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149</v>
      </c>
      <c r="AT85" s="201" t="s">
        <v>73</v>
      </c>
      <c r="AU85" s="201" t="s">
        <v>82</v>
      </c>
      <c r="AY85" s="200" t="s">
        <v>140</v>
      </c>
      <c r="BK85" s="202">
        <f>SUM(BK86:BK97)</f>
        <v>0</v>
      </c>
    </row>
    <row r="86" s="2" customFormat="1" ht="16.5" customHeight="1">
      <c r="A86" s="39"/>
      <c r="B86" s="40"/>
      <c r="C86" s="205" t="s">
        <v>82</v>
      </c>
      <c r="D86" s="205" t="s">
        <v>144</v>
      </c>
      <c r="E86" s="206" t="s">
        <v>675</v>
      </c>
      <c r="F86" s="207" t="s">
        <v>676</v>
      </c>
      <c r="G86" s="208" t="s">
        <v>522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46</v>
      </c>
      <c r="O86" s="85"/>
      <c r="P86" s="214">
        <f>O86*H86</f>
        <v>0</v>
      </c>
      <c r="Q86" s="214">
        <v>0.00040999999999999999</v>
      </c>
      <c r="R86" s="214">
        <f>Q86*H86</f>
        <v>0.00040999999999999999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161</v>
      </c>
      <c r="AT86" s="216" t="s">
        <v>144</v>
      </c>
      <c r="AU86" s="216" t="s">
        <v>149</v>
      </c>
      <c r="AY86" s="18" t="s">
        <v>140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149</v>
      </c>
      <c r="BK86" s="217">
        <f>ROUND(I86*H86,2)</f>
        <v>0</v>
      </c>
      <c r="BL86" s="18" t="s">
        <v>161</v>
      </c>
      <c r="BM86" s="216" t="s">
        <v>677</v>
      </c>
    </row>
    <row r="87" s="2" customFormat="1" ht="16.5" customHeight="1">
      <c r="A87" s="39"/>
      <c r="B87" s="40"/>
      <c r="C87" s="205" t="s">
        <v>149</v>
      </c>
      <c r="D87" s="205" t="s">
        <v>144</v>
      </c>
      <c r="E87" s="206" t="s">
        <v>678</v>
      </c>
      <c r="F87" s="207" t="s">
        <v>679</v>
      </c>
      <c r="G87" s="208" t="s">
        <v>522</v>
      </c>
      <c r="H87" s="209">
        <v>5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46</v>
      </c>
      <c r="O87" s="85"/>
      <c r="P87" s="214">
        <f>O87*H87</f>
        <v>0</v>
      </c>
      <c r="Q87" s="214">
        <v>0.00051000000000000004</v>
      </c>
      <c r="R87" s="214">
        <f>Q87*H87</f>
        <v>0.0025500000000000002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161</v>
      </c>
      <c r="AT87" s="216" t="s">
        <v>144</v>
      </c>
      <c r="AU87" s="216" t="s">
        <v>149</v>
      </c>
      <c r="AY87" s="18" t="s">
        <v>140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149</v>
      </c>
      <c r="BK87" s="217">
        <f>ROUND(I87*H87,2)</f>
        <v>0</v>
      </c>
      <c r="BL87" s="18" t="s">
        <v>161</v>
      </c>
      <c r="BM87" s="216" t="s">
        <v>680</v>
      </c>
    </row>
    <row r="88" s="2" customFormat="1" ht="16.5" customHeight="1">
      <c r="A88" s="39"/>
      <c r="B88" s="40"/>
      <c r="C88" s="205" t="s">
        <v>263</v>
      </c>
      <c r="D88" s="205" t="s">
        <v>144</v>
      </c>
      <c r="E88" s="206" t="s">
        <v>681</v>
      </c>
      <c r="F88" s="207" t="s">
        <v>682</v>
      </c>
      <c r="G88" s="208" t="s">
        <v>522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0.0022499999999999998</v>
      </c>
      <c r="R88" s="214">
        <f>Q88*H88</f>
        <v>0.0022499999999999998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161</v>
      </c>
      <c r="AT88" s="216" t="s">
        <v>144</v>
      </c>
      <c r="AU88" s="216" t="s">
        <v>149</v>
      </c>
      <c r="AY88" s="18" t="s">
        <v>140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149</v>
      </c>
      <c r="BK88" s="217">
        <f>ROUND(I88*H88,2)</f>
        <v>0</v>
      </c>
      <c r="BL88" s="18" t="s">
        <v>161</v>
      </c>
      <c r="BM88" s="216" t="s">
        <v>683</v>
      </c>
    </row>
    <row r="89" s="2" customFormat="1" ht="16.5" customHeight="1">
      <c r="A89" s="39"/>
      <c r="B89" s="40"/>
      <c r="C89" s="205" t="s">
        <v>148</v>
      </c>
      <c r="D89" s="205" t="s">
        <v>144</v>
      </c>
      <c r="E89" s="206" t="s">
        <v>684</v>
      </c>
      <c r="F89" s="207" t="s">
        <v>685</v>
      </c>
      <c r="G89" s="208" t="s">
        <v>522</v>
      </c>
      <c r="H89" s="209">
        <v>2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0.0020899999999999998</v>
      </c>
      <c r="R89" s="214">
        <f>Q89*H89</f>
        <v>0.0041799999999999997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161</v>
      </c>
      <c r="AT89" s="216" t="s">
        <v>144</v>
      </c>
      <c r="AU89" s="216" t="s">
        <v>149</v>
      </c>
      <c r="AY89" s="18" t="s">
        <v>140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149</v>
      </c>
      <c r="BK89" s="217">
        <f>ROUND(I89*H89,2)</f>
        <v>0</v>
      </c>
      <c r="BL89" s="18" t="s">
        <v>161</v>
      </c>
      <c r="BM89" s="216" t="s">
        <v>686</v>
      </c>
    </row>
    <row r="90" s="2" customFormat="1" ht="16.5" customHeight="1">
      <c r="A90" s="39"/>
      <c r="B90" s="40"/>
      <c r="C90" s="205" t="s">
        <v>322</v>
      </c>
      <c r="D90" s="205" t="s">
        <v>144</v>
      </c>
      <c r="E90" s="206" t="s">
        <v>687</v>
      </c>
      <c r="F90" s="207" t="s">
        <v>688</v>
      </c>
      <c r="G90" s="208" t="s">
        <v>147</v>
      </c>
      <c r="H90" s="209">
        <v>2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46</v>
      </c>
      <c r="O90" s="85"/>
      <c r="P90" s="214">
        <f>O90*H90</f>
        <v>0</v>
      </c>
      <c r="Q90" s="214">
        <v>0.00027999999999999998</v>
      </c>
      <c r="R90" s="214">
        <f>Q90*H90</f>
        <v>0.00055999999999999995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161</v>
      </c>
      <c r="AT90" s="216" t="s">
        <v>144</v>
      </c>
      <c r="AU90" s="216" t="s">
        <v>149</v>
      </c>
      <c r="AY90" s="18" t="s">
        <v>140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149</v>
      </c>
      <c r="BK90" s="217">
        <f>ROUND(I90*H90,2)</f>
        <v>0</v>
      </c>
      <c r="BL90" s="18" t="s">
        <v>161</v>
      </c>
      <c r="BM90" s="216" t="s">
        <v>689</v>
      </c>
    </row>
    <row r="91" s="2" customFormat="1" ht="21.75" customHeight="1">
      <c r="A91" s="39"/>
      <c r="B91" s="40"/>
      <c r="C91" s="205" t="s">
        <v>325</v>
      </c>
      <c r="D91" s="205" t="s">
        <v>144</v>
      </c>
      <c r="E91" s="206" t="s">
        <v>690</v>
      </c>
      <c r="F91" s="207" t="s">
        <v>691</v>
      </c>
      <c r="G91" s="208" t="s">
        <v>692</v>
      </c>
      <c r="H91" s="209">
        <v>0.02</v>
      </c>
      <c r="I91" s="210"/>
      <c r="J91" s="211">
        <f>ROUND(I91*H91,2)</f>
        <v>0</v>
      </c>
      <c r="K91" s="207" t="s">
        <v>206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1.8907700000000001</v>
      </c>
      <c r="R91" s="214">
        <f>Q91*H91</f>
        <v>0.037815399999999999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161</v>
      </c>
      <c r="AT91" s="216" t="s">
        <v>144</v>
      </c>
      <c r="AU91" s="216" t="s">
        <v>149</v>
      </c>
      <c r="AY91" s="18" t="s">
        <v>140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149</v>
      </c>
      <c r="BK91" s="217">
        <f>ROUND(I91*H91,2)</f>
        <v>0</v>
      </c>
      <c r="BL91" s="18" t="s">
        <v>161</v>
      </c>
      <c r="BM91" s="216" t="s">
        <v>693</v>
      </c>
    </row>
    <row r="92" s="2" customFormat="1">
      <c r="A92" s="39"/>
      <c r="B92" s="40"/>
      <c r="C92" s="41"/>
      <c r="D92" s="261" t="s">
        <v>200</v>
      </c>
      <c r="E92" s="41"/>
      <c r="F92" s="262" t="s">
        <v>694</v>
      </c>
      <c r="G92" s="41"/>
      <c r="H92" s="41"/>
      <c r="I92" s="263"/>
      <c r="J92" s="41"/>
      <c r="K92" s="41"/>
      <c r="L92" s="45"/>
      <c r="M92" s="264"/>
      <c r="N92" s="26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200</v>
      </c>
      <c r="AU92" s="18" t="s">
        <v>149</v>
      </c>
    </row>
    <row r="93" s="2" customFormat="1" ht="33" customHeight="1">
      <c r="A93" s="39"/>
      <c r="B93" s="40"/>
      <c r="C93" s="205" t="s">
        <v>330</v>
      </c>
      <c r="D93" s="205" t="s">
        <v>144</v>
      </c>
      <c r="E93" s="206" t="s">
        <v>695</v>
      </c>
      <c r="F93" s="207" t="s">
        <v>696</v>
      </c>
      <c r="G93" s="208" t="s">
        <v>692</v>
      </c>
      <c r="H93" s="209">
        <v>0.17999999999999999</v>
      </c>
      <c r="I93" s="210"/>
      <c r="J93" s="211">
        <f>ROUND(I93*H93,2)</f>
        <v>0</v>
      </c>
      <c r="K93" s="207" t="s">
        <v>206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161</v>
      </c>
      <c r="AT93" s="216" t="s">
        <v>144</v>
      </c>
      <c r="AU93" s="216" t="s">
        <v>149</v>
      </c>
      <c r="AY93" s="18" t="s">
        <v>140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149</v>
      </c>
      <c r="BK93" s="217">
        <f>ROUND(I93*H93,2)</f>
        <v>0</v>
      </c>
      <c r="BL93" s="18" t="s">
        <v>161</v>
      </c>
      <c r="BM93" s="216" t="s">
        <v>697</v>
      </c>
    </row>
    <row r="94" s="2" customFormat="1">
      <c r="A94" s="39"/>
      <c r="B94" s="40"/>
      <c r="C94" s="41"/>
      <c r="D94" s="261" t="s">
        <v>200</v>
      </c>
      <c r="E94" s="41"/>
      <c r="F94" s="262" t="s">
        <v>698</v>
      </c>
      <c r="G94" s="41"/>
      <c r="H94" s="41"/>
      <c r="I94" s="263"/>
      <c r="J94" s="41"/>
      <c r="K94" s="41"/>
      <c r="L94" s="45"/>
      <c r="M94" s="264"/>
      <c r="N94" s="26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200</v>
      </c>
      <c r="AU94" s="18" t="s">
        <v>149</v>
      </c>
    </row>
    <row r="95" s="2" customFormat="1" ht="16.5" customHeight="1">
      <c r="A95" s="39"/>
      <c r="B95" s="40"/>
      <c r="C95" s="205" t="s">
        <v>143</v>
      </c>
      <c r="D95" s="205" t="s">
        <v>144</v>
      </c>
      <c r="E95" s="206" t="s">
        <v>699</v>
      </c>
      <c r="F95" s="207" t="s">
        <v>700</v>
      </c>
      <c r="G95" s="208" t="s">
        <v>692</v>
      </c>
      <c r="H95" s="209">
        <v>0.070000000000000007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1.6699999999999999</v>
      </c>
      <c r="R95" s="214">
        <f>Q95*H95</f>
        <v>0.1169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161</v>
      </c>
      <c r="AT95" s="216" t="s">
        <v>144</v>
      </c>
      <c r="AU95" s="216" t="s">
        <v>149</v>
      </c>
      <c r="AY95" s="18" t="s">
        <v>140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149</v>
      </c>
      <c r="BK95" s="217">
        <f>ROUND(I95*H95,2)</f>
        <v>0</v>
      </c>
      <c r="BL95" s="18" t="s">
        <v>161</v>
      </c>
      <c r="BM95" s="216" t="s">
        <v>701</v>
      </c>
    </row>
    <row r="96" s="2" customFormat="1" ht="16.5" customHeight="1">
      <c r="A96" s="39"/>
      <c r="B96" s="40"/>
      <c r="C96" s="205" t="s">
        <v>156</v>
      </c>
      <c r="D96" s="205" t="s">
        <v>144</v>
      </c>
      <c r="E96" s="206" t="s">
        <v>702</v>
      </c>
      <c r="F96" s="207" t="s">
        <v>703</v>
      </c>
      <c r="G96" s="208" t="s">
        <v>522</v>
      </c>
      <c r="H96" s="209">
        <v>2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161</v>
      </c>
      <c r="AT96" s="216" t="s">
        <v>144</v>
      </c>
      <c r="AU96" s="216" t="s">
        <v>149</v>
      </c>
      <c r="AY96" s="18" t="s">
        <v>140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149</v>
      </c>
      <c r="BK96" s="217">
        <f>ROUND(I96*H96,2)</f>
        <v>0</v>
      </c>
      <c r="BL96" s="18" t="s">
        <v>161</v>
      </c>
      <c r="BM96" s="216" t="s">
        <v>704</v>
      </c>
    </row>
    <row r="97" s="2" customFormat="1" ht="16.5" customHeight="1">
      <c r="A97" s="39"/>
      <c r="B97" s="40"/>
      <c r="C97" s="205" t="s">
        <v>458</v>
      </c>
      <c r="D97" s="205" t="s">
        <v>144</v>
      </c>
      <c r="E97" s="206" t="s">
        <v>705</v>
      </c>
      <c r="F97" s="207" t="s">
        <v>706</v>
      </c>
      <c r="G97" s="208" t="s">
        <v>707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0.00011</v>
      </c>
      <c r="R97" s="214">
        <f>Q97*H97</f>
        <v>0.00011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161</v>
      </c>
      <c r="AT97" s="216" t="s">
        <v>144</v>
      </c>
      <c r="AU97" s="216" t="s">
        <v>149</v>
      </c>
      <c r="AY97" s="18" t="s">
        <v>140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149</v>
      </c>
      <c r="BK97" s="217">
        <f>ROUND(I97*H97,2)</f>
        <v>0</v>
      </c>
      <c r="BL97" s="18" t="s">
        <v>161</v>
      </c>
      <c r="BM97" s="216" t="s">
        <v>708</v>
      </c>
    </row>
    <row r="98" s="12" customFormat="1" ht="22.8" customHeight="1">
      <c r="A98" s="12"/>
      <c r="B98" s="189"/>
      <c r="C98" s="190"/>
      <c r="D98" s="191" t="s">
        <v>73</v>
      </c>
      <c r="E98" s="203" t="s">
        <v>709</v>
      </c>
      <c r="F98" s="203" t="s">
        <v>710</v>
      </c>
      <c r="G98" s="190"/>
      <c r="H98" s="190"/>
      <c r="I98" s="193"/>
      <c r="J98" s="204">
        <f>BK98</f>
        <v>0</v>
      </c>
      <c r="K98" s="190"/>
      <c r="L98" s="195"/>
      <c r="M98" s="196"/>
      <c r="N98" s="197"/>
      <c r="O98" s="197"/>
      <c r="P98" s="198">
        <f>SUM(P99:P114)</f>
        <v>0</v>
      </c>
      <c r="Q98" s="197"/>
      <c r="R98" s="198">
        <f>SUM(R99:R114)</f>
        <v>0.019599999999999999</v>
      </c>
      <c r="S98" s="197"/>
      <c r="T98" s="199">
        <f>SUM(T99:T114)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149</v>
      </c>
      <c r="AT98" s="201" t="s">
        <v>73</v>
      </c>
      <c r="AU98" s="201" t="s">
        <v>82</v>
      </c>
      <c r="AY98" s="200" t="s">
        <v>140</v>
      </c>
      <c r="BK98" s="202">
        <f>SUM(BK99:BK114)</f>
        <v>0</v>
      </c>
    </row>
    <row r="99" s="2" customFormat="1" ht="16.5" customHeight="1">
      <c r="A99" s="39"/>
      <c r="B99" s="40"/>
      <c r="C99" s="205" t="s">
        <v>462</v>
      </c>
      <c r="D99" s="205" t="s">
        <v>144</v>
      </c>
      <c r="E99" s="206" t="s">
        <v>711</v>
      </c>
      <c r="F99" s="207" t="s">
        <v>712</v>
      </c>
      <c r="G99" s="208" t="s">
        <v>522</v>
      </c>
      <c r="H99" s="209">
        <v>8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46</v>
      </c>
      <c r="O99" s="85"/>
      <c r="P99" s="214">
        <f>O99*H99</f>
        <v>0</v>
      </c>
      <c r="Q99" s="214">
        <v>0.00046999999999999999</v>
      </c>
      <c r="R99" s="214">
        <f>Q99*H99</f>
        <v>0.0037599999999999999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161</v>
      </c>
      <c r="AT99" s="216" t="s">
        <v>144</v>
      </c>
      <c r="AU99" s="216" t="s">
        <v>149</v>
      </c>
      <c r="AY99" s="18" t="s">
        <v>140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149</v>
      </c>
      <c r="BK99" s="217">
        <f>ROUND(I99*H99,2)</f>
        <v>0</v>
      </c>
      <c r="BL99" s="18" t="s">
        <v>161</v>
      </c>
      <c r="BM99" s="216" t="s">
        <v>713</v>
      </c>
    </row>
    <row r="100" s="2" customFormat="1" ht="16.5" customHeight="1">
      <c r="A100" s="39"/>
      <c r="B100" s="40"/>
      <c r="C100" s="205" t="s">
        <v>8</v>
      </c>
      <c r="D100" s="205" t="s">
        <v>144</v>
      </c>
      <c r="E100" s="206" t="s">
        <v>714</v>
      </c>
      <c r="F100" s="207" t="s">
        <v>715</v>
      </c>
      <c r="G100" s="208" t="s">
        <v>522</v>
      </c>
      <c r="H100" s="209">
        <v>15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0.00058</v>
      </c>
      <c r="R100" s="214">
        <f>Q100*H100</f>
        <v>0.0086999999999999994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161</v>
      </c>
      <c r="AT100" s="216" t="s">
        <v>144</v>
      </c>
      <c r="AU100" s="216" t="s">
        <v>149</v>
      </c>
      <c r="AY100" s="18" t="s">
        <v>140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149</v>
      </c>
      <c r="BK100" s="217">
        <f>ROUND(I100*H100,2)</f>
        <v>0</v>
      </c>
      <c r="BL100" s="18" t="s">
        <v>161</v>
      </c>
      <c r="BM100" s="216" t="s">
        <v>716</v>
      </c>
    </row>
    <row r="101" s="2" customFormat="1" ht="16.5" customHeight="1">
      <c r="A101" s="39"/>
      <c r="B101" s="40"/>
      <c r="C101" s="251" t="s">
        <v>384</v>
      </c>
      <c r="D101" s="251" t="s">
        <v>157</v>
      </c>
      <c r="E101" s="252" t="s">
        <v>717</v>
      </c>
      <c r="F101" s="253" t="s">
        <v>718</v>
      </c>
      <c r="G101" s="254" t="s">
        <v>522</v>
      </c>
      <c r="H101" s="255">
        <v>3</v>
      </c>
      <c r="I101" s="256"/>
      <c r="J101" s="257">
        <f>ROUND(I101*H101,2)</f>
        <v>0</v>
      </c>
      <c r="K101" s="253" t="s">
        <v>19</v>
      </c>
      <c r="L101" s="258"/>
      <c r="M101" s="259" t="s">
        <v>19</v>
      </c>
      <c r="N101" s="260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279</v>
      </c>
      <c r="AT101" s="216" t="s">
        <v>157</v>
      </c>
      <c r="AU101" s="216" t="s">
        <v>149</v>
      </c>
      <c r="AY101" s="18" t="s">
        <v>140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149</v>
      </c>
      <c r="BK101" s="217">
        <f>ROUND(I101*H101,2)</f>
        <v>0</v>
      </c>
      <c r="BL101" s="18" t="s">
        <v>161</v>
      </c>
      <c r="BM101" s="216" t="s">
        <v>719</v>
      </c>
    </row>
    <row r="102" s="2" customFormat="1" ht="16.5" customHeight="1">
      <c r="A102" s="39"/>
      <c r="B102" s="40"/>
      <c r="C102" s="251" t="s">
        <v>180</v>
      </c>
      <c r="D102" s="251" t="s">
        <v>157</v>
      </c>
      <c r="E102" s="252" t="s">
        <v>720</v>
      </c>
      <c r="F102" s="253" t="s">
        <v>721</v>
      </c>
      <c r="G102" s="254" t="s">
        <v>522</v>
      </c>
      <c r="H102" s="255">
        <v>9</v>
      </c>
      <c r="I102" s="256"/>
      <c r="J102" s="257">
        <f>ROUND(I102*H102,2)</f>
        <v>0</v>
      </c>
      <c r="K102" s="253" t="s">
        <v>19</v>
      </c>
      <c r="L102" s="258"/>
      <c r="M102" s="259" t="s">
        <v>19</v>
      </c>
      <c r="N102" s="260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279</v>
      </c>
      <c r="AT102" s="216" t="s">
        <v>157</v>
      </c>
      <c r="AU102" s="216" t="s">
        <v>149</v>
      </c>
      <c r="AY102" s="18" t="s">
        <v>140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149</v>
      </c>
      <c r="BK102" s="217">
        <f>ROUND(I102*H102,2)</f>
        <v>0</v>
      </c>
      <c r="BL102" s="18" t="s">
        <v>161</v>
      </c>
      <c r="BM102" s="216" t="s">
        <v>722</v>
      </c>
    </row>
    <row r="103" s="2" customFormat="1" ht="16.5" customHeight="1">
      <c r="A103" s="39"/>
      <c r="B103" s="40"/>
      <c r="C103" s="251" t="s">
        <v>394</v>
      </c>
      <c r="D103" s="251" t="s">
        <v>157</v>
      </c>
      <c r="E103" s="252" t="s">
        <v>723</v>
      </c>
      <c r="F103" s="253" t="s">
        <v>724</v>
      </c>
      <c r="G103" s="254" t="s">
        <v>522</v>
      </c>
      <c r="H103" s="255">
        <v>5</v>
      </c>
      <c r="I103" s="256"/>
      <c r="J103" s="257">
        <f>ROUND(I103*H103,2)</f>
        <v>0</v>
      </c>
      <c r="K103" s="253" t="s">
        <v>19</v>
      </c>
      <c r="L103" s="258"/>
      <c r="M103" s="259" t="s">
        <v>19</v>
      </c>
      <c r="N103" s="260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279</v>
      </c>
      <c r="AT103" s="216" t="s">
        <v>157</v>
      </c>
      <c r="AU103" s="216" t="s">
        <v>149</v>
      </c>
      <c r="AY103" s="18" t="s">
        <v>140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149</v>
      </c>
      <c r="BK103" s="217">
        <f>ROUND(I103*H103,2)</f>
        <v>0</v>
      </c>
      <c r="BL103" s="18" t="s">
        <v>161</v>
      </c>
      <c r="BM103" s="216" t="s">
        <v>725</v>
      </c>
    </row>
    <row r="104" s="2" customFormat="1" ht="16.5" customHeight="1">
      <c r="A104" s="39"/>
      <c r="B104" s="40"/>
      <c r="C104" s="251" t="s">
        <v>161</v>
      </c>
      <c r="D104" s="251" t="s">
        <v>157</v>
      </c>
      <c r="E104" s="252" t="s">
        <v>726</v>
      </c>
      <c r="F104" s="253" t="s">
        <v>727</v>
      </c>
      <c r="G104" s="254" t="s">
        <v>522</v>
      </c>
      <c r="H104" s="255">
        <v>6</v>
      </c>
      <c r="I104" s="256"/>
      <c r="J104" s="257">
        <f>ROUND(I104*H104,2)</f>
        <v>0</v>
      </c>
      <c r="K104" s="253" t="s">
        <v>206</v>
      </c>
      <c r="L104" s="258"/>
      <c r="M104" s="259" t="s">
        <v>19</v>
      </c>
      <c r="N104" s="260" t="s">
        <v>46</v>
      </c>
      <c r="O104" s="85"/>
      <c r="P104" s="214">
        <f>O104*H104</f>
        <v>0</v>
      </c>
      <c r="Q104" s="214">
        <v>5.0000000000000002E-05</v>
      </c>
      <c r="R104" s="214">
        <f>Q104*H104</f>
        <v>0.00030000000000000003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279</v>
      </c>
      <c r="AT104" s="216" t="s">
        <v>157</v>
      </c>
      <c r="AU104" s="216" t="s">
        <v>149</v>
      </c>
      <c r="AY104" s="18" t="s">
        <v>140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149</v>
      </c>
      <c r="BK104" s="217">
        <f>ROUND(I104*H104,2)</f>
        <v>0</v>
      </c>
      <c r="BL104" s="18" t="s">
        <v>161</v>
      </c>
      <c r="BM104" s="216" t="s">
        <v>728</v>
      </c>
    </row>
    <row r="105" s="2" customFormat="1" ht="16.5" customHeight="1">
      <c r="A105" s="39"/>
      <c r="B105" s="40"/>
      <c r="C105" s="205" t="s">
        <v>168</v>
      </c>
      <c r="D105" s="205" t="s">
        <v>144</v>
      </c>
      <c r="E105" s="206" t="s">
        <v>729</v>
      </c>
      <c r="F105" s="207" t="s">
        <v>730</v>
      </c>
      <c r="G105" s="208" t="s">
        <v>522</v>
      </c>
      <c r="H105" s="209">
        <v>23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161</v>
      </c>
      <c r="AT105" s="216" t="s">
        <v>144</v>
      </c>
      <c r="AU105" s="216" t="s">
        <v>149</v>
      </c>
      <c r="AY105" s="18" t="s">
        <v>140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149</v>
      </c>
      <c r="BK105" s="217">
        <f>ROUND(I105*H105,2)</f>
        <v>0</v>
      </c>
      <c r="BL105" s="18" t="s">
        <v>161</v>
      </c>
      <c r="BM105" s="216" t="s">
        <v>731</v>
      </c>
    </row>
    <row r="106" s="2" customFormat="1" ht="16.5" customHeight="1">
      <c r="A106" s="39"/>
      <c r="B106" s="40"/>
      <c r="C106" s="205" t="s">
        <v>495</v>
      </c>
      <c r="D106" s="205" t="s">
        <v>144</v>
      </c>
      <c r="E106" s="206" t="s">
        <v>732</v>
      </c>
      <c r="F106" s="207" t="s">
        <v>733</v>
      </c>
      <c r="G106" s="208" t="s">
        <v>147</v>
      </c>
      <c r="H106" s="209">
        <v>2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0.00031</v>
      </c>
      <c r="R106" s="214">
        <f>Q106*H106</f>
        <v>0.00062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161</v>
      </c>
      <c r="AT106" s="216" t="s">
        <v>144</v>
      </c>
      <c r="AU106" s="216" t="s">
        <v>149</v>
      </c>
      <c r="AY106" s="18" t="s">
        <v>140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149</v>
      </c>
      <c r="BK106" s="217">
        <f>ROUND(I106*H106,2)</f>
        <v>0</v>
      </c>
      <c r="BL106" s="18" t="s">
        <v>161</v>
      </c>
      <c r="BM106" s="216" t="s">
        <v>734</v>
      </c>
    </row>
    <row r="107" s="2" customFormat="1" ht="16.5" customHeight="1">
      <c r="A107" s="39"/>
      <c r="B107" s="40"/>
      <c r="C107" s="205" t="s">
        <v>500</v>
      </c>
      <c r="D107" s="205" t="s">
        <v>144</v>
      </c>
      <c r="E107" s="206" t="s">
        <v>735</v>
      </c>
      <c r="F107" s="207" t="s">
        <v>736</v>
      </c>
      <c r="G107" s="208" t="s">
        <v>147</v>
      </c>
      <c r="H107" s="209">
        <v>2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0.00017000000000000001</v>
      </c>
      <c r="R107" s="214">
        <f>Q107*H107</f>
        <v>0.00034000000000000002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161</v>
      </c>
      <c r="AT107" s="216" t="s">
        <v>144</v>
      </c>
      <c r="AU107" s="216" t="s">
        <v>149</v>
      </c>
      <c r="AY107" s="18" t="s">
        <v>140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149</v>
      </c>
      <c r="BK107" s="217">
        <f>ROUND(I107*H107,2)</f>
        <v>0</v>
      </c>
      <c r="BL107" s="18" t="s">
        <v>161</v>
      </c>
      <c r="BM107" s="216" t="s">
        <v>737</v>
      </c>
    </row>
    <row r="108" s="2" customFormat="1" ht="16.5" customHeight="1">
      <c r="A108" s="39"/>
      <c r="B108" s="40"/>
      <c r="C108" s="251" t="s">
        <v>507</v>
      </c>
      <c r="D108" s="251" t="s">
        <v>157</v>
      </c>
      <c r="E108" s="252" t="s">
        <v>738</v>
      </c>
      <c r="F108" s="253" t="s">
        <v>739</v>
      </c>
      <c r="G108" s="254" t="s">
        <v>147</v>
      </c>
      <c r="H108" s="255">
        <v>1</v>
      </c>
      <c r="I108" s="256"/>
      <c r="J108" s="257">
        <f>ROUND(I108*H108,2)</f>
        <v>0</v>
      </c>
      <c r="K108" s="253" t="s">
        <v>19</v>
      </c>
      <c r="L108" s="258"/>
      <c r="M108" s="259" t="s">
        <v>19</v>
      </c>
      <c r="N108" s="260" t="s">
        <v>46</v>
      </c>
      <c r="O108" s="85"/>
      <c r="P108" s="214">
        <f>O108*H108</f>
        <v>0</v>
      </c>
      <c r="Q108" s="214">
        <v>0.001</v>
      </c>
      <c r="R108" s="214">
        <f>Q108*H108</f>
        <v>0.001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279</v>
      </c>
      <c r="AT108" s="216" t="s">
        <v>157</v>
      </c>
      <c r="AU108" s="216" t="s">
        <v>149</v>
      </c>
      <c r="AY108" s="18" t="s">
        <v>140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149</v>
      </c>
      <c r="BK108" s="217">
        <f>ROUND(I108*H108,2)</f>
        <v>0</v>
      </c>
      <c r="BL108" s="18" t="s">
        <v>161</v>
      </c>
      <c r="BM108" s="216" t="s">
        <v>740</v>
      </c>
    </row>
    <row r="109" s="2" customFormat="1" ht="16.5" customHeight="1">
      <c r="A109" s="39"/>
      <c r="B109" s="40"/>
      <c r="C109" s="205" t="s">
        <v>7</v>
      </c>
      <c r="D109" s="205" t="s">
        <v>144</v>
      </c>
      <c r="E109" s="206" t="s">
        <v>741</v>
      </c>
      <c r="F109" s="207" t="s">
        <v>742</v>
      </c>
      <c r="G109" s="208" t="s">
        <v>147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0.0024399999999999999</v>
      </c>
      <c r="R109" s="214">
        <f>Q109*H109</f>
        <v>0.0024399999999999999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161</v>
      </c>
      <c r="AT109" s="216" t="s">
        <v>144</v>
      </c>
      <c r="AU109" s="216" t="s">
        <v>149</v>
      </c>
      <c r="AY109" s="18" t="s">
        <v>140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149</v>
      </c>
      <c r="BK109" s="217">
        <f>ROUND(I109*H109,2)</f>
        <v>0</v>
      </c>
      <c r="BL109" s="18" t="s">
        <v>161</v>
      </c>
      <c r="BM109" s="216" t="s">
        <v>743</v>
      </c>
    </row>
    <row r="110" s="2" customFormat="1" ht="16.5" customHeight="1">
      <c r="A110" s="39"/>
      <c r="B110" s="40"/>
      <c r="C110" s="205" t="s">
        <v>403</v>
      </c>
      <c r="D110" s="205" t="s">
        <v>144</v>
      </c>
      <c r="E110" s="206" t="s">
        <v>744</v>
      </c>
      <c r="F110" s="207" t="s">
        <v>745</v>
      </c>
      <c r="G110" s="208" t="s">
        <v>147</v>
      </c>
      <c r="H110" s="209">
        <v>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0.0024399999999999999</v>
      </c>
      <c r="R110" s="214">
        <f>Q110*H110</f>
        <v>0.0024399999999999999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161</v>
      </c>
      <c r="AT110" s="216" t="s">
        <v>144</v>
      </c>
      <c r="AU110" s="216" t="s">
        <v>149</v>
      </c>
      <c r="AY110" s="18" t="s">
        <v>140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149</v>
      </c>
      <c r="BK110" s="217">
        <f>ROUND(I110*H110,2)</f>
        <v>0</v>
      </c>
      <c r="BL110" s="18" t="s">
        <v>161</v>
      </c>
      <c r="BM110" s="216" t="s">
        <v>746</v>
      </c>
    </row>
    <row r="111" s="2" customFormat="1" ht="16.5" customHeight="1">
      <c r="A111" s="39"/>
      <c r="B111" s="40"/>
      <c r="C111" s="251" t="s">
        <v>408</v>
      </c>
      <c r="D111" s="251" t="s">
        <v>157</v>
      </c>
      <c r="E111" s="252" t="s">
        <v>747</v>
      </c>
      <c r="F111" s="253" t="s">
        <v>748</v>
      </c>
      <c r="G111" s="254" t="s">
        <v>430</v>
      </c>
      <c r="H111" s="255">
        <v>2</v>
      </c>
      <c r="I111" s="256"/>
      <c r="J111" s="257">
        <f>ROUND(I111*H111,2)</f>
        <v>0</v>
      </c>
      <c r="K111" s="253" t="s">
        <v>19</v>
      </c>
      <c r="L111" s="258"/>
      <c r="M111" s="259" t="s">
        <v>19</v>
      </c>
      <c r="N111" s="260" t="s">
        <v>46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279</v>
      </c>
      <c r="AT111" s="216" t="s">
        <v>157</v>
      </c>
      <c r="AU111" s="216" t="s">
        <v>149</v>
      </c>
      <c r="AY111" s="18" t="s">
        <v>140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149</v>
      </c>
      <c r="BK111" s="217">
        <f>ROUND(I111*H111,2)</f>
        <v>0</v>
      </c>
      <c r="BL111" s="18" t="s">
        <v>161</v>
      </c>
      <c r="BM111" s="216" t="s">
        <v>749</v>
      </c>
    </row>
    <row r="112" s="2" customFormat="1" ht="16.5" customHeight="1">
      <c r="A112" s="39"/>
      <c r="B112" s="40"/>
      <c r="C112" s="205" t="s">
        <v>172</v>
      </c>
      <c r="D112" s="205" t="s">
        <v>144</v>
      </c>
      <c r="E112" s="206" t="s">
        <v>750</v>
      </c>
      <c r="F112" s="207" t="s">
        <v>751</v>
      </c>
      <c r="G112" s="208" t="s">
        <v>522</v>
      </c>
      <c r="H112" s="209">
        <v>23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161</v>
      </c>
      <c r="AT112" s="216" t="s">
        <v>144</v>
      </c>
      <c r="AU112" s="216" t="s">
        <v>149</v>
      </c>
      <c r="AY112" s="18" t="s">
        <v>140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149</v>
      </c>
      <c r="BK112" s="217">
        <f>ROUND(I112*H112,2)</f>
        <v>0</v>
      </c>
      <c r="BL112" s="18" t="s">
        <v>161</v>
      </c>
      <c r="BM112" s="216" t="s">
        <v>752</v>
      </c>
    </row>
    <row r="113" s="2" customFormat="1" ht="16.5" customHeight="1">
      <c r="A113" s="39"/>
      <c r="B113" s="40"/>
      <c r="C113" s="205" t="s">
        <v>183</v>
      </c>
      <c r="D113" s="205" t="s">
        <v>144</v>
      </c>
      <c r="E113" s="206" t="s">
        <v>753</v>
      </c>
      <c r="F113" s="207" t="s">
        <v>754</v>
      </c>
      <c r="G113" s="208" t="s">
        <v>522</v>
      </c>
      <c r="H113" s="209">
        <v>23</v>
      </c>
      <c r="I113" s="210"/>
      <c r="J113" s="211">
        <f>ROUND(I113*H113,2)</f>
        <v>0</v>
      </c>
      <c r="K113" s="207" t="s">
        <v>206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161</v>
      </c>
      <c r="AT113" s="216" t="s">
        <v>144</v>
      </c>
      <c r="AU113" s="216" t="s">
        <v>149</v>
      </c>
      <c r="AY113" s="18" t="s">
        <v>140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149</v>
      </c>
      <c r="BK113" s="217">
        <f>ROUND(I113*H113,2)</f>
        <v>0</v>
      </c>
      <c r="BL113" s="18" t="s">
        <v>161</v>
      </c>
      <c r="BM113" s="216" t="s">
        <v>755</v>
      </c>
    </row>
    <row r="114" s="2" customFormat="1">
      <c r="A114" s="39"/>
      <c r="B114" s="40"/>
      <c r="C114" s="41"/>
      <c r="D114" s="261" t="s">
        <v>200</v>
      </c>
      <c r="E114" s="41"/>
      <c r="F114" s="262" t="s">
        <v>756</v>
      </c>
      <c r="G114" s="41"/>
      <c r="H114" s="41"/>
      <c r="I114" s="263"/>
      <c r="J114" s="41"/>
      <c r="K114" s="41"/>
      <c r="L114" s="45"/>
      <c r="M114" s="264"/>
      <c r="N114" s="26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200</v>
      </c>
      <c r="AU114" s="18" t="s">
        <v>149</v>
      </c>
    </row>
    <row r="115" s="12" customFormat="1" ht="22.8" customHeight="1">
      <c r="A115" s="12"/>
      <c r="B115" s="189"/>
      <c r="C115" s="190"/>
      <c r="D115" s="191" t="s">
        <v>73</v>
      </c>
      <c r="E115" s="203" t="s">
        <v>757</v>
      </c>
      <c r="F115" s="203" t="s">
        <v>758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SUM(P116:P135)</f>
        <v>0</v>
      </c>
      <c r="Q115" s="197"/>
      <c r="R115" s="198">
        <f>SUM(R116:R135)</f>
        <v>0.084448989500000016</v>
      </c>
      <c r="S115" s="197"/>
      <c r="T115" s="199">
        <f>SUM(T116:T135)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149</v>
      </c>
      <c r="AT115" s="201" t="s">
        <v>73</v>
      </c>
      <c r="AU115" s="201" t="s">
        <v>82</v>
      </c>
      <c r="AY115" s="200" t="s">
        <v>140</v>
      </c>
      <c r="BK115" s="202">
        <f>SUM(BK116:BK135)</f>
        <v>0</v>
      </c>
    </row>
    <row r="116" s="2" customFormat="1" ht="16.5" customHeight="1">
      <c r="A116" s="39"/>
      <c r="B116" s="40"/>
      <c r="C116" s="205" t="s">
        <v>187</v>
      </c>
      <c r="D116" s="205" t="s">
        <v>144</v>
      </c>
      <c r="E116" s="206" t="s">
        <v>759</v>
      </c>
      <c r="F116" s="207" t="s">
        <v>760</v>
      </c>
      <c r="G116" s="208" t="s">
        <v>147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0.00281</v>
      </c>
      <c r="R116" s="214">
        <f>Q116*H116</f>
        <v>0.00281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161</v>
      </c>
      <c r="AT116" s="216" t="s">
        <v>144</v>
      </c>
      <c r="AU116" s="216" t="s">
        <v>149</v>
      </c>
      <c r="AY116" s="18" t="s">
        <v>140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149</v>
      </c>
      <c r="BK116" s="217">
        <f>ROUND(I116*H116,2)</f>
        <v>0</v>
      </c>
      <c r="BL116" s="18" t="s">
        <v>161</v>
      </c>
      <c r="BM116" s="216" t="s">
        <v>761</v>
      </c>
    </row>
    <row r="117" s="2" customFormat="1" ht="16.5" customHeight="1">
      <c r="A117" s="39"/>
      <c r="B117" s="40"/>
      <c r="C117" s="205" t="s">
        <v>195</v>
      </c>
      <c r="D117" s="205" t="s">
        <v>144</v>
      </c>
      <c r="E117" s="206" t="s">
        <v>762</v>
      </c>
      <c r="F117" s="207" t="s">
        <v>763</v>
      </c>
      <c r="G117" s="208" t="s">
        <v>147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0.00157</v>
      </c>
      <c r="R117" s="214">
        <f>Q117*H117</f>
        <v>0.00157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161</v>
      </c>
      <c r="AT117" s="216" t="s">
        <v>144</v>
      </c>
      <c r="AU117" s="216" t="s">
        <v>149</v>
      </c>
      <c r="AY117" s="18" t="s">
        <v>140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149</v>
      </c>
      <c r="BK117" s="217">
        <f>ROUND(I117*H117,2)</f>
        <v>0</v>
      </c>
      <c r="BL117" s="18" t="s">
        <v>161</v>
      </c>
      <c r="BM117" s="216" t="s">
        <v>764</v>
      </c>
    </row>
    <row r="118" s="2" customFormat="1" ht="16.5" customHeight="1">
      <c r="A118" s="39"/>
      <c r="B118" s="40"/>
      <c r="C118" s="205" t="s">
        <v>202</v>
      </c>
      <c r="D118" s="205" t="s">
        <v>144</v>
      </c>
      <c r="E118" s="206" t="s">
        <v>765</v>
      </c>
      <c r="F118" s="207" t="s">
        <v>766</v>
      </c>
      <c r="G118" s="208" t="s">
        <v>147</v>
      </c>
      <c r="H118" s="209">
        <v>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0.0032200000000000002</v>
      </c>
      <c r="R118" s="214">
        <f>Q118*H118</f>
        <v>0.0032200000000000002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161</v>
      </c>
      <c r="AT118" s="216" t="s">
        <v>144</v>
      </c>
      <c r="AU118" s="216" t="s">
        <v>149</v>
      </c>
      <c r="AY118" s="18" t="s">
        <v>140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149</v>
      </c>
      <c r="BK118" s="217">
        <f>ROUND(I118*H118,2)</f>
        <v>0</v>
      </c>
      <c r="BL118" s="18" t="s">
        <v>161</v>
      </c>
      <c r="BM118" s="216" t="s">
        <v>767</v>
      </c>
    </row>
    <row r="119" s="2" customFormat="1" ht="16.5" customHeight="1">
      <c r="A119" s="39"/>
      <c r="B119" s="40"/>
      <c r="C119" s="205" t="s">
        <v>768</v>
      </c>
      <c r="D119" s="205" t="s">
        <v>144</v>
      </c>
      <c r="E119" s="206" t="s">
        <v>769</v>
      </c>
      <c r="F119" s="207" t="s">
        <v>770</v>
      </c>
      <c r="G119" s="208" t="s">
        <v>771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0.017590000000000001</v>
      </c>
      <c r="R119" s="214">
        <f>Q119*H119</f>
        <v>0.017590000000000001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161</v>
      </c>
      <c r="AT119" s="216" t="s">
        <v>144</v>
      </c>
      <c r="AU119" s="216" t="s">
        <v>149</v>
      </c>
      <c r="AY119" s="18" t="s">
        <v>140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149</v>
      </c>
      <c r="BK119" s="217">
        <f>ROUND(I119*H119,2)</f>
        <v>0</v>
      </c>
      <c r="BL119" s="18" t="s">
        <v>161</v>
      </c>
      <c r="BM119" s="216" t="s">
        <v>772</v>
      </c>
    </row>
    <row r="120" s="2" customFormat="1" ht="16.5" customHeight="1">
      <c r="A120" s="39"/>
      <c r="B120" s="40"/>
      <c r="C120" s="205" t="s">
        <v>773</v>
      </c>
      <c r="D120" s="205" t="s">
        <v>144</v>
      </c>
      <c r="E120" s="206" t="s">
        <v>774</v>
      </c>
      <c r="F120" s="207" t="s">
        <v>775</v>
      </c>
      <c r="G120" s="208" t="s">
        <v>147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46</v>
      </c>
      <c r="O120" s="85"/>
      <c r="P120" s="214">
        <f>O120*H120</f>
        <v>0</v>
      </c>
      <c r="Q120" s="214">
        <v>0.00084999999999999995</v>
      </c>
      <c r="R120" s="214">
        <f>Q120*H120</f>
        <v>0.00084999999999999995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161</v>
      </c>
      <c r="AT120" s="216" t="s">
        <v>144</v>
      </c>
      <c r="AU120" s="216" t="s">
        <v>149</v>
      </c>
      <c r="AY120" s="18" t="s">
        <v>140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149</v>
      </c>
      <c r="BK120" s="217">
        <f>ROUND(I120*H120,2)</f>
        <v>0</v>
      </c>
      <c r="BL120" s="18" t="s">
        <v>161</v>
      </c>
      <c r="BM120" s="216" t="s">
        <v>776</v>
      </c>
    </row>
    <row r="121" s="2" customFormat="1" ht="16.5" customHeight="1">
      <c r="A121" s="39"/>
      <c r="B121" s="40"/>
      <c r="C121" s="205" t="s">
        <v>777</v>
      </c>
      <c r="D121" s="205" t="s">
        <v>144</v>
      </c>
      <c r="E121" s="206" t="s">
        <v>778</v>
      </c>
      <c r="F121" s="207" t="s">
        <v>779</v>
      </c>
      <c r="G121" s="208" t="s">
        <v>147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0.00052999999999999998</v>
      </c>
      <c r="R121" s="214">
        <f>Q121*H121</f>
        <v>0.00052999999999999998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161</v>
      </c>
      <c r="AT121" s="216" t="s">
        <v>144</v>
      </c>
      <c r="AU121" s="216" t="s">
        <v>149</v>
      </c>
      <c r="AY121" s="18" t="s">
        <v>140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149</v>
      </c>
      <c r="BK121" s="217">
        <f>ROUND(I121*H121,2)</f>
        <v>0</v>
      </c>
      <c r="BL121" s="18" t="s">
        <v>161</v>
      </c>
      <c r="BM121" s="216" t="s">
        <v>780</v>
      </c>
    </row>
    <row r="122" s="2" customFormat="1" ht="16.5" customHeight="1">
      <c r="A122" s="39"/>
      <c r="B122" s="40"/>
      <c r="C122" s="205" t="s">
        <v>279</v>
      </c>
      <c r="D122" s="205" t="s">
        <v>144</v>
      </c>
      <c r="E122" s="206" t="s">
        <v>781</v>
      </c>
      <c r="F122" s="207" t="s">
        <v>782</v>
      </c>
      <c r="G122" s="208" t="s">
        <v>147</v>
      </c>
      <c r="H122" s="209">
        <v>1</v>
      </c>
      <c r="I122" s="210"/>
      <c r="J122" s="211">
        <f>ROUND(I122*H122,2)</f>
        <v>0</v>
      </c>
      <c r="K122" s="207" t="s">
        <v>206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0.00014898949999999999</v>
      </c>
      <c r="R122" s="214">
        <f>Q122*H122</f>
        <v>0.00014898949999999999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161</v>
      </c>
      <c r="AT122" s="216" t="s">
        <v>144</v>
      </c>
      <c r="AU122" s="216" t="s">
        <v>149</v>
      </c>
      <c r="AY122" s="18" t="s">
        <v>140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149</v>
      </c>
      <c r="BK122" s="217">
        <f>ROUND(I122*H122,2)</f>
        <v>0</v>
      </c>
      <c r="BL122" s="18" t="s">
        <v>161</v>
      </c>
      <c r="BM122" s="216" t="s">
        <v>783</v>
      </c>
    </row>
    <row r="123" s="2" customFormat="1">
      <c r="A123" s="39"/>
      <c r="B123" s="40"/>
      <c r="C123" s="41"/>
      <c r="D123" s="261" t="s">
        <v>200</v>
      </c>
      <c r="E123" s="41"/>
      <c r="F123" s="262" t="s">
        <v>784</v>
      </c>
      <c r="G123" s="41"/>
      <c r="H123" s="41"/>
      <c r="I123" s="263"/>
      <c r="J123" s="41"/>
      <c r="K123" s="41"/>
      <c r="L123" s="45"/>
      <c r="M123" s="264"/>
      <c r="N123" s="26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200</v>
      </c>
      <c r="AU123" s="18" t="s">
        <v>149</v>
      </c>
    </row>
    <row r="124" s="2" customFormat="1" ht="16.5" customHeight="1">
      <c r="A124" s="39"/>
      <c r="B124" s="40"/>
      <c r="C124" s="205" t="s">
        <v>785</v>
      </c>
      <c r="D124" s="205" t="s">
        <v>144</v>
      </c>
      <c r="E124" s="206" t="s">
        <v>786</v>
      </c>
      <c r="F124" s="207" t="s">
        <v>787</v>
      </c>
      <c r="G124" s="208" t="s">
        <v>147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0.0070499999999999998</v>
      </c>
      <c r="R124" s="214">
        <f>Q124*H124</f>
        <v>0.0070499999999999998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161</v>
      </c>
      <c r="AT124" s="216" t="s">
        <v>144</v>
      </c>
      <c r="AU124" s="216" t="s">
        <v>149</v>
      </c>
      <c r="AY124" s="18" t="s">
        <v>140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149</v>
      </c>
      <c r="BK124" s="217">
        <f>ROUND(I124*H124,2)</f>
        <v>0</v>
      </c>
      <c r="BL124" s="18" t="s">
        <v>161</v>
      </c>
      <c r="BM124" s="216" t="s">
        <v>788</v>
      </c>
    </row>
    <row r="125" s="2" customFormat="1" ht="16.5" customHeight="1">
      <c r="A125" s="39"/>
      <c r="B125" s="40"/>
      <c r="C125" s="205" t="s">
        <v>789</v>
      </c>
      <c r="D125" s="205" t="s">
        <v>144</v>
      </c>
      <c r="E125" s="206" t="s">
        <v>790</v>
      </c>
      <c r="F125" s="207" t="s">
        <v>791</v>
      </c>
      <c r="G125" s="208" t="s">
        <v>147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46</v>
      </c>
      <c r="O125" s="85"/>
      <c r="P125" s="214">
        <f>O125*H125</f>
        <v>0</v>
      </c>
      <c r="Q125" s="214">
        <v>0.01</v>
      </c>
      <c r="R125" s="214">
        <f>Q125*H125</f>
        <v>0.01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161</v>
      </c>
      <c r="AT125" s="216" t="s">
        <v>144</v>
      </c>
      <c r="AU125" s="216" t="s">
        <v>149</v>
      </c>
      <c r="AY125" s="18" t="s">
        <v>140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149</v>
      </c>
      <c r="BK125" s="217">
        <f>ROUND(I125*H125,2)</f>
        <v>0</v>
      </c>
      <c r="BL125" s="18" t="s">
        <v>161</v>
      </c>
      <c r="BM125" s="216" t="s">
        <v>792</v>
      </c>
    </row>
    <row r="126" s="2" customFormat="1" ht="16.5" customHeight="1">
      <c r="A126" s="39"/>
      <c r="B126" s="40"/>
      <c r="C126" s="205" t="s">
        <v>214</v>
      </c>
      <c r="D126" s="205" t="s">
        <v>144</v>
      </c>
      <c r="E126" s="206" t="s">
        <v>793</v>
      </c>
      <c r="F126" s="207" t="s">
        <v>794</v>
      </c>
      <c r="G126" s="208" t="s">
        <v>771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46</v>
      </c>
      <c r="O126" s="85"/>
      <c r="P126" s="214">
        <f>O126*H126</f>
        <v>0</v>
      </c>
      <c r="Q126" s="214">
        <v>0.012970000000000001</v>
      </c>
      <c r="R126" s="214">
        <f>Q126*H126</f>
        <v>0.012970000000000001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161</v>
      </c>
      <c r="AT126" s="216" t="s">
        <v>144</v>
      </c>
      <c r="AU126" s="216" t="s">
        <v>149</v>
      </c>
      <c r="AY126" s="18" t="s">
        <v>140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149</v>
      </c>
      <c r="BK126" s="217">
        <f>ROUND(I126*H126,2)</f>
        <v>0</v>
      </c>
      <c r="BL126" s="18" t="s">
        <v>161</v>
      </c>
      <c r="BM126" s="216" t="s">
        <v>795</v>
      </c>
    </row>
    <row r="127" s="2" customFormat="1" ht="16.5" customHeight="1">
      <c r="A127" s="39"/>
      <c r="B127" s="40"/>
      <c r="C127" s="251" t="s">
        <v>796</v>
      </c>
      <c r="D127" s="251" t="s">
        <v>157</v>
      </c>
      <c r="E127" s="252" t="s">
        <v>797</v>
      </c>
      <c r="F127" s="253" t="s">
        <v>798</v>
      </c>
      <c r="G127" s="254" t="s">
        <v>147</v>
      </c>
      <c r="H127" s="255">
        <v>1</v>
      </c>
      <c r="I127" s="256"/>
      <c r="J127" s="257">
        <f>ROUND(I127*H127,2)</f>
        <v>0</v>
      </c>
      <c r="K127" s="253" t="s">
        <v>19</v>
      </c>
      <c r="L127" s="258"/>
      <c r="M127" s="259" t="s">
        <v>19</v>
      </c>
      <c r="N127" s="260" t="s">
        <v>46</v>
      </c>
      <c r="O127" s="85"/>
      <c r="P127" s="214">
        <f>O127*H127</f>
        <v>0</v>
      </c>
      <c r="Q127" s="214">
        <v>0.00059999999999999995</v>
      </c>
      <c r="R127" s="214">
        <f>Q127*H127</f>
        <v>0.00059999999999999995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279</v>
      </c>
      <c r="AT127" s="216" t="s">
        <v>157</v>
      </c>
      <c r="AU127" s="216" t="s">
        <v>149</v>
      </c>
      <c r="AY127" s="18" t="s">
        <v>140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149</v>
      </c>
      <c r="BK127" s="217">
        <f>ROUND(I127*H127,2)</f>
        <v>0</v>
      </c>
      <c r="BL127" s="18" t="s">
        <v>161</v>
      </c>
      <c r="BM127" s="216" t="s">
        <v>799</v>
      </c>
    </row>
    <row r="128" s="2" customFormat="1" ht="16.5" customHeight="1">
      <c r="A128" s="39"/>
      <c r="B128" s="40"/>
      <c r="C128" s="251" t="s">
        <v>800</v>
      </c>
      <c r="D128" s="251" t="s">
        <v>157</v>
      </c>
      <c r="E128" s="252" t="s">
        <v>801</v>
      </c>
      <c r="F128" s="253" t="s">
        <v>802</v>
      </c>
      <c r="G128" s="254" t="s">
        <v>147</v>
      </c>
      <c r="H128" s="255">
        <v>1</v>
      </c>
      <c r="I128" s="256"/>
      <c r="J128" s="257">
        <f>ROUND(I128*H128,2)</f>
        <v>0</v>
      </c>
      <c r="K128" s="253" t="s">
        <v>19</v>
      </c>
      <c r="L128" s="258"/>
      <c r="M128" s="259" t="s">
        <v>19</v>
      </c>
      <c r="N128" s="260" t="s">
        <v>46</v>
      </c>
      <c r="O128" s="85"/>
      <c r="P128" s="214">
        <f>O128*H128</f>
        <v>0</v>
      </c>
      <c r="Q128" s="214">
        <v>0.0025000000000000001</v>
      </c>
      <c r="R128" s="214">
        <f>Q128*H128</f>
        <v>0.0025000000000000001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279</v>
      </c>
      <c r="AT128" s="216" t="s">
        <v>157</v>
      </c>
      <c r="AU128" s="216" t="s">
        <v>149</v>
      </c>
      <c r="AY128" s="18" t="s">
        <v>140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149</v>
      </c>
      <c r="BK128" s="217">
        <f>ROUND(I128*H128,2)</f>
        <v>0</v>
      </c>
      <c r="BL128" s="18" t="s">
        <v>161</v>
      </c>
      <c r="BM128" s="216" t="s">
        <v>803</v>
      </c>
    </row>
    <row r="129" s="2" customFormat="1" ht="16.5" customHeight="1">
      <c r="A129" s="39"/>
      <c r="B129" s="40"/>
      <c r="C129" s="251" t="s">
        <v>804</v>
      </c>
      <c r="D129" s="251" t="s">
        <v>157</v>
      </c>
      <c r="E129" s="252" t="s">
        <v>805</v>
      </c>
      <c r="F129" s="253" t="s">
        <v>806</v>
      </c>
      <c r="G129" s="254" t="s">
        <v>147</v>
      </c>
      <c r="H129" s="255">
        <v>1</v>
      </c>
      <c r="I129" s="256"/>
      <c r="J129" s="257">
        <f>ROUND(I129*H129,2)</f>
        <v>0</v>
      </c>
      <c r="K129" s="253" t="s">
        <v>19</v>
      </c>
      <c r="L129" s="258"/>
      <c r="M129" s="259" t="s">
        <v>19</v>
      </c>
      <c r="N129" s="260" t="s">
        <v>46</v>
      </c>
      <c r="O129" s="85"/>
      <c r="P129" s="214">
        <f>O129*H129</f>
        <v>0</v>
      </c>
      <c r="Q129" s="214">
        <v>0.015699999999999999</v>
      </c>
      <c r="R129" s="214">
        <f>Q129*H129</f>
        <v>0.015699999999999999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279</v>
      </c>
      <c r="AT129" s="216" t="s">
        <v>157</v>
      </c>
      <c r="AU129" s="216" t="s">
        <v>149</v>
      </c>
      <c r="AY129" s="18" t="s">
        <v>140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149</v>
      </c>
      <c r="BK129" s="217">
        <f>ROUND(I129*H129,2)</f>
        <v>0</v>
      </c>
      <c r="BL129" s="18" t="s">
        <v>161</v>
      </c>
      <c r="BM129" s="216" t="s">
        <v>807</v>
      </c>
    </row>
    <row r="130" s="2" customFormat="1" ht="16.5" customHeight="1">
      <c r="A130" s="39"/>
      <c r="B130" s="40"/>
      <c r="C130" s="205" t="s">
        <v>808</v>
      </c>
      <c r="D130" s="205" t="s">
        <v>144</v>
      </c>
      <c r="E130" s="206" t="s">
        <v>809</v>
      </c>
      <c r="F130" s="207" t="s">
        <v>810</v>
      </c>
      <c r="G130" s="208" t="s">
        <v>771</v>
      </c>
      <c r="H130" s="209">
        <v>1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0.00017000000000000001</v>
      </c>
      <c r="R130" s="214">
        <f>Q130*H130</f>
        <v>0.00017000000000000001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161</v>
      </c>
      <c r="AT130" s="216" t="s">
        <v>144</v>
      </c>
      <c r="AU130" s="216" t="s">
        <v>149</v>
      </c>
      <c r="AY130" s="18" t="s">
        <v>140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149</v>
      </c>
      <c r="BK130" s="217">
        <f>ROUND(I130*H130,2)</f>
        <v>0</v>
      </c>
      <c r="BL130" s="18" t="s">
        <v>161</v>
      </c>
      <c r="BM130" s="216" t="s">
        <v>811</v>
      </c>
    </row>
    <row r="131" s="2" customFormat="1" ht="16.5" customHeight="1">
      <c r="A131" s="39"/>
      <c r="B131" s="40"/>
      <c r="C131" s="205" t="s">
        <v>812</v>
      </c>
      <c r="D131" s="205" t="s">
        <v>144</v>
      </c>
      <c r="E131" s="206" t="s">
        <v>813</v>
      </c>
      <c r="F131" s="207" t="s">
        <v>814</v>
      </c>
      <c r="G131" s="208" t="s">
        <v>771</v>
      </c>
      <c r="H131" s="209">
        <v>1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46</v>
      </c>
      <c r="O131" s="85"/>
      <c r="P131" s="214">
        <f>O131*H131</f>
        <v>0</v>
      </c>
      <c r="Q131" s="214">
        <v>0.0021199999999999999</v>
      </c>
      <c r="R131" s="214">
        <f>Q131*H131</f>
        <v>0.0021199999999999999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161</v>
      </c>
      <c r="AT131" s="216" t="s">
        <v>144</v>
      </c>
      <c r="AU131" s="216" t="s">
        <v>149</v>
      </c>
      <c r="AY131" s="18" t="s">
        <v>140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149</v>
      </c>
      <c r="BK131" s="217">
        <f>ROUND(I131*H131,2)</f>
        <v>0</v>
      </c>
      <c r="BL131" s="18" t="s">
        <v>161</v>
      </c>
      <c r="BM131" s="216" t="s">
        <v>815</v>
      </c>
    </row>
    <row r="132" s="2" customFormat="1" ht="16.5" customHeight="1">
      <c r="A132" s="39"/>
      <c r="B132" s="40"/>
      <c r="C132" s="251" t="s">
        <v>240</v>
      </c>
      <c r="D132" s="251" t="s">
        <v>157</v>
      </c>
      <c r="E132" s="252" t="s">
        <v>816</v>
      </c>
      <c r="F132" s="253" t="s">
        <v>817</v>
      </c>
      <c r="G132" s="254" t="s">
        <v>147</v>
      </c>
      <c r="H132" s="255">
        <v>1</v>
      </c>
      <c r="I132" s="256"/>
      <c r="J132" s="257">
        <f>ROUND(I132*H132,2)</f>
        <v>0</v>
      </c>
      <c r="K132" s="253" t="s">
        <v>206</v>
      </c>
      <c r="L132" s="258"/>
      <c r="M132" s="259" t="s">
        <v>19</v>
      </c>
      <c r="N132" s="260" t="s">
        <v>46</v>
      </c>
      <c r="O132" s="85"/>
      <c r="P132" s="214">
        <f>O132*H132</f>
        <v>0</v>
      </c>
      <c r="Q132" s="214">
        <v>0.0044999999999999997</v>
      </c>
      <c r="R132" s="214">
        <f>Q132*H132</f>
        <v>0.0044999999999999997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279</v>
      </c>
      <c r="AT132" s="216" t="s">
        <v>157</v>
      </c>
      <c r="AU132" s="216" t="s">
        <v>149</v>
      </c>
      <c r="AY132" s="18" t="s">
        <v>140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149</v>
      </c>
      <c r="BK132" s="217">
        <f>ROUND(I132*H132,2)</f>
        <v>0</v>
      </c>
      <c r="BL132" s="18" t="s">
        <v>161</v>
      </c>
      <c r="BM132" s="216" t="s">
        <v>818</v>
      </c>
    </row>
    <row r="133" s="2" customFormat="1" ht="16.5" customHeight="1">
      <c r="A133" s="39"/>
      <c r="B133" s="40"/>
      <c r="C133" s="205" t="s">
        <v>819</v>
      </c>
      <c r="D133" s="205" t="s">
        <v>144</v>
      </c>
      <c r="E133" s="206" t="s">
        <v>820</v>
      </c>
      <c r="F133" s="207" t="s">
        <v>821</v>
      </c>
      <c r="G133" s="208" t="s">
        <v>771</v>
      </c>
      <c r="H133" s="209">
        <v>1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46</v>
      </c>
      <c r="O133" s="85"/>
      <c r="P133" s="214">
        <f>O133*H133</f>
        <v>0</v>
      </c>
      <c r="Q133" s="214">
        <v>0.00025000000000000001</v>
      </c>
      <c r="R133" s="214">
        <f>Q133*H133</f>
        <v>0.00025000000000000001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161</v>
      </c>
      <c r="AT133" s="216" t="s">
        <v>144</v>
      </c>
      <c r="AU133" s="216" t="s">
        <v>149</v>
      </c>
      <c r="AY133" s="18" t="s">
        <v>140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149</v>
      </c>
      <c r="BK133" s="217">
        <f>ROUND(I133*H133,2)</f>
        <v>0</v>
      </c>
      <c r="BL133" s="18" t="s">
        <v>161</v>
      </c>
      <c r="BM133" s="216" t="s">
        <v>822</v>
      </c>
    </row>
    <row r="134" s="2" customFormat="1" ht="16.5" customHeight="1">
      <c r="A134" s="39"/>
      <c r="B134" s="40"/>
      <c r="C134" s="205" t="s">
        <v>250</v>
      </c>
      <c r="D134" s="205" t="s">
        <v>144</v>
      </c>
      <c r="E134" s="206" t="s">
        <v>823</v>
      </c>
      <c r="F134" s="207" t="s">
        <v>824</v>
      </c>
      <c r="G134" s="208" t="s">
        <v>147</v>
      </c>
      <c r="H134" s="209">
        <v>1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46</v>
      </c>
      <c r="O134" s="85"/>
      <c r="P134" s="214">
        <f>O134*H134</f>
        <v>0</v>
      </c>
      <c r="Q134" s="214">
        <v>0.00164</v>
      </c>
      <c r="R134" s="214">
        <f>Q134*H134</f>
        <v>0.00164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161</v>
      </c>
      <c r="AT134" s="216" t="s">
        <v>144</v>
      </c>
      <c r="AU134" s="216" t="s">
        <v>149</v>
      </c>
      <c r="AY134" s="18" t="s">
        <v>140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149</v>
      </c>
      <c r="BK134" s="217">
        <f>ROUND(I134*H134,2)</f>
        <v>0</v>
      </c>
      <c r="BL134" s="18" t="s">
        <v>161</v>
      </c>
      <c r="BM134" s="216" t="s">
        <v>825</v>
      </c>
    </row>
    <row r="135" s="2" customFormat="1" ht="16.5" customHeight="1">
      <c r="A135" s="39"/>
      <c r="B135" s="40"/>
      <c r="C135" s="205" t="s">
        <v>257</v>
      </c>
      <c r="D135" s="205" t="s">
        <v>144</v>
      </c>
      <c r="E135" s="206" t="s">
        <v>826</v>
      </c>
      <c r="F135" s="207" t="s">
        <v>827</v>
      </c>
      <c r="G135" s="208" t="s">
        <v>147</v>
      </c>
      <c r="H135" s="209">
        <v>1</v>
      </c>
      <c r="I135" s="210"/>
      <c r="J135" s="211">
        <f>ROUND(I135*H135,2)</f>
        <v>0</v>
      </c>
      <c r="K135" s="207" t="s">
        <v>19</v>
      </c>
      <c r="L135" s="45"/>
      <c r="M135" s="284" t="s">
        <v>19</v>
      </c>
      <c r="N135" s="285" t="s">
        <v>46</v>
      </c>
      <c r="O135" s="279"/>
      <c r="P135" s="286">
        <f>O135*H135</f>
        <v>0</v>
      </c>
      <c r="Q135" s="286">
        <v>0.00023000000000000001</v>
      </c>
      <c r="R135" s="286">
        <f>Q135*H135</f>
        <v>0.00023000000000000001</v>
      </c>
      <c r="S135" s="286">
        <v>0</v>
      </c>
      <c r="T135" s="28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161</v>
      </c>
      <c r="AT135" s="216" t="s">
        <v>144</v>
      </c>
      <c r="AU135" s="216" t="s">
        <v>149</v>
      </c>
      <c r="AY135" s="18" t="s">
        <v>140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149</v>
      </c>
      <c r="BK135" s="217">
        <f>ROUND(I135*H135,2)</f>
        <v>0</v>
      </c>
      <c r="BL135" s="18" t="s">
        <v>161</v>
      </c>
      <c r="BM135" s="216" t="s">
        <v>828</v>
      </c>
    </row>
    <row r="136" s="2" customFormat="1" ht="6.96" customHeight="1">
      <c r="A136" s="39"/>
      <c r="B136" s="60"/>
      <c r="C136" s="61"/>
      <c r="D136" s="61"/>
      <c r="E136" s="61"/>
      <c r="F136" s="61"/>
      <c r="G136" s="61"/>
      <c r="H136" s="61"/>
      <c r="I136" s="61"/>
      <c r="J136" s="61"/>
      <c r="K136" s="61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5VdAabON2UO31pIjTbr6THjXsodLwG/jb4W/3EF4Uu22G8vb2r4L34VH+bpBQjfwWD289SakH+r2L+vbc3eU0Q==" hashValue="UQ4Vnw0ugLJrWOQDtJTFjP6Ff80LATPfEKoQ5SfFaJckvbPohyZN7GdvIrNig2qHH3j6xCVSX3QiUFt7IdsSlA==" algorithmName="SHA-512" password="CC35"/>
  <autoFilter ref="C82:K13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2" r:id="rId1" display="https://podminky.urs.cz/item/CS_URS_2025_02/451572111"/>
    <hyperlink ref="F94" r:id="rId2" display="https://podminky.urs.cz/item/CS_URS_2025_02/132151255"/>
    <hyperlink ref="F114" r:id="rId3" display="https://podminky.urs.cz/item/CS_URS_2025_02/892241111"/>
    <hyperlink ref="F123" r:id="rId4" display="https://podminky.urs.cz/item/CS_URS_2025_02/725869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SK Modřany - byt správce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829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1. 9. 2025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114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ROUND(J97,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ROUND((SUM(BE97:BE177)),  2)</f>
        <v>0</v>
      </c>
      <c r="G33" s="39"/>
      <c r="H33" s="39"/>
      <c r="I33" s="149">
        <v>0.20999999999999999</v>
      </c>
      <c r="J33" s="148">
        <f>ROUND(((SUM(BE97:BE177))*I33),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ROUND((SUM(BF97:BF177)),  2)</f>
        <v>0</v>
      </c>
      <c r="G34" s="39"/>
      <c r="H34" s="39"/>
      <c r="I34" s="149">
        <v>0.12</v>
      </c>
      <c r="J34" s="148">
        <f>ROUND(((SUM(BF97:BF177))*I34),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ROUND((SUM(BG97:BG177)),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ROUND((SUM(BH97:BH177)),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ROUND((SUM(BI97:BI177)),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SK Modřany - byt správce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2025-109-3-13 - Profese - elektro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116</v>
      </c>
      <c r="D57" s="163"/>
      <c r="E57" s="163"/>
      <c r="F57" s="163"/>
      <c r="G57" s="163"/>
      <c r="H57" s="163"/>
      <c r="I57" s="163"/>
      <c r="J57" s="164" t="s">
        <v>117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hidden="1" s="9" customFormat="1" ht="24.96" customHeight="1">
      <c r="A60" s="9"/>
      <c r="B60" s="166"/>
      <c r="C60" s="167"/>
      <c r="D60" s="168" t="s">
        <v>123</v>
      </c>
      <c r="E60" s="169"/>
      <c r="F60" s="169"/>
      <c r="G60" s="169"/>
      <c r="H60" s="169"/>
      <c r="I60" s="169"/>
      <c r="J60" s="170">
        <f>J98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830</v>
      </c>
      <c r="E61" s="175"/>
      <c r="F61" s="175"/>
      <c r="G61" s="175"/>
      <c r="H61" s="175"/>
      <c r="I61" s="175"/>
      <c r="J61" s="176">
        <f>J99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4.88" customHeight="1">
      <c r="A62" s="10"/>
      <c r="B62" s="172"/>
      <c r="C62" s="173"/>
      <c r="D62" s="174" t="s">
        <v>831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4.88" customHeight="1">
      <c r="A63" s="10"/>
      <c r="B63" s="172"/>
      <c r="C63" s="173"/>
      <c r="D63" s="174" t="s">
        <v>832</v>
      </c>
      <c r="E63" s="175"/>
      <c r="F63" s="175"/>
      <c r="G63" s="175"/>
      <c r="H63" s="175"/>
      <c r="I63" s="175"/>
      <c r="J63" s="176">
        <f>J109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4.88" customHeight="1">
      <c r="A64" s="10"/>
      <c r="B64" s="172"/>
      <c r="C64" s="173"/>
      <c r="D64" s="174" t="s">
        <v>833</v>
      </c>
      <c r="E64" s="175"/>
      <c r="F64" s="175"/>
      <c r="G64" s="175"/>
      <c r="H64" s="175"/>
      <c r="I64" s="175"/>
      <c r="J64" s="176">
        <f>J118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4.88" customHeight="1">
      <c r="A65" s="10"/>
      <c r="B65" s="172"/>
      <c r="C65" s="173"/>
      <c r="D65" s="174" t="s">
        <v>834</v>
      </c>
      <c r="E65" s="175"/>
      <c r="F65" s="175"/>
      <c r="G65" s="175"/>
      <c r="H65" s="175"/>
      <c r="I65" s="175"/>
      <c r="J65" s="176">
        <f>J123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4.88" customHeight="1">
      <c r="A66" s="10"/>
      <c r="B66" s="172"/>
      <c r="C66" s="173"/>
      <c r="D66" s="174" t="s">
        <v>835</v>
      </c>
      <c r="E66" s="175"/>
      <c r="F66" s="175"/>
      <c r="G66" s="175"/>
      <c r="H66" s="175"/>
      <c r="I66" s="175"/>
      <c r="J66" s="176">
        <f>J128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72"/>
      <c r="C67" s="173"/>
      <c r="D67" s="174" t="s">
        <v>836</v>
      </c>
      <c r="E67" s="175"/>
      <c r="F67" s="175"/>
      <c r="G67" s="175"/>
      <c r="H67" s="175"/>
      <c r="I67" s="175"/>
      <c r="J67" s="176">
        <f>J130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4.88" customHeight="1">
      <c r="A68" s="10"/>
      <c r="B68" s="172"/>
      <c r="C68" s="173"/>
      <c r="D68" s="174" t="s">
        <v>837</v>
      </c>
      <c r="E68" s="175"/>
      <c r="F68" s="175"/>
      <c r="G68" s="175"/>
      <c r="H68" s="175"/>
      <c r="I68" s="175"/>
      <c r="J68" s="176">
        <f>J136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4.88" customHeight="1">
      <c r="A69" s="10"/>
      <c r="B69" s="172"/>
      <c r="C69" s="173"/>
      <c r="D69" s="174" t="s">
        <v>838</v>
      </c>
      <c r="E69" s="175"/>
      <c r="F69" s="175"/>
      <c r="G69" s="175"/>
      <c r="H69" s="175"/>
      <c r="I69" s="175"/>
      <c r="J69" s="176">
        <f>J138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4.88" customHeight="1">
      <c r="A70" s="10"/>
      <c r="B70" s="172"/>
      <c r="C70" s="173"/>
      <c r="D70" s="174" t="s">
        <v>839</v>
      </c>
      <c r="E70" s="175"/>
      <c r="F70" s="175"/>
      <c r="G70" s="175"/>
      <c r="H70" s="175"/>
      <c r="I70" s="175"/>
      <c r="J70" s="176">
        <f>J147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4.88" customHeight="1">
      <c r="A71" s="10"/>
      <c r="B71" s="172"/>
      <c r="C71" s="173"/>
      <c r="D71" s="174" t="s">
        <v>840</v>
      </c>
      <c r="E71" s="175"/>
      <c r="F71" s="175"/>
      <c r="G71" s="175"/>
      <c r="H71" s="175"/>
      <c r="I71" s="175"/>
      <c r="J71" s="176">
        <f>J152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4.88" customHeight="1">
      <c r="A72" s="10"/>
      <c r="B72" s="172"/>
      <c r="C72" s="173"/>
      <c r="D72" s="174" t="s">
        <v>841</v>
      </c>
      <c r="E72" s="175"/>
      <c r="F72" s="175"/>
      <c r="G72" s="175"/>
      <c r="H72" s="175"/>
      <c r="I72" s="175"/>
      <c r="J72" s="176">
        <f>J157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4.88" customHeight="1">
      <c r="A73" s="10"/>
      <c r="B73" s="172"/>
      <c r="C73" s="173"/>
      <c r="D73" s="174" t="s">
        <v>842</v>
      </c>
      <c r="E73" s="175"/>
      <c r="F73" s="175"/>
      <c r="G73" s="175"/>
      <c r="H73" s="175"/>
      <c r="I73" s="175"/>
      <c r="J73" s="176">
        <f>J159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4.88" customHeight="1">
      <c r="A74" s="10"/>
      <c r="B74" s="172"/>
      <c r="C74" s="173"/>
      <c r="D74" s="174" t="s">
        <v>843</v>
      </c>
      <c r="E74" s="175"/>
      <c r="F74" s="175"/>
      <c r="G74" s="175"/>
      <c r="H74" s="175"/>
      <c r="I74" s="175"/>
      <c r="J74" s="176">
        <f>J165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4.88" customHeight="1">
      <c r="A75" s="10"/>
      <c r="B75" s="172"/>
      <c r="C75" s="173"/>
      <c r="D75" s="174" t="s">
        <v>844</v>
      </c>
      <c r="E75" s="175"/>
      <c r="F75" s="175"/>
      <c r="G75" s="175"/>
      <c r="H75" s="175"/>
      <c r="I75" s="175"/>
      <c r="J75" s="176">
        <f>J167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4.88" customHeight="1">
      <c r="A76" s="10"/>
      <c r="B76" s="172"/>
      <c r="C76" s="173"/>
      <c r="D76" s="174" t="s">
        <v>845</v>
      </c>
      <c r="E76" s="175"/>
      <c r="F76" s="175"/>
      <c r="G76" s="175"/>
      <c r="H76" s="175"/>
      <c r="I76" s="175"/>
      <c r="J76" s="176">
        <f>J171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9" customFormat="1" ht="24.96" customHeight="1">
      <c r="A77" s="9"/>
      <c r="B77" s="166"/>
      <c r="C77" s="167"/>
      <c r="D77" s="168" t="s">
        <v>846</v>
      </c>
      <c r="E77" s="169"/>
      <c r="F77" s="169"/>
      <c r="G77" s="169"/>
      <c r="H77" s="169"/>
      <c r="I77" s="169"/>
      <c r="J77" s="170">
        <f>J175</f>
        <v>0</v>
      </c>
      <c r="K77" s="167"/>
      <c r="L77" s="17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hidden="1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hidden="1"/>
    <row r="81" hidden="1"/>
    <row r="82" hidden="1"/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125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61" t="str">
        <f>E7</f>
        <v>SK Modřany - byt správce</v>
      </c>
      <c r="F87" s="33"/>
      <c r="G87" s="33"/>
      <c r="H87" s="33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112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2025-109-3-13 - Profese - elektro</v>
      </c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>Komořanská - 47, Praha 4 - Modřany</v>
      </c>
      <c r="G91" s="41"/>
      <c r="H91" s="41"/>
      <c r="I91" s="33" t="s">
        <v>23</v>
      </c>
      <c r="J91" s="73" t="str">
        <f>IF(J12="","",J12)</f>
        <v>1. 9. 2025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25</v>
      </c>
      <c r="D93" s="41"/>
      <c r="E93" s="41"/>
      <c r="F93" s="28" t="str">
        <f>E15</f>
        <v>Sportovní klub Modřany,Komořanská 47, Praha 4</v>
      </c>
      <c r="G93" s="41"/>
      <c r="H93" s="41"/>
      <c r="I93" s="33" t="s">
        <v>32</v>
      </c>
      <c r="J93" s="37" t="str">
        <f>E21</f>
        <v>ASLB spol.s.r.o.Fikarova 2157/1, Praha 4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IF(E18="","",E18)</f>
        <v>Vyplň údaj</v>
      </c>
      <c r="G94" s="41"/>
      <c r="H94" s="41"/>
      <c r="I94" s="33" t="s">
        <v>36</v>
      </c>
      <c r="J94" s="37" t="str">
        <f>E24</f>
        <v xml:space="preserve"> 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78"/>
      <c r="B96" s="179"/>
      <c r="C96" s="180" t="s">
        <v>126</v>
      </c>
      <c r="D96" s="181" t="s">
        <v>59</v>
      </c>
      <c r="E96" s="181" t="s">
        <v>55</v>
      </c>
      <c r="F96" s="181" t="s">
        <v>56</v>
      </c>
      <c r="G96" s="181" t="s">
        <v>127</v>
      </c>
      <c r="H96" s="181" t="s">
        <v>128</v>
      </c>
      <c r="I96" s="181" t="s">
        <v>129</v>
      </c>
      <c r="J96" s="181" t="s">
        <v>117</v>
      </c>
      <c r="K96" s="182" t="s">
        <v>130</v>
      </c>
      <c r="L96" s="183"/>
      <c r="M96" s="93" t="s">
        <v>19</v>
      </c>
      <c r="N96" s="94" t="s">
        <v>44</v>
      </c>
      <c r="O96" s="94" t="s">
        <v>131</v>
      </c>
      <c r="P96" s="94" t="s">
        <v>132</v>
      </c>
      <c r="Q96" s="94" t="s">
        <v>133</v>
      </c>
      <c r="R96" s="94" t="s">
        <v>134</v>
      </c>
      <c r="S96" s="94" t="s">
        <v>135</v>
      </c>
      <c r="T96" s="95" t="s">
        <v>136</v>
      </c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</row>
    <row r="97" s="2" customFormat="1" ht="22.8" customHeight="1">
      <c r="A97" s="39"/>
      <c r="B97" s="40"/>
      <c r="C97" s="100" t="s">
        <v>137</v>
      </c>
      <c r="D97" s="41"/>
      <c r="E97" s="41"/>
      <c r="F97" s="41"/>
      <c r="G97" s="41"/>
      <c r="H97" s="41"/>
      <c r="I97" s="41"/>
      <c r="J97" s="184">
        <f>BK97</f>
        <v>0</v>
      </c>
      <c r="K97" s="41"/>
      <c r="L97" s="45"/>
      <c r="M97" s="96"/>
      <c r="N97" s="185"/>
      <c r="O97" s="97"/>
      <c r="P97" s="186">
        <f>P98+P175</f>
        <v>0</v>
      </c>
      <c r="Q97" s="97"/>
      <c r="R97" s="186">
        <f>R98+R175</f>
        <v>0</v>
      </c>
      <c r="S97" s="97"/>
      <c r="T97" s="187">
        <f>T98+T175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73</v>
      </c>
      <c r="AU97" s="18" t="s">
        <v>118</v>
      </c>
      <c r="BK97" s="188">
        <f>BK98+BK175</f>
        <v>0</v>
      </c>
    </row>
    <row r="98" s="12" customFormat="1" ht="25.92" customHeight="1">
      <c r="A98" s="12"/>
      <c r="B98" s="189"/>
      <c r="C98" s="190"/>
      <c r="D98" s="191" t="s">
        <v>73</v>
      </c>
      <c r="E98" s="192" t="s">
        <v>236</v>
      </c>
      <c r="F98" s="192" t="s">
        <v>237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</f>
        <v>0</v>
      </c>
      <c r="Q98" s="197"/>
      <c r="R98" s="198">
        <f>R99</f>
        <v>0</v>
      </c>
      <c r="S98" s="197"/>
      <c r="T98" s="199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149</v>
      </c>
      <c r="AT98" s="201" t="s">
        <v>73</v>
      </c>
      <c r="AU98" s="201" t="s">
        <v>74</v>
      </c>
      <c r="AY98" s="200" t="s">
        <v>140</v>
      </c>
      <c r="BK98" s="202">
        <f>BK99</f>
        <v>0</v>
      </c>
    </row>
    <row r="99" s="12" customFormat="1" ht="22.8" customHeight="1">
      <c r="A99" s="12"/>
      <c r="B99" s="189"/>
      <c r="C99" s="190"/>
      <c r="D99" s="191" t="s">
        <v>73</v>
      </c>
      <c r="E99" s="203" t="s">
        <v>847</v>
      </c>
      <c r="F99" s="203" t="s">
        <v>848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P100+P109+P118+P123+P128+P130+P136+P138+P147+P152+P157+P159+P165+P167+P171</f>
        <v>0</v>
      </c>
      <c r="Q99" s="197"/>
      <c r="R99" s="198">
        <f>R100+R109+R118+R123+R128+R130+R136+R138+R147+R152+R157+R159+R165+R167+R171</f>
        <v>0</v>
      </c>
      <c r="S99" s="197"/>
      <c r="T99" s="199">
        <f>T100+T109+T118+T123+T128+T130+T136+T138+T147+T152+T157+T159+T165+T167+T171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149</v>
      </c>
      <c r="AT99" s="201" t="s">
        <v>73</v>
      </c>
      <c r="AU99" s="201" t="s">
        <v>82</v>
      </c>
      <c r="AY99" s="200" t="s">
        <v>140</v>
      </c>
      <c r="BK99" s="202">
        <f>BK100+BK109+BK118+BK123+BK128+BK130+BK136+BK138+BK147+BK152+BK157+BK159+BK165+BK167+BK171</f>
        <v>0</v>
      </c>
    </row>
    <row r="100" s="12" customFormat="1" ht="20.88" customHeight="1">
      <c r="A100" s="12"/>
      <c r="B100" s="189"/>
      <c r="C100" s="190"/>
      <c r="D100" s="191" t="s">
        <v>73</v>
      </c>
      <c r="E100" s="203" t="s">
        <v>849</v>
      </c>
      <c r="F100" s="203" t="s">
        <v>850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SUM(P101:P108)</f>
        <v>0</v>
      </c>
      <c r="Q100" s="197"/>
      <c r="R100" s="198">
        <f>SUM(R101:R108)</f>
        <v>0</v>
      </c>
      <c r="S100" s="197"/>
      <c r="T100" s="199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82</v>
      </c>
      <c r="AT100" s="201" t="s">
        <v>73</v>
      </c>
      <c r="AU100" s="201" t="s">
        <v>149</v>
      </c>
      <c r="AY100" s="200" t="s">
        <v>140</v>
      </c>
      <c r="BK100" s="202">
        <f>SUM(BK101:BK108)</f>
        <v>0</v>
      </c>
    </row>
    <row r="101" s="2" customFormat="1" ht="16.5" customHeight="1">
      <c r="A101" s="39"/>
      <c r="B101" s="40"/>
      <c r="C101" s="205" t="s">
        <v>785</v>
      </c>
      <c r="D101" s="205" t="s">
        <v>144</v>
      </c>
      <c r="E101" s="206" t="s">
        <v>851</v>
      </c>
      <c r="F101" s="207" t="s">
        <v>852</v>
      </c>
      <c r="G101" s="208" t="s">
        <v>19</v>
      </c>
      <c r="H101" s="209">
        <v>0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161</v>
      </c>
      <c r="AT101" s="216" t="s">
        <v>144</v>
      </c>
      <c r="AU101" s="216" t="s">
        <v>263</v>
      </c>
      <c r="AY101" s="18" t="s">
        <v>140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149</v>
      </c>
      <c r="BK101" s="217">
        <f>ROUND(I101*H101,2)</f>
        <v>0</v>
      </c>
      <c r="BL101" s="18" t="s">
        <v>161</v>
      </c>
      <c r="BM101" s="216" t="s">
        <v>853</v>
      </c>
    </row>
    <row r="102" s="2" customFormat="1" ht="16.5" customHeight="1">
      <c r="A102" s="39"/>
      <c r="B102" s="40"/>
      <c r="C102" s="205" t="s">
        <v>789</v>
      </c>
      <c r="D102" s="205" t="s">
        <v>144</v>
      </c>
      <c r="E102" s="206" t="s">
        <v>854</v>
      </c>
      <c r="F102" s="207" t="s">
        <v>855</v>
      </c>
      <c r="G102" s="208" t="s">
        <v>430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161</v>
      </c>
      <c r="AT102" s="216" t="s">
        <v>144</v>
      </c>
      <c r="AU102" s="216" t="s">
        <v>263</v>
      </c>
      <c r="AY102" s="18" t="s">
        <v>140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149</v>
      </c>
      <c r="BK102" s="217">
        <f>ROUND(I102*H102,2)</f>
        <v>0</v>
      </c>
      <c r="BL102" s="18" t="s">
        <v>161</v>
      </c>
      <c r="BM102" s="216" t="s">
        <v>856</v>
      </c>
    </row>
    <row r="103" s="2" customFormat="1" ht="16.5" customHeight="1">
      <c r="A103" s="39"/>
      <c r="B103" s="40"/>
      <c r="C103" s="205" t="s">
        <v>214</v>
      </c>
      <c r="D103" s="205" t="s">
        <v>144</v>
      </c>
      <c r="E103" s="206" t="s">
        <v>857</v>
      </c>
      <c r="F103" s="207" t="s">
        <v>858</v>
      </c>
      <c r="G103" s="208" t="s">
        <v>430</v>
      </c>
      <c r="H103" s="209">
        <v>1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161</v>
      </c>
      <c r="AT103" s="216" t="s">
        <v>144</v>
      </c>
      <c r="AU103" s="216" t="s">
        <v>263</v>
      </c>
      <c r="AY103" s="18" t="s">
        <v>140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149</v>
      </c>
      <c r="BK103" s="217">
        <f>ROUND(I103*H103,2)</f>
        <v>0</v>
      </c>
      <c r="BL103" s="18" t="s">
        <v>161</v>
      </c>
      <c r="BM103" s="216" t="s">
        <v>859</v>
      </c>
    </row>
    <row r="104" s="2" customFormat="1" ht="16.5" customHeight="1">
      <c r="A104" s="39"/>
      <c r="B104" s="40"/>
      <c r="C104" s="205" t="s">
        <v>796</v>
      </c>
      <c r="D104" s="205" t="s">
        <v>144</v>
      </c>
      <c r="E104" s="206" t="s">
        <v>860</v>
      </c>
      <c r="F104" s="207" t="s">
        <v>861</v>
      </c>
      <c r="G104" s="208" t="s">
        <v>430</v>
      </c>
      <c r="H104" s="209">
        <v>2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161</v>
      </c>
      <c r="AT104" s="216" t="s">
        <v>144</v>
      </c>
      <c r="AU104" s="216" t="s">
        <v>263</v>
      </c>
      <c r="AY104" s="18" t="s">
        <v>140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149</v>
      </c>
      <c r="BK104" s="217">
        <f>ROUND(I104*H104,2)</f>
        <v>0</v>
      </c>
      <c r="BL104" s="18" t="s">
        <v>161</v>
      </c>
      <c r="BM104" s="216" t="s">
        <v>862</v>
      </c>
    </row>
    <row r="105" s="2" customFormat="1" ht="16.5" customHeight="1">
      <c r="A105" s="39"/>
      <c r="B105" s="40"/>
      <c r="C105" s="205" t="s">
        <v>800</v>
      </c>
      <c r="D105" s="205" t="s">
        <v>144</v>
      </c>
      <c r="E105" s="206" t="s">
        <v>863</v>
      </c>
      <c r="F105" s="207" t="s">
        <v>864</v>
      </c>
      <c r="G105" s="208" t="s">
        <v>430</v>
      </c>
      <c r="H105" s="209">
        <v>9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161</v>
      </c>
      <c r="AT105" s="216" t="s">
        <v>144</v>
      </c>
      <c r="AU105" s="216" t="s">
        <v>263</v>
      </c>
      <c r="AY105" s="18" t="s">
        <v>140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149</v>
      </c>
      <c r="BK105" s="217">
        <f>ROUND(I105*H105,2)</f>
        <v>0</v>
      </c>
      <c r="BL105" s="18" t="s">
        <v>161</v>
      </c>
      <c r="BM105" s="216" t="s">
        <v>865</v>
      </c>
    </row>
    <row r="106" s="2" customFormat="1" ht="16.5" customHeight="1">
      <c r="A106" s="39"/>
      <c r="B106" s="40"/>
      <c r="C106" s="205" t="s">
        <v>804</v>
      </c>
      <c r="D106" s="205" t="s">
        <v>144</v>
      </c>
      <c r="E106" s="206" t="s">
        <v>866</v>
      </c>
      <c r="F106" s="207" t="s">
        <v>867</v>
      </c>
      <c r="G106" s="208" t="s">
        <v>430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161</v>
      </c>
      <c r="AT106" s="216" t="s">
        <v>144</v>
      </c>
      <c r="AU106" s="216" t="s">
        <v>263</v>
      </c>
      <c r="AY106" s="18" t="s">
        <v>140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149</v>
      </c>
      <c r="BK106" s="217">
        <f>ROUND(I106*H106,2)</f>
        <v>0</v>
      </c>
      <c r="BL106" s="18" t="s">
        <v>161</v>
      </c>
      <c r="BM106" s="216" t="s">
        <v>868</v>
      </c>
    </row>
    <row r="107" s="2" customFormat="1" ht="16.5" customHeight="1">
      <c r="A107" s="39"/>
      <c r="B107" s="40"/>
      <c r="C107" s="205" t="s">
        <v>808</v>
      </c>
      <c r="D107" s="205" t="s">
        <v>144</v>
      </c>
      <c r="E107" s="206" t="s">
        <v>869</v>
      </c>
      <c r="F107" s="207" t="s">
        <v>870</v>
      </c>
      <c r="G107" s="208" t="s">
        <v>430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161</v>
      </c>
      <c r="AT107" s="216" t="s">
        <v>144</v>
      </c>
      <c r="AU107" s="216" t="s">
        <v>263</v>
      </c>
      <c r="AY107" s="18" t="s">
        <v>140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149</v>
      </c>
      <c r="BK107" s="217">
        <f>ROUND(I107*H107,2)</f>
        <v>0</v>
      </c>
      <c r="BL107" s="18" t="s">
        <v>161</v>
      </c>
      <c r="BM107" s="216" t="s">
        <v>871</v>
      </c>
    </row>
    <row r="108" s="2" customFormat="1" ht="16.5" customHeight="1">
      <c r="A108" s="39"/>
      <c r="B108" s="40"/>
      <c r="C108" s="205" t="s">
        <v>812</v>
      </c>
      <c r="D108" s="205" t="s">
        <v>144</v>
      </c>
      <c r="E108" s="206" t="s">
        <v>872</v>
      </c>
      <c r="F108" s="207" t="s">
        <v>873</v>
      </c>
      <c r="G108" s="208" t="s">
        <v>874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161</v>
      </c>
      <c r="AT108" s="216" t="s">
        <v>144</v>
      </c>
      <c r="AU108" s="216" t="s">
        <v>263</v>
      </c>
      <c r="AY108" s="18" t="s">
        <v>140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149</v>
      </c>
      <c r="BK108" s="217">
        <f>ROUND(I108*H108,2)</f>
        <v>0</v>
      </c>
      <c r="BL108" s="18" t="s">
        <v>161</v>
      </c>
      <c r="BM108" s="216" t="s">
        <v>875</v>
      </c>
    </row>
    <row r="109" s="12" customFormat="1" ht="20.88" customHeight="1">
      <c r="A109" s="12"/>
      <c r="B109" s="189"/>
      <c r="C109" s="190"/>
      <c r="D109" s="191" t="s">
        <v>73</v>
      </c>
      <c r="E109" s="203" t="s">
        <v>876</v>
      </c>
      <c r="F109" s="203" t="s">
        <v>877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SUM(P110:P117)</f>
        <v>0</v>
      </c>
      <c r="Q109" s="197"/>
      <c r="R109" s="198">
        <f>SUM(R110:R117)</f>
        <v>0</v>
      </c>
      <c r="S109" s="197"/>
      <c r="T109" s="199">
        <f>SUM(T110:T117)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82</v>
      </c>
      <c r="AT109" s="201" t="s">
        <v>73</v>
      </c>
      <c r="AU109" s="201" t="s">
        <v>149</v>
      </c>
      <c r="AY109" s="200" t="s">
        <v>140</v>
      </c>
      <c r="BK109" s="202">
        <f>SUM(BK110:BK117)</f>
        <v>0</v>
      </c>
    </row>
    <row r="110" s="2" customFormat="1" ht="16.5" customHeight="1">
      <c r="A110" s="39"/>
      <c r="B110" s="40"/>
      <c r="C110" s="251" t="s">
        <v>240</v>
      </c>
      <c r="D110" s="251" t="s">
        <v>157</v>
      </c>
      <c r="E110" s="252" t="s">
        <v>878</v>
      </c>
      <c r="F110" s="253" t="s">
        <v>879</v>
      </c>
      <c r="G110" s="254" t="s">
        <v>522</v>
      </c>
      <c r="H110" s="255">
        <v>10</v>
      </c>
      <c r="I110" s="256"/>
      <c r="J110" s="257">
        <f>ROUND(I110*H110,2)</f>
        <v>0</v>
      </c>
      <c r="K110" s="253" t="s">
        <v>19</v>
      </c>
      <c r="L110" s="258"/>
      <c r="M110" s="259" t="s">
        <v>19</v>
      </c>
      <c r="N110" s="260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279</v>
      </c>
      <c r="AT110" s="216" t="s">
        <v>157</v>
      </c>
      <c r="AU110" s="216" t="s">
        <v>263</v>
      </c>
      <c r="AY110" s="18" t="s">
        <v>140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149</v>
      </c>
      <c r="BK110" s="217">
        <f>ROUND(I110*H110,2)</f>
        <v>0</v>
      </c>
      <c r="BL110" s="18" t="s">
        <v>161</v>
      </c>
      <c r="BM110" s="216" t="s">
        <v>880</v>
      </c>
    </row>
    <row r="111" s="2" customFormat="1" ht="16.5" customHeight="1">
      <c r="A111" s="39"/>
      <c r="B111" s="40"/>
      <c r="C111" s="251" t="s">
        <v>819</v>
      </c>
      <c r="D111" s="251" t="s">
        <v>157</v>
      </c>
      <c r="E111" s="252" t="s">
        <v>881</v>
      </c>
      <c r="F111" s="253" t="s">
        <v>882</v>
      </c>
      <c r="G111" s="254" t="s">
        <v>522</v>
      </c>
      <c r="H111" s="255">
        <v>45</v>
      </c>
      <c r="I111" s="256"/>
      <c r="J111" s="257">
        <f>ROUND(I111*H111,2)</f>
        <v>0</v>
      </c>
      <c r="K111" s="253" t="s">
        <v>19</v>
      </c>
      <c r="L111" s="258"/>
      <c r="M111" s="259" t="s">
        <v>19</v>
      </c>
      <c r="N111" s="260" t="s">
        <v>46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279</v>
      </c>
      <c r="AT111" s="216" t="s">
        <v>157</v>
      </c>
      <c r="AU111" s="216" t="s">
        <v>263</v>
      </c>
      <c r="AY111" s="18" t="s">
        <v>140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149</v>
      </c>
      <c r="BK111" s="217">
        <f>ROUND(I111*H111,2)</f>
        <v>0</v>
      </c>
      <c r="BL111" s="18" t="s">
        <v>161</v>
      </c>
      <c r="BM111" s="216" t="s">
        <v>883</v>
      </c>
    </row>
    <row r="112" s="2" customFormat="1" ht="16.5" customHeight="1">
      <c r="A112" s="39"/>
      <c r="B112" s="40"/>
      <c r="C112" s="251" t="s">
        <v>250</v>
      </c>
      <c r="D112" s="251" t="s">
        <v>157</v>
      </c>
      <c r="E112" s="252" t="s">
        <v>884</v>
      </c>
      <c r="F112" s="253" t="s">
        <v>885</v>
      </c>
      <c r="G112" s="254" t="s">
        <v>522</v>
      </c>
      <c r="H112" s="255">
        <v>90</v>
      </c>
      <c r="I112" s="256"/>
      <c r="J112" s="257">
        <f>ROUND(I112*H112,2)</f>
        <v>0</v>
      </c>
      <c r="K112" s="253" t="s">
        <v>19</v>
      </c>
      <c r="L112" s="258"/>
      <c r="M112" s="259" t="s">
        <v>19</v>
      </c>
      <c r="N112" s="260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279</v>
      </c>
      <c r="AT112" s="216" t="s">
        <v>157</v>
      </c>
      <c r="AU112" s="216" t="s">
        <v>263</v>
      </c>
      <c r="AY112" s="18" t="s">
        <v>140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149</v>
      </c>
      <c r="BK112" s="217">
        <f>ROUND(I112*H112,2)</f>
        <v>0</v>
      </c>
      <c r="BL112" s="18" t="s">
        <v>161</v>
      </c>
      <c r="BM112" s="216" t="s">
        <v>886</v>
      </c>
    </row>
    <row r="113" s="2" customFormat="1" ht="16.5" customHeight="1">
      <c r="A113" s="39"/>
      <c r="B113" s="40"/>
      <c r="C113" s="251" t="s">
        <v>257</v>
      </c>
      <c r="D113" s="251" t="s">
        <v>157</v>
      </c>
      <c r="E113" s="252" t="s">
        <v>887</v>
      </c>
      <c r="F113" s="253" t="s">
        <v>888</v>
      </c>
      <c r="G113" s="254" t="s">
        <v>522</v>
      </c>
      <c r="H113" s="255">
        <v>10</v>
      </c>
      <c r="I113" s="256"/>
      <c r="J113" s="257">
        <f>ROUND(I113*H113,2)</f>
        <v>0</v>
      </c>
      <c r="K113" s="253" t="s">
        <v>19</v>
      </c>
      <c r="L113" s="258"/>
      <c r="M113" s="259" t="s">
        <v>19</v>
      </c>
      <c r="N113" s="260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279</v>
      </c>
      <c r="AT113" s="216" t="s">
        <v>157</v>
      </c>
      <c r="AU113" s="216" t="s">
        <v>263</v>
      </c>
      <c r="AY113" s="18" t="s">
        <v>140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149</v>
      </c>
      <c r="BK113" s="217">
        <f>ROUND(I113*H113,2)</f>
        <v>0</v>
      </c>
      <c r="BL113" s="18" t="s">
        <v>161</v>
      </c>
      <c r="BM113" s="216" t="s">
        <v>889</v>
      </c>
    </row>
    <row r="114" s="2" customFormat="1" ht="16.5" customHeight="1">
      <c r="A114" s="39"/>
      <c r="B114" s="40"/>
      <c r="C114" s="251" t="s">
        <v>271</v>
      </c>
      <c r="D114" s="251" t="s">
        <v>157</v>
      </c>
      <c r="E114" s="252" t="s">
        <v>890</v>
      </c>
      <c r="F114" s="253" t="s">
        <v>891</v>
      </c>
      <c r="G114" s="254" t="s">
        <v>522</v>
      </c>
      <c r="H114" s="255">
        <v>210</v>
      </c>
      <c r="I114" s="256"/>
      <c r="J114" s="257">
        <f>ROUND(I114*H114,2)</f>
        <v>0</v>
      </c>
      <c r="K114" s="253" t="s">
        <v>19</v>
      </c>
      <c r="L114" s="258"/>
      <c r="M114" s="259" t="s">
        <v>19</v>
      </c>
      <c r="N114" s="260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279</v>
      </c>
      <c r="AT114" s="216" t="s">
        <v>157</v>
      </c>
      <c r="AU114" s="216" t="s">
        <v>263</v>
      </c>
      <c r="AY114" s="18" t="s">
        <v>140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149</v>
      </c>
      <c r="BK114" s="217">
        <f>ROUND(I114*H114,2)</f>
        <v>0</v>
      </c>
      <c r="BL114" s="18" t="s">
        <v>161</v>
      </c>
      <c r="BM114" s="216" t="s">
        <v>892</v>
      </c>
    </row>
    <row r="115" s="2" customFormat="1" ht="16.5" customHeight="1">
      <c r="A115" s="39"/>
      <c r="B115" s="40"/>
      <c r="C115" s="251" t="s">
        <v>276</v>
      </c>
      <c r="D115" s="251" t="s">
        <v>157</v>
      </c>
      <c r="E115" s="252" t="s">
        <v>893</v>
      </c>
      <c r="F115" s="253" t="s">
        <v>894</v>
      </c>
      <c r="G115" s="254" t="s">
        <v>522</v>
      </c>
      <c r="H115" s="255">
        <v>10</v>
      </c>
      <c r="I115" s="256"/>
      <c r="J115" s="257">
        <f>ROUND(I115*H115,2)</f>
        <v>0</v>
      </c>
      <c r="K115" s="253" t="s">
        <v>19</v>
      </c>
      <c r="L115" s="258"/>
      <c r="M115" s="259" t="s">
        <v>19</v>
      </c>
      <c r="N115" s="260" t="s">
        <v>46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279</v>
      </c>
      <c r="AT115" s="216" t="s">
        <v>157</v>
      </c>
      <c r="AU115" s="216" t="s">
        <v>263</v>
      </c>
      <c r="AY115" s="18" t="s">
        <v>140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149</v>
      </c>
      <c r="BK115" s="217">
        <f>ROUND(I115*H115,2)</f>
        <v>0</v>
      </c>
      <c r="BL115" s="18" t="s">
        <v>161</v>
      </c>
      <c r="BM115" s="216" t="s">
        <v>895</v>
      </c>
    </row>
    <row r="116" s="2" customFormat="1" ht="16.5" customHeight="1">
      <c r="A116" s="39"/>
      <c r="B116" s="40"/>
      <c r="C116" s="251" t="s">
        <v>896</v>
      </c>
      <c r="D116" s="251" t="s">
        <v>157</v>
      </c>
      <c r="E116" s="252" t="s">
        <v>897</v>
      </c>
      <c r="F116" s="253" t="s">
        <v>898</v>
      </c>
      <c r="G116" s="254" t="s">
        <v>522</v>
      </c>
      <c r="H116" s="255">
        <v>10</v>
      </c>
      <c r="I116" s="256"/>
      <c r="J116" s="257">
        <f>ROUND(I116*H116,2)</f>
        <v>0</v>
      </c>
      <c r="K116" s="253" t="s">
        <v>19</v>
      </c>
      <c r="L116" s="258"/>
      <c r="M116" s="259" t="s">
        <v>19</v>
      </c>
      <c r="N116" s="260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279</v>
      </c>
      <c r="AT116" s="216" t="s">
        <v>157</v>
      </c>
      <c r="AU116" s="216" t="s">
        <v>263</v>
      </c>
      <c r="AY116" s="18" t="s">
        <v>140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149</v>
      </c>
      <c r="BK116" s="217">
        <f>ROUND(I116*H116,2)</f>
        <v>0</v>
      </c>
      <c r="BL116" s="18" t="s">
        <v>161</v>
      </c>
      <c r="BM116" s="216" t="s">
        <v>899</v>
      </c>
    </row>
    <row r="117" s="2" customFormat="1" ht="16.5" customHeight="1">
      <c r="A117" s="39"/>
      <c r="B117" s="40"/>
      <c r="C117" s="251" t="s">
        <v>900</v>
      </c>
      <c r="D117" s="251" t="s">
        <v>157</v>
      </c>
      <c r="E117" s="252" t="s">
        <v>901</v>
      </c>
      <c r="F117" s="253" t="s">
        <v>902</v>
      </c>
      <c r="G117" s="254" t="s">
        <v>522</v>
      </c>
      <c r="H117" s="255">
        <v>10</v>
      </c>
      <c r="I117" s="256"/>
      <c r="J117" s="257">
        <f>ROUND(I117*H117,2)</f>
        <v>0</v>
      </c>
      <c r="K117" s="253" t="s">
        <v>19</v>
      </c>
      <c r="L117" s="258"/>
      <c r="M117" s="259" t="s">
        <v>19</v>
      </c>
      <c r="N117" s="260" t="s">
        <v>46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279</v>
      </c>
      <c r="AT117" s="216" t="s">
        <v>157</v>
      </c>
      <c r="AU117" s="216" t="s">
        <v>263</v>
      </c>
      <c r="AY117" s="18" t="s">
        <v>140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149</v>
      </c>
      <c r="BK117" s="217">
        <f>ROUND(I117*H117,2)</f>
        <v>0</v>
      </c>
      <c r="BL117" s="18" t="s">
        <v>161</v>
      </c>
      <c r="BM117" s="216" t="s">
        <v>903</v>
      </c>
    </row>
    <row r="118" s="12" customFormat="1" ht="20.88" customHeight="1">
      <c r="A118" s="12"/>
      <c r="B118" s="189"/>
      <c r="C118" s="190"/>
      <c r="D118" s="191" t="s">
        <v>73</v>
      </c>
      <c r="E118" s="203" t="s">
        <v>904</v>
      </c>
      <c r="F118" s="203" t="s">
        <v>905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SUM(P119:P122)</f>
        <v>0</v>
      </c>
      <c r="Q118" s="197"/>
      <c r="R118" s="198">
        <f>SUM(R119:R122)</f>
        <v>0</v>
      </c>
      <c r="S118" s="197"/>
      <c r="T118" s="199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82</v>
      </c>
      <c r="AT118" s="201" t="s">
        <v>73</v>
      </c>
      <c r="AU118" s="201" t="s">
        <v>149</v>
      </c>
      <c r="AY118" s="200" t="s">
        <v>140</v>
      </c>
      <c r="BK118" s="202">
        <f>SUM(BK119:BK122)</f>
        <v>0</v>
      </c>
    </row>
    <row r="119" s="2" customFormat="1" ht="16.5" customHeight="1">
      <c r="A119" s="39"/>
      <c r="B119" s="40"/>
      <c r="C119" s="251" t="s">
        <v>906</v>
      </c>
      <c r="D119" s="251" t="s">
        <v>157</v>
      </c>
      <c r="E119" s="252" t="s">
        <v>907</v>
      </c>
      <c r="F119" s="253" t="s">
        <v>908</v>
      </c>
      <c r="G119" s="254" t="s">
        <v>430</v>
      </c>
      <c r="H119" s="255">
        <v>1</v>
      </c>
      <c r="I119" s="256"/>
      <c r="J119" s="257">
        <f>ROUND(I119*H119,2)</f>
        <v>0</v>
      </c>
      <c r="K119" s="253" t="s">
        <v>19</v>
      </c>
      <c r="L119" s="258"/>
      <c r="M119" s="259" t="s">
        <v>19</v>
      </c>
      <c r="N119" s="260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279</v>
      </c>
      <c r="AT119" s="216" t="s">
        <v>157</v>
      </c>
      <c r="AU119" s="216" t="s">
        <v>263</v>
      </c>
      <c r="AY119" s="18" t="s">
        <v>140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149</v>
      </c>
      <c r="BK119" s="217">
        <f>ROUND(I119*H119,2)</f>
        <v>0</v>
      </c>
      <c r="BL119" s="18" t="s">
        <v>161</v>
      </c>
      <c r="BM119" s="216" t="s">
        <v>909</v>
      </c>
    </row>
    <row r="120" s="2" customFormat="1" ht="16.5" customHeight="1">
      <c r="A120" s="39"/>
      <c r="B120" s="40"/>
      <c r="C120" s="251" t="s">
        <v>910</v>
      </c>
      <c r="D120" s="251" t="s">
        <v>157</v>
      </c>
      <c r="E120" s="252" t="s">
        <v>911</v>
      </c>
      <c r="F120" s="253" t="s">
        <v>912</v>
      </c>
      <c r="G120" s="254" t="s">
        <v>430</v>
      </c>
      <c r="H120" s="255">
        <v>1</v>
      </c>
      <c r="I120" s="256"/>
      <c r="J120" s="257">
        <f>ROUND(I120*H120,2)</f>
        <v>0</v>
      </c>
      <c r="K120" s="253" t="s">
        <v>19</v>
      </c>
      <c r="L120" s="258"/>
      <c r="M120" s="259" t="s">
        <v>19</v>
      </c>
      <c r="N120" s="260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279</v>
      </c>
      <c r="AT120" s="216" t="s">
        <v>157</v>
      </c>
      <c r="AU120" s="216" t="s">
        <v>263</v>
      </c>
      <c r="AY120" s="18" t="s">
        <v>140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149</v>
      </c>
      <c r="BK120" s="217">
        <f>ROUND(I120*H120,2)</f>
        <v>0</v>
      </c>
      <c r="BL120" s="18" t="s">
        <v>161</v>
      </c>
      <c r="BM120" s="216" t="s">
        <v>913</v>
      </c>
    </row>
    <row r="121" s="2" customFormat="1" ht="16.5" customHeight="1">
      <c r="A121" s="39"/>
      <c r="B121" s="40"/>
      <c r="C121" s="251" t="s">
        <v>914</v>
      </c>
      <c r="D121" s="251" t="s">
        <v>157</v>
      </c>
      <c r="E121" s="252" t="s">
        <v>915</v>
      </c>
      <c r="F121" s="253" t="s">
        <v>916</v>
      </c>
      <c r="G121" s="254" t="s">
        <v>430</v>
      </c>
      <c r="H121" s="255">
        <v>6</v>
      </c>
      <c r="I121" s="256"/>
      <c r="J121" s="257">
        <f>ROUND(I121*H121,2)</f>
        <v>0</v>
      </c>
      <c r="K121" s="253" t="s">
        <v>19</v>
      </c>
      <c r="L121" s="258"/>
      <c r="M121" s="259" t="s">
        <v>19</v>
      </c>
      <c r="N121" s="260" t="s">
        <v>46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279</v>
      </c>
      <c r="AT121" s="216" t="s">
        <v>157</v>
      </c>
      <c r="AU121" s="216" t="s">
        <v>263</v>
      </c>
      <c r="AY121" s="18" t="s">
        <v>140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149</v>
      </c>
      <c r="BK121" s="217">
        <f>ROUND(I121*H121,2)</f>
        <v>0</v>
      </c>
      <c r="BL121" s="18" t="s">
        <v>161</v>
      </c>
      <c r="BM121" s="216" t="s">
        <v>917</v>
      </c>
    </row>
    <row r="122" s="2" customFormat="1" ht="16.5" customHeight="1">
      <c r="A122" s="39"/>
      <c r="B122" s="40"/>
      <c r="C122" s="251" t="s">
        <v>918</v>
      </c>
      <c r="D122" s="251" t="s">
        <v>157</v>
      </c>
      <c r="E122" s="252" t="s">
        <v>919</v>
      </c>
      <c r="F122" s="253" t="s">
        <v>920</v>
      </c>
      <c r="G122" s="254" t="s">
        <v>430</v>
      </c>
      <c r="H122" s="255">
        <v>1</v>
      </c>
      <c r="I122" s="256"/>
      <c r="J122" s="257">
        <f>ROUND(I122*H122,2)</f>
        <v>0</v>
      </c>
      <c r="K122" s="253" t="s">
        <v>19</v>
      </c>
      <c r="L122" s="258"/>
      <c r="M122" s="259" t="s">
        <v>19</v>
      </c>
      <c r="N122" s="260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279</v>
      </c>
      <c r="AT122" s="216" t="s">
        <v>157</v>
      </c>
      <c r="AU122" s="216" t="s">
        <v>263</v>
      </c>
      <c r="AY122" s="18" t="s">
        <v>140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149</v>
      </c>
      <c r="BK122" s="217">
        <f>ROUND(I122*H122,2)</f>
        <v>0</v>
      </c>
      <c r="BL122" s="18" t="s">
        <v>161</v>
      </c>
      <c r="BM122" s="216" t="s">
        <v>921</v>
      </c>
    </row>
    <row r="123" s="12" customFormat="1" ht="20.88" customHeight="1">
      <c r="A123" s="12"/>
      <c r="B123" s="189"/>
      <c r="C123" s="190"/>
      <c r="D123" s="191" t="s">
        <v>73</v>
      </c>
      <c r="E123" s="203" t="s">
        <v>922</v>
      </c>
      <c r="F123" s="203" t="s">
        <v>923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SUM(P124:P127)</f>
        <v>0</v>
      </c>
      <c r="Q123" s="197"/>
      <c r="R123" s="198">
        <f>SUM(R124:R127)</f>
        <v>0</v>
      </c>
      <c r="S123" s="197"/>
      <c r="T123" s="199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82</v>
      </c>
      <c r="AT123" s="201" t="s">
        <v>73</v>
      </c>
      <c r="AU123" s="201" t="s">
        <v>149</v>
      </c>
      <c r="AY123" s="200" t="s">
        <v>140</v>
      </c>
      <c r="BK123" s="202">
        <f>SUM(BK124:BK127)</f>
        <v>0</v>
      </c>
    </row>
    <row r="124" s="2" customFormat="1" ht="16.5" customHeight="1">
      <c r="A124" s="39"/>
      <c r="B124" s="40"/>
      <c r="C124" s="251" t="s">
        <v>287</v>
      </c>
      <c r="D124" s="251" t="s">
        <v>157</v>
      </c>
      <c r="E124" s="252" t="s">
        <v>924</v>
      </c>
      <c r="F124" s="253" t="s">
        <v>925</v>
      </c>
      <c r="G124" s="254" t="s">
        <v>430</v>
      </c>
      <c r="H124" s="255">
        <v>16</v>
      </c>
      <c r="I124" s="256"/>
      <c r="J124" s="257">
        <f>ROUND(I124*H124,2)</f>
        <v>0</v>
      </c>
      <c r="K124" s="253" t="s">
        <v>19</v>
      </c>
      <c r="L124" s="258"/>
      <c r="M124" s="259" t="s">
        <v>19</v>
      </c>
      <c r="N124" s="260" t="s">
        <v>46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279</v>
      </c>
      <c r="AT124" s="216" t="s">
        <v>157</v>
      </c>
      <c r="AU124" s="216" t="s">
        <v>263</v>
      </c>
      <c r="AY124" s="18" t="s">
        <v>140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149</v>
      </c>
      <c r="BK124" s="217">
        <f>ROUND(I124*H124,2)</f>
        <v>0</v>
      </c>
      <c r="BL124" s="18" t="s">
        <v>161</v>
      </c>
      <c r="BM124" s="216" t="s">
        <v>926</v>
      </c>
    </row>
    <row r="125" s="2" customFormat="1" ht="16.5" customHeight="1">
      <c r="A125" s="39"/>
      <c r="B125" s="40"/>
      <c r="C125" s="251" t="s">
        <v>422</v>
      </c>
      <c r="D125" s="251" t="s">
        <v>157</v>
      </c>
      <c r="E125" s="252" t="s">
        <v>927</v>
      </c>
      <c r="F125" s="253" t="s">
        <v>928</v>
      </c>
      <c r="G125" s="254" t="s">
        <v>430</v>
      </c>
      <c r="H125" s="255">
        <v>14</v>
      </c>
      <c r="I125" s="256"/>
      <c r="J125" s="257">
        <f>ROUND(I125*H125,2)</f>
        <v>0</v>
      </c>
      <c r="K125" s="253" t="s">
        <v>19</v>
      </c>
      <c r="L125" s="258"/>
      <c r="M125" s="259" t="s">
        <v>19</v>
      </c>
      <c r="N125" s="260" t="s">
        <v>46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279</v>
      </c>
      <c r="AT125" s="216" t="s">
        <v>157</v>
      </c>
      <c r="AU125" s="216" t="s">
        <v>263</v>
      </c>
      <c r="AY125" s="18" t="s">
        <v>140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149</v>
      </c>
      <c r="BK125" s="217">
        <f>ROUND(I125*H125,2)</f>
        <v>0</v>
      </c>
      <c r="BL125" s="18" t="s">
        <v>161</v>
      </c>
      <c r="BM125" s="216" t="s">
        <v>929</v>
      </c>
    </row>
    <row r="126" s="2" customFormat="1" ht="16.5" customHeight="1">
      <c r="A126" s="39"/>
      <c r="B126" s="40"/>
      <c r="C126" s="251" t="s">
        <v>930</v>
      </c>
      <c r="D126" s="251" t="s">
        <v>157</v>
      </c>
      <c r="E126" s="252" t="s">
        <v>931</v>
      </c>
      <c r="F126" s="253" t="s">
        <v>932</v>
      </c>
      <c r="G126" s="254" t="s">
        <v>430</v>
      </c>
      <c r="H126" s="255">
        <v>1</v>
      </c>
      <c r="I126" s="256"/>
      <c r="J126" s="257">
        <f>ROUND(I126*H126,2)</f>
        <v>0</v>
      </c>
      <c r="K126" s="253" t="s">
        <v>19</v>
      </c>
      <c r="L126" s="258"/>
      <c r="M126" s="259" t="s">
        <v>19</v>
      </c>
      <c r="N126" s="260" t="s">
        <v>46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279</v>
      </c>
      <c r="AT126" s="216" t="s">
        <v>157</v>
      </c>
      <c r="AU126" s="216" t="s">
        <v>263</v>
      </c>
      <c r="AY126" s="18" t="s">
        <v>140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149</v>
      </c>
      <c r="BK126" s="217">
        <f>ROUND(I126*H126,2)</f>
        <v>0</v>
      </c>
      <c r="BL126" s="18" t="s">
        <v>161</v>
      </c>
      <c r="BM126" s="216" t="s">
        <v>933</v>
      </c>
    </row>
    <row r="127" s="2" customFormat="1" ht="16.5" customHeight="1">
      <c r="A127" s="39"/>
      <c r="B127" s="40"/>
      <c r="C127" s="251" t="s">
        <v>934</v>
      </c>
      <c r="D127" s="251" t="s">
        <v>157</v>
      </c>
      <c r="E127" s="252" t="s">
        <v>935</v>
      </c>
      <c r="F127" s="253" t="s">
        <v>936</v>
      </c>
      <c r="G127" s="254" t="s">
        <v>430</v>
      </c>
      <c r="H127" s="255">
        <v>1</v>
      </c>
      <c r="I127" s="256"/>
      <c r="J127" s="257">
        <f>ROUND(I127*H127,2)</f>
        <v>0</v>
      </c>
      <c r="K127" s="253" t="s">
        <v>19</v>
      </c>
      <c r="L127" s="258"/>
      <c r="M127" s="259" t="s">
        <v>19</v>
      </c>
      <c r="N127" s="260" t="s">
        <v>46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279</v>
      </c>
      <c r="AT127" s="216" t="s">
        <v>157</v>
      </c>
      <c r="AU127" s="216" t="s">
        <v>263</v>
      </c>
      <c r="AY127" s="18" t="s">
        <v>140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149</v>
      </c>
      <c r="BK127" s="217">
        <f>ROUND(I127*H127,2)</f>
        <v>0</v>
      </c>
      <c r="BL127" s="18" t="s">
        <v>161</v>
      </c>
      <c r="BM127" s="216" t="s">
        <v>937</v>
      </c>
    </row>
    <row r="128" s="12" customFormat="1" ht="20.88" customHeight="1">
      <c r="A128" s="12"/>
      <c r="B128" s="189"/>
      <c r="C128" s="190"/>
      <c r="D128" s="191" t="s">
        <v>73</v>
      </c>
      <c r="E128" s="203" t="s">
        <v>938</v>
      </c>
      <c r="F128" s="203" t="s">
        <v>939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P129</f>
        <v>0</v>
      </c>
      <c r="Q128" s="197"/>
      <c r="R128" s="198">
        <f>R129</f>
        <v>0</v>
      </c>
      <c r="S128" s="197"/>
      <c r="T128" s="19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82</v>
      </c>
      <c r="AT128" s="201" t="s">
        <v>73</v>
      </c>
      <c r="AU128" s="201" t="s">
        <v>149</v>
      </c>
      <c r="AY128" s="200" t="s">
        <v>140</v>
      </c>
      <c r="BK128" s="202">
        <f>BK129</f>
        <v>0</v>
      </c>
    </row>
    <row r="129" s="2" customFormat="1" ht="16.5" customHeight="1">
      <c r="A129" s="39"/>
      <c r="B129" s="40"/>
      <c r="C129" s="251" t="s">
        <v>940</v>
      </c>
      <c r="D129" s="251" t="s">
        <v>157</v>
      </c>
      <c r="E129" s="252" t="s">
        <v>941</v>
      </c>
      <c r="F129" s="253" t="s">
        <v>942</v>
      </c>
      <c r="G129" s="254" t="s">
        <v>430</v>
      </c>
      <c r="H129" s="255">
        <v>31</v>
      </c>
      <c r="I129" s="256"/>
      <c r="J129" s="257">
        <f>ROUND(I129*H129,2)</f>
        <v>0</v>
      </c>
      <c r="K129" s="253" t="s">
        <v>19</v>
      </c>
      <c r="L129" s="258"/>
      <c r="M129" s="259" t="s">
        <v>19</v>
      </c>
      <c r="N129" s="260" t="s">
        <v>46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279</v>
      </c>
      <c r="AT129" s="216" t="s">
        <v>157</v>
      </c>
      <c r="AU129" s="216" t="s">
        <v>263</v>
      </c>
      <c r="AY129" s="18" t="s">
        <v>140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149</v>
      </c>
      <c r="BK129" s="217">
        <f>ROUND(I129*H129,2)</f>
        <v>0</v>
      </c>
      <c r="BL129" s="18" t="s">
        <v>161</v>
      </c>
      <c r="BM129" s="216" t="s">
        <v>943</v>
      </c>
    </row>
    <row r="130" s="12" customFormat="1" ht="20.88" customHeight="1">
      <c r="A130" s="12"/>
      <c r="B130" s="189"/>
      <c r="C130" s="190"/>
      <c r="D130" s="191" t="s">
        <v>73</v>
      </c>
      <c r="E130" s="203" t="s">
        <v>944</v>
      </c>
      <c r="F130" s="203" t="s">
        <v>945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SUM(P131:P135)</f>
        <v>0</v>
      </c>
      <c r="Q130" s="197"/>
      <c r="R130" s="198">
        <f>SUM(R131:R135)</f>
        <v>0</v>
      </c>
      <c r="S130" s="197"/>
      <c r="T130" s="199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82</v>
      </c>
      <c r="AT130" s="201" t="s">
        <v>73</v>
      </c>
      <c r="AU130" s="201" t="s">
        <v>149</v>
      </c>
      <c r="AY130" s="200" t="s">
        <v>140</v>
      </c>
      <c r="BK130" s="202">
        <f>SUM(BK131:BK135)</f>
        <v>0</v>
      </c>
    </row>
    <row r="131" s="2" customFormat="1" ht="16.5" customHeight="1">
      <c r="A131" s="39"/>
      <c r="B131" s="40"/>
      <c r="C131" s="251" t="s">
        <v>946</v>
      </c>
      <c r="D131" s="251" t="s">
        <v>157</v>
      </c>
      <c r="E131" s="252" t="s">
        <v>947</v>
      </c>
      <c r="F131" s="253" t="s">
        <v>948</v>
      </c>
      <c r="G131" s="254" t="s">
        <v>430</v>
      </c>
      <c r="H131" s="255">
        <v>6</v>
      </c>
      <c r="I131" s="256"/>
      <c r="J131" s="257">
        <f>ROUND(I131*H131,2)</f>
        <v>0</v>
      </c>
      <c r="K131" s="253" t="s">
        <v>19</v>
      </c>
      <c r="L131" s="258"/>
      <c r="M131" s="259" t="s">
        <v>19</v>
      </c>
      <c r="N131" s="260" t="s">
        <v>46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279</v>
      </c>
      <c r="AT131" s="216" t="s">
        <v>157</v>
      </c>
      <c r="AU131" s="216" t="s">
        <v>263</v>
      </c>
      <c r="AY131" s="18" t="s">
        <v>140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149</v>
      </c>
      <c r="BK131" s="217">
        <f>ROUND(I131*H131,2)</f>
        <v>0</v>
      </c>
      <c r="BL131" s="18" t="s">
        <v>161</v>
      </c>
      <c r="BM131" s="216" t="s">
        <v>949</v>
      </c>
    </row>
    <row r="132" s="2" customFormat="1" ht="16.5" customHeight="1">
      <c r="A132" s="39"/>
      <c r="B132" s="40"/>
      <c r="C132" s="251" t="s">
        <v>950</v>
      </c>
      <c r="D132" s="251" t="s">
        <v>157</v>
      </c>
      <c r="E132" s="252" t="s">
        <v>951</v>
      </c>
      <c r="F132" s="253" t="s">
        <v>952</v>
      </c>
      <c r="G132" s="254" t="s">
        <v>430</v>
      </c>
      <c r="H132" s="255">
        <v>40</v>
      </c>
      <c r="I132" s="256"/>
      <c r="J132" s="257">
        <f>ROUND(I132*H132,2)</f>
        <v>0</v>
      </c>
      <c r="K132" s="253" t="s">
        <v>19</v>
      </c>
      <c r="L132" s="258"/>
      <c r="M132" s="259" t="s">
        <v>19</v>
      </c>
      <c r="N132" s="260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279</v>
      </c>
      <c r="AT132" s="216" t="s">
        <v>157</v>
      </c>
      <c r="AU132" s="216" t="s">
        <v>263</v>
      </c>
      <c r="AY132" s="18" t="s">
        <v>140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149</v>
      </c>
      <c r="BK132" s="217">
        <f>ROUND(I132*H132,2)</f>
        <v>0</v>
      </c>
      <c r="BL132" s="18" t="s">
        <v>161</v>
      </c>
      <c r="BM132" s="216" t="s">
        <v>953</v>
      </c>
    </row>
    <row r="133" s="2" customFormat="1" ht="16.5" customHeight="1">
      <c r="A133" s="39"/>
      <c r="B133" s="40"/>
      <c r="C133" s="251" t="s">
        <v>954</v>
      </c>
      <c r="D133" s="251" t="s">
        <v>157</v>
      </c>
      <c r="E133" s="252" t="s">
        <v>955</v>
      </c>
      <c r="F133" s="253" t="s">
        <v>956</v>
      </c>
      <c r="G133" s="254" t="s">
        <v>430</v>
      </c>
      <c r="H133" s="255">
        <v>1</v>
      </c>
      <c r="I133" s="256"/>
      <c r="J133" s="257">
        <f>ROUND(I133*H133,2)</f>
        <v>0</v>
      </c>
      <c r="K133" s="253" t="s">
        <v>19</v>
      </c>
      <c r="L133" s="258"/>
      <c r="M133" s="259" t="s">
        <v>19</v>
      </c>
      <c r="N133" s="260" t="s">
        <v>46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279</v>
      </c>
      <c r="AT133" s="216" t="s">
        <v>157</v>
      </c>
      <c r="AU133" s="216" t="s">
        <v>263</v>
      </c>
      <c r="AY133" s="18" t="s">
        <v>140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149</v>
      </c>
      <c r="BK133" s="217">
        <f>ROUND(I133*H133,2)</f>
        <v>0</v>
      </c>
      <c r="BL133" s="18" t="s">
        <v>161</v>
      </c>
      <c r="BM133" s="216" t="s">
        <v>957</v>
      </c>
    </row>
    <row r="134" s="2" customFormat="1" ht="16.5" customHeight="1">
      <c r="A134" s="39"/>
      <c r="B134" s="40"/>
      <c r="C134" s="251" t="s">
        <v>958</v>
      </c>
      <c r="D134" s="251" t="s">
        <v>157</v>
      </c>
      <c r="E134" s="252" t="s">
        <v>959</v>
      </c>
      <c r="F134" s="253" t="s">
        <v>960</v>
      </c>
      <c r="G134" s="254" t="s">
        <v>430</v>
      </c>
      <c r="H134" s="255">
        <v>1</v>
      </c>
      <c r="I134" s="256"/>
      <c r="J134" s="257">
        <f>ROUND(I134*H134,2)</f>
        <v>0</v>
      </c>
      <c r="K134" s="253" t="s">
        <v>19</v>
      </c>
      <c r="L134" s="258"/>
      <c r="M134" s="259" t="s">
        <v>19</v>
      </c>
      <c r="N134" s="260" t="s">
        <v>46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279</v>
      </c>
      <c r="AT134" s="216" t="s">
        <v>157</v>
      </c>
      <c r="AU134" s="216" t="s">
        <v>263</v>
      </c>
      <c r="AY134" s="18" t="s">
        <v>140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149</v>
      </c>
      <c r="BK134" s="217">
        <f>ROUND(I134*H134,2)</f>
        <v>0</v>
      </c>
      <c r="BL134" s="18" t="s">
        <v>161</v>
      </c>
      <c r="BM134" s="216" t="s">
        <v>961</v>
      </c>
    </row>
    <row r="135" s="2" customFormat="1" ht="16.5" customHeight="1">
      <c r="A135" s="39"/>
      <c r="B135" s="40"/>
      <c r="C135" s="251" t="s">
        <v>962</v>
      </c>
      <c r="D135" s="251" t="s">
        <v>157</v>
      </c>
      <c r="E135" s="252" t="s">
        <v>963</v>
      </c>
      <c r="F135" s="253" t="s">
        <v>964</v>
      </c>
      <c r="G135" s="254" t="s">
        <v>522</v>
      </c>
      <c r="H135" s="255">
        <v>5</v>
      </c>
      <c r="I135" s="256"/>
      <c r="J135" s="257">
        <f>ROUND(I135*H135,2)</f>
        <v>0</v>
      </c>
      <c r="K135" s="253" t="s">
        <v>19</v>
      </c>
      <c r="L135" s="258"/>
      <c r="M135" s="259" t="s">
        <v>19</v>
      </c>
      <c r="N135" s="260" t="s">
        <v>46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279</v>
      </c>
      <c r="AT135" s="216" t="s">
        <v>157</v>
      </c>
      <c r="AU135" s="216" t="s">
        <v>263</v>
      </c>
      <c r="AY135" s="18" t="s">
        <v>140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149</v>
      </c>
      <c r="BK135" s="217">
        <f>ROUND(I135*H135,2)</f>
        <v>0</v>
      </c>
      <c r="BL135" s="18" t="s">
        <v>161</v>
      </c>
      <c r="BM135" s="216" t="s">
        <v>965</v>
      </c>
    </row>
    <row r="136" s="12" customFormat="1" ht="20.88" customHeight="1">
      <c r="A136" s="12"/>
      <c r="B136" s="189"/>
      <c r="C136" s="190"/>
      <c r="D136" s="191" t="s">
        <v>73</v>
      </c>
      <c r="E136" s="203" t="s">
        <v>966</v>
      </c>
      <c r="F136" s="203" t="s">
        <v>967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P137</f>
        <v>0</v>
      </c>
      <c r="Q136" s="197"/>
      <c r="R136" s="198">
        <f>R137</f>
        <v>0</v>
      </c>
      <c r="S136" s="197"/>
      <c r="T136" s="19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82</v>
      </c>
      <c r="AT136" s="201" t="s">
        <v>73</v>
      </c>
      <c r="AU136" s="201" t="s">
        <v>149</v>
      </c>
      <c r="AY136" s="200" t="s">
        <v>140</v>
      </c>
      <c r="BK136" s="202">
        <f>BK137</f>
        <v>0</v>
      </c>
    </row>
    <row r="137" s="2" customFormat="1" ht="16.5" customHeight="1">
      <c r="A137" s="39"/>
      <c r="B137" s="40"/>
      <c r="C137" s="251" t="s">
        <v>968</v>
      </c>
      <c r="D137" s="251" t="s">
        <v>157</v>
      </c>
      <c r="E137" s="252" t="s">
        <v>969</v>
      </c>
      <c r="F137" s="253" t="s">
        <v>970</v>
      </c>
      <c r="G137" s="254" t="s">
        <v>430</v>
      </c>
      <c r="H137" s="255">
        <v>7</v>
      </c>
      <c r="I137" s="256"/>
      <c r="J137" s="257">
        <f>ROUND(I137*H137,2)</f>
        <v>0</v>
      </c>
      <c r="K137" s="253" t="s">
        <v>19</v>
      </c>
      <c r="L137" s="258"/>
      <c r="M137" s="259" t="s">
        <v>19</v>
      </c>
      <c r="N137" s="260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279</v>
      </c>
      <c r="AT137" s="216" t="s">
        <v>157</v>
      </c>
      <c r="AU137" s="216" t="s">
        <v>263</v>
      </c>
      <c r="AY137" s="18" t="s">
        <v>140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149</v>
      </c>
      <c r="BK137" s="217">
        <f>ROUND(I137*H137,2)</f>
        <v>0</v>
      </c>
      <c r="BL137" s="18" t="s">
        <v>161</v>
      </c>
      <c r="BM137" s="216" t="s">
        <v>971</v>
      </c>
    </row>
    <row r="138" s="12" customFormat="1" ht="20.88" customHeight="1">
      <c r="A138" s="12"/>
      <c r="B138" s="189"/>
      <c r="C138" s="190"/>
      <c r="D138" s="191" t="s">
        <v>73</v>
      </c>
      <c r="E138" s="203" t="s">
        <v>972</v>
      </c>
      <c r="F138" s="203" t="s">
        <v>877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SUM(P139:P146)</f>
        <v>0</v>
      </c>
      <c r="Q138" s="197"/>
      <c r="R138" s="198">
        <f>SUM(R139:R146)</f>
        <v>0</v>
      </c>
      <c r="S138" s="197"/>
      <c r="T138" s="199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82</v>
      </c>
      <c r="AT138" s="201" t="s">
        <v>73</v>
      </c>
      <c r="AU138" s="201" t="s">
        <v>149</v>
      </c>
      <c r="AY138" s="200" t="s">
        <v>140</v>
      </c>
      <c r="BK138" s="202">
        <f>SUM(BK139:BK146)</f>
        <v>0</v>
      </c>
    </row>
    <row r="139" s="2" customFormat="1" ht="16.5" customHeight="1">
      <c r="A139" s="39"/>
      <c r="B139" s="40"/>
      <c r="C139" s="251" t="s">
        <v>973</v>
      </c>
      <c r="D139" s="251" t="s">
        <v>157</v>
      </c>
      <c r="E139" s="252" t="s">
        <v>974</v>
      </c>
      <c r="F139" s="253" t="s">
        <v>879</v>
      </c>
      <c r="G139" s="254" t="s">
        <v>522</v>
      </c>
      <c r="H139" s="255">
        <v>10</v>
      </c>
      <c r="I139" s="256"/>
      <c r="J139" s="257">
        <f>ROUND(I139*H139,2)</f>
        <v>0</v>
      </c>
      <c r="K139" s="253" t="s">
        <v>19</v>
      </c>
      <c r="L139" s="258"/>
      <c r="M139" s="259" t="s">
        <v>19</v>
      </c>
      <c r="N139" s="260" t="s">
        <v>46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279</v>
      </c>
      <c r="AT139" s="216" t="s">
        <v>157</v>
      </c>
      <c r="AU139" s="216" t="s">
        <v>263</v>
      </c>
      <c r="AY139" s="18" t="s">
        <v>140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149</v>
      </c>
      <c r="BK139" s="217">
        <f>ROUND(I139*H139,2)</f>
        <v>0</v>
      </c>
      <c r="BL139" s="18" t="s">
        <v>161</v>
      </c>
      <c r="BM139" s="216" t="s">
        <v>975</v>
      </c>
    </row>
    <row r="140" s="2" customFormat="1" ht="16.5" customHeight="1">
      <c r="A140" s="39"/>
      <c r="B140" s="40"/>
      <c r="C140" s="251" t="s">
        <v>976</v>
      </c>
      <c r="D140" s="251" t="s">
        <v>157</v>
      </c>
      <c r="E140" s="252" t="s">
        <v>977</v>
      </c>
      <c r="F140" s="253" t="s">
        <v>882</v>
      </c>
      <c r="G140" s="254" t="s">
        <v>522</v>
      </c>
      <c r="H140" s="255">
        <v>45</v>
      </c>
      <c r="I140" s="256"/>
      <c r="J140" s="257">
        <f>ROUND(I140*H140,2)</f>
        <v>0</v>
      </c>
      <c r="K140" s="253" t="s">
        <v>19</v>
      </c>
      <c r="L140" s="258"/>
      <c r="M140" s="259" t="s">
        <v>19</v>
      </c>
      <c r="N140" s="260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279</v>
      </c>
      <c r="AT140" s="216" t="s">
        <v>157</v>
      </c>
      <c r="AU140" s="216" t="s">
        <v>263</v>
      </c>
      <c r="AY140" s="18" t="s">
        <v>140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149</v>
      </c>
      <c r="BK140" s="217">
        <f>ROUND(I140*H140,2)</f>
        <v>0</v>
      </c>
      <c r="BL140" s="18" t="s">
        <v>161</v>
      </c>
      <c r="BM140" s="216" t="s">
        <v>978</v>
      </c>
    </row>
    <row r="141" s="2" customFormat="1" ht="16.5" customHeight="1">
      <c r="A141" s="39"/>
      <c r="B141" s="40"/>
      <c r="C141" s="251" t="s">
        <v>979</v>
      </c>
      <c r="D141" s="251" t="s">
        <v>157</v>
      </c>
      <c r="E141" s="252" t="s">
        <v>980</v>
      </c>
      <c r="F141" s="253" t="s">
        <v>885</v>
      </c>
      <c r="G141" s="254" t="s">
        <v>522</v>
      </c>
      <c r="H141" s="255">
        <v>90</v>
      </c>
      <c r="I141" s="256"/>
      <c r="J141" s="257">
        <f>ROUND(I141*H141,2)</f>
        <v>0</v>
      </c>
      <c r="K141" s="253" t="s">
        <v>19</v>
      </c>
      <c r="L141" s="258"/>
      <c r="M141" s="259" t="s">
        <v>19</v>
      </c>
      <c r="N141" s="260" t="s">
        <v>46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279</v>
      </c>
      <c r="AT141" s="216" t="s">
        <v>157</v>
      </c>
      <c r="AU141" s="216" t="s">
        <v>263</v>
      </c>
      <c r="AY141" s="18" t="s">
        <v>140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149</v>
      </c>
      <c r="BK141" s="217">
        <f>ROUND(I141*H141,2)</f>
        <v>0</v>
      </c>
      <c r="BL141" s="18" t="s">
        <v>161</v>
      </c>
      <c r="BM141" s="216" t="s">
        <v>981</v>
      </c>
    </row>
    <row r="142" s="2" customFormat="1" ht="16.5" customHeight="1">
      <c r="A142" s="39"/>
      <c r="B142" s="40"/>
      <c r="C142" s="251" t="s">
        <v>982</v>
      </c>
      <c r="D142" s="251" t="s">
        <v>157</v>
      </c>
      <c r="E142" s="252" t="s">
        <v>983</v>
      </c>
      <c r="F142" s="253" t="s">
        <v>888</v>
      </c>
      <c r="G142" s="254" t="s">
        <v>522</v>
      </c>
      <c r="H142" s="255">
        <v>10</v>
      </c>
      <c r="I142" s="256"/>
      <c r="J142" s="257">
        <f>ROUND(I142*H142,2)</f>
        <v>0</v>
      </c>
      <c r="K142" s="253" t="s">
        <v>19</v>
      </c>
      <c r="L142" s="258"/>
      <c r="M142" s="259" t="s">
        <v>19</v>
      </c>
      <c r="N142" s="260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279</v>
      </c>
      <c r="AT142" s="216" t="s">
        <v>157</v>
      </c>
      <c r="AU142" s="216" t="s">
        <v>263</v>
      </c>
      <c r="AY142" s="18" t="s">
        <v>140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149</v>
      </c>
      <c r="BK142" s="217">
        <f>ROUND(I142*H142,2)</f>
        <v>0</v>
      </c>
      <c r="BL142" s="18" t="s">
        <v>161</v>
      </c>
      <c r="BM142" s="216" t="s">
        <v>984</v>
      </c>
    </row>
    <row r="143" s="2" customFormat="1" ht="16.5" customHeight="1">
      <c r="A143" s="39"/>
      <c r="B143" s="40"/>
      <c r="C143" s="251" t="s">
        <v>985</v>
      </c>
      <c r="D143" s="251" t="s">
        <v>157</v>
      </c>
      <c r="E143" s="252" t="s">
        <v>986</v>
      </c>
      <c r="F143" s="253" t="s">
        <v>891</v>
      </c>
      <c r="G143" s="254" t="s">
        <v>522</v>
      </c>
      <c r="H143" s="255">
        <v>210</v>
      </c>
      <c r="I143" s="256"/>
      <c r="J143" s="257">
        <f>ROUND(I143*H143,2)</f>
        <v>0</v>
      </c>
      <c r="K143" s="253" t="s">
        <v>19</v>
      </c>
      <c r="L143" s="258"/>
      <c r="M143" s="259" t="s">
        <v>19</v>
      </c>
      <c r="N143" s="260" t="s">
        <v>46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279</v>
      </c>
      <c r="AT143" s="216" t="s">
        <v>157</v>
      </c>
      <c r="AU143" s="216" t="s">
        <v>263</v>
      </c>
      <c r="AY143" s="18" t="s">
        <v>140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149</v>
      </c>
      <c r="BK143" s="217">
        <f>ROUND(I143*H143,2)</f>
        <v>0</v>
      </c>
      <c r="BL143" s="18" t="s">
        <v>161</v>
      </c>
      <c r="BM143" s="216" t="s">
        <v>987</v>
      </c>
    </row>
    <row r="144" s="2" customFormat="1" ht="16.5" customHeight="1">
      <c r="A144" s="39"/>
      <c r="B144" s="40"/>
      <c r="C144" s="251" t="s">
        <v>988</v>
      </c>
      <c r="D144" s="251" t="s">
        <v>157</v>
      </c>
      <c r="E144" s="252" t="s">
        <v>989</v>
      </c>
      <c r="F144" s="253" t="s">
        <v>894</v>
      </c>
      <c r="G144" s="254" t="s">
        <v>522</v>
      </c>
      <c r="H144" s="255">
        <v>10</v>
      </c>
      <c r="I144" s="256"/>
      <c r="J144" s="257">
        <f>ROUND(I144*H144,2)</f>
        <v>0</v>
      </c>
      <c r="K144" s="253" t="s">
        <v>19</v>
      </c>
      <c r="L144" s="258"/>
      <c r="M144" s="259" t="s">
        <v>19</v>
      </c>
      <c r="N144" s="260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279</v>
      </c>
      <c r="AT144" s="216" t="s">
        <v>157</v>
      </c>
      <c r="AU144" s="216" t="s">
        <v>263</v>
      </c>
      <c r="AY144" s="18" t="s">
        <v>140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149</v>
      </c>
      <c r="BK144" s="217">
        <f>ROUND(I144*H144,2)</f>
        <v>0</v>
      </c>
      <c r="BL144" s="18" t="s">
        <v>161</v>
      </c>
      <c r="BM144" s="216" t="s">
        <v>990</v>
      </c>
    </row>
    <row r="145" s="2" customFormat="1" ht="16.5" customHeight="1">
      <c r="A145" s="39"/>
      <c r="B145" s="40"/>
      <c r="C145" s="251" t="s">
        <v>991</v>
      </c>
      <c r="D145" s="251" t="s">
        <v>157</v>
      </c>
      <c r="E145" s="252" t="s">
        <v>992</v>
      </c>
      <c r="F145" s="253" t="s">
        <v>898</v>
      </c>
      <c r="G145" s="254" t="s">
        <v>522</v>
      </c>
      <c r="H145" s="255">
        <v>10</v>
      </c>
      <c r="I145" s="256"/>
      <c r="J145" s="257">
        <f>ROUND(I145*H145,2)</f>
        <v>0</v>
      </c>
      <c r="K145" s="253" t="s">
        <v>19</v>
      </c>
      <c r="L145" s="258"/>
      <c r="M145" s="259" t="s">
        <v>19</v>
      </c>
      <c r="N145" s="260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279</v>
      </c>
      <c r="AT145" s="216" t="s">
        <v>157</v>
      </c>
      <c r="AU145" s="216" t="s">
        <v>263</v>
      </c>
      <c r="AY145" s="18" t="s">
        <v>140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149</v>
      </c>
      <c r="BK145" s="217">
        <f>ROUND(I145*H145,2)</f>
        <v>0</v>
      </c>
      <c r="BL145" s="18" t="s">
        <v>161</v>
      </c>
      <c r="BM145" s="216" t="s">
        <v>993</v>
      </c>
    </row>
    <row r="146" s="2" customFormat="1" ht="16.5" customHeight="1">
      <c r="A146" s="39"/>
      <c r="B146" s="40"/>
      <c r="C146" s="251" t="s">
        <v>994</v>
      </c>
      <c r="D146" s="251" t="s">
        <v>157</v>
      </c>
      <c r="E146" s="252" t="s">
        <v>995</v>
      </c>
      <c r="F146" s="253" t="s">
        <v>996</v>
      </c>
      <c r="G146" s="254" t="s">
        <v>522</v>
      </c>
      <c r="H146" s="255">
        <v>10</v>
      </c>
      <c r="I146" s="256"/>
      <c r="J146" s="257">
        <f>ROUND(I146*H146,2)</f>
        <v>0</v>
      </c>
      <c r="K146" s="253" t="s">
        <v>19</v>
      </c>
      <c r="L146" s="258"/>
      <c r="M146" s="259" t="s">
        <v>19</v>
      </c>
      <c r="N146" s="260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279</v>
      </c>
      <c r="AT146" s="216" t="s">
        <v>157</v>
      </c>
      <c r="AU146" s="216" t="s">
        <v>263</v>
      </c>
      <c r="AY146" s="18" t="s">
        <v>140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149</v>
      </c>
      <c r="BK146" s="217">
        <f>ROUND(I146*H146,2)</f>
        <v>0</v>
      </c>
      <c r="BL146" s="18" t="s">
        <v>161</v>
      </c>
      <c r="BM146" s="216" t="s">
        <v>997</v>
      </c>
    </row>
    <row r="147" s="12" customFormat="1" ht="20.88" customHeight="1">
      <c r="A147" s="12"/>
      <c r="B147" s="189"/>
      <c r="C147" s="190"/>
      <c r="D147" s="191" t="s">
        <v>73</v>
      </c>
      <c r="E147" s="203" t="s">
        <v>998</v>
      </c>
      <c r="F147" s="203" t="s">
        <v>999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SUM(P148:P151)</f>
        <v>0</v>
      </c>
      <c r="Q147" s="197"/>
      <c r="R147" s="198">
        <f>SUM(R148:R151)</f>
        <v>0</v>
      </c>
      <c r="S147" s="197"/>
      <c r="T147" s="199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82</v>
      </c>
      <c r="AT147" s="201" t="s">
        <v>73</v>
      </c>
      <c r="AU147" s="201" t="s">
        <v>149</v>
      </c>
      <c r="AY147" s="200" t="s">
        <v>140</v>
      </c>
      <c r="BK147" s="202">
        <f>SUM(BK148:BK151)</f>
        <v>0</v>
      </c>
    </row>
    <row r="148" s="2" customFormat="1" ht="16.5" customHeight="1">
      <c r="A148" s="39"/>
      <c r="B148" s="40"/>
      <c r="C148" s="251" t="s">
        <v>1000</v>
      </c>
      <c r="D148" s="251" t="s">
        <v>157</v>
      </c>
      <c r="E148" s="252" t="s">
        <v>1001</v>
      </c>
      <c r="F148" s="253" t="s">
        <v>1002</v>
      </c>
      <c r="G148" s="254" t="s">
        <v>430</v>
      </c>
      <c r="H148" s="255">
        <v>1</v>
      </c>
      <c r="I148" s="256"/>
      <c r="J148" s="257">
        <f>ROUND(I148*H148,2)</f>
        <v>0</v>
      </c>
      <c r="K148" s="253" t="s">
        <v>19</v>
      </c>
      <c r="L148" s="258"/>
      <c r="M148" s="259" t="s">
        <v>19</v>
      </c>
      <c r="N148" s="260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279</v>
      </c>
      <c r="AT148" s="216" t="s">
        <v>157</v>
      </c>
      <c r="AU148" s="216" t="s">
        <v>263</v>
      </c>
      <c r="AY148" s="18" t="s">
        <v>140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149</v>
      </c>
      <c r="BK148" s="217">
        <f>ROUND(I148*H148,2)</f>
        <v>0</v>
      </c>
      <c r="BL148" s="18" t="s">
        <v>161</v>
      </c>
      <c r="BM148" s="216" t="s">
        <v>1003</v>
      </c>
    </row>
    <row r="149" s="2" customFormat="1" ht="16.5" customHeight="1">
      <c r="A149" s="39"/>
      <c r="B149" s="40"/>
      <c r="C149" s="251" t="s">
        <v>1004</v>
      </c>
      <c r="D149" s="251" t="s">
        <v>157</v>
      </c>
      <c r="E149" s="252" t="s">
        <v>1005</v>
      </c>
      <c r="F149" s="253" t="s">
        <v>1006</v>
      </c>
      <c r="G149" s="254" t="s">
        <v>430</v>
      </c>
      <c r="H149" s="255">
        <v>1</v>
      </c>
      <c r="I149" s="256"/>
      <c r="J149" s="257">
        <f>ROUND(I149*H149,2)</f>
        <v>0</v>
      </c>
      <c r="K149" s="253" t="s">
        <v>19</v>
      </c>
      <c r="L149" s="258"/>
      <c r="M149" s="259" t="s">
        <v>19</v>
      </c>
      <c r="N149" s="260" t="s">
        <v>46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279</v>
      </c>
      <c r="AT149" s="216" t="s">
        <v>157</v>
      </c>
      <c r="AU149" s="216" t="s">
        <v>263</v>
      </c>
      <c r="AY149" s="18" t="s">
        <v>140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149</v>
      </c>
      <c r="BK149" s="217">
        <f>ROUND(I149*H149,2)</f>
        <v>0</v>
      </c>
      <c r="BL149" s="18" t="s">
        <v>161</v>
      </c>
      <c r="BM149" s="216" t="s">
        <v>1007</v>
      </c>
    </row>
    <row r="150" s="2" customFormat="1" ht="16.5" customHeight="1">
      <c r="A150" s="39"/>
      <c r="B150" s="40"/>
      <c r="C150" s="251" t="s">
        <v>1008</v>
      </c>
      <c r="D150" s="251" t="s">
        <v>157</v>
      </c>
      <c r="E150" s="252" t="s">
        <v>1009</v>
      </c>
      <c r="F150" s="253" t="s">
        <v>1010</v>
      </c>
      <c r="G150" s="254" t="s">
        <v>430</v>
      </c>
      <c r="H150" s="255">
        <v>6</v>
      </c>
      <c r="I150" s="256"/>
      <c r="J150" s="257">
        <f>ROUND(I150*H150,2)</f>
        <v>0</v>
      </c>
      <c r="K150" s="253" t="s">
        <v>19</v>
      </c>
      <c r="L150" s="258"/>
      <c r="M150" s="259" t="s">
        <v>19</v>
      </c>
      <c r="N150" s="260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279</v>
      </c>
      <c r="AT150" s="216" t="s">
        <v>157</v>
      </c>
      <c r="AU150" s="216" t="s">
        <v>263</v>
      </c>
      <c r="AY150" s="18" t="s">
        <v>140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149</v>
      </c>
      <c r="BK150" s="217">
        <f>ROUND(I150*H150,2)</f>
        <v>0</v>
      </c>
      <c r="BL150" s="18" t="s">
        <v>161</v>
      </c>
      <c r="BM150" s="216" t="s">
        <v>1011</v>
      </c>
    </row>
    <row r="151" s="2" customFormat="1" ht="16.5" customHeight="1">
      <c r="A151" s="39"/>
      <c r="B151" s="40"/>
      <c r="C151" s="251" t="s">
        <v>1012</v>
      </c>
      <c r="D151" s="251" t="s">
        <v>157</v>
      </c>
      <c r="E151" s="252" t="s">
        <v>1013</v>
      </c>
      <c r="F151" s="253" t="s">
        <v>1014</v>
      </c>
      <c r="G151" s="254" t="s">
        <v>430</v>
      </c>
      <c r="H151" s="255">
        <v>1</v>
      </c>
      <c r="I151" s="256"/>
      <c r="J151" s="257">
        <f>ROUND(I151*H151,2)</f>
        <v>0</v>
      </c>
      <c r="K151" s="253" t="s">
        <v>19</v>
      </c>
      <c r="L151" s="258"/>
      <c r="M151" s="259" t="s">
        <v>19</v>
      </c>
      <c r="N151" s="260" t="s">
        <v>46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279</v>
      </c>
      <c r="AT151" s="216" t="s">
        <v>157</v>
      </c>
      <c r="AU151" s="216" t="s">
        <v>263</v>
      </c>
      <c r="AY151" s="18" t="s">
        <v>140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149</v>
      </c>
      <c r="BK151" s="217">
        <f>ROUND(I151*H151,2)</f>
        <v>0</v>
      </c>
      <c r="BL151" s="18" t="s">
        <v>161</v>
      </c>
      <c r="BM151" s="216" t="s">
        <v>1015</v>
      </c>
    </row>
    <row r="152" s="12" customFormat="1" ht="20.88" customHeight="1">
      <c r="A152" s="12"/>
      <c r="B152" s="189"/>
      <c r="C152" s="190"/>
      <c r="D152" s="191" t="s">
        <v>73</v>
      </c>
      <c r="E152" s="203" t="s">
        <v>1016</v>
      </c>
      <c r="F152" s="203" t="s">
        <v>1017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SUM(P153:P156)</f>
        <v>0</v>
      </c>
      <c r="Q152" s="197"/>
      <c r="R152" s="198">
        <f>SUM(R153:R156)</f>
        <v>0</v>
      </c>
      <c r="S152" s="197"/>
      <c r="T152" s="199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82</v>
      </c>
      <c r="AT152" s="201" t="s">
        <v>73</v>
      </c>
      <c r="AU152" s="201" t="s">
        <v>149</v>
      </c>
      <c r="AY152" s="200" t="s">
        <v>140</v>
      </c>
      <c r="BK152" s="202">
        <f>SUM(BK153:BK156)</f>
        <v>0</v>
      </c>
    </row>
    <row r="153" s="2" customFormat="1" ht="24.15" customHeight="1">
      <c r="A153" s="39"/>
      <c r="B153" s="40"/>
      <c r="C153" s="251" t="s">
        <v>1018</v>
      </c>
      <c r="D153" s="251" t="s">
        <v>157</v>
      </c>
      <c r="E153" s="252" t="s">
        <v>1019</v>
      </c>
      <c r="F153" s="253" t="s">
        <v>925</v>
      </c>
      <c r="G153" s="254" t="s">
        <v>430</v>
      </c>
      <c r="H153" s="255">
        <v>16</v>
      </c>
      <c r="I153" s="256"/>
      <c r="J153" s="257">
        <f>ROUND(I153*H153,2)</f>
        <v>0</v>
      </c>
      <c r="K153" s="253" t="s">
        <v>19</v>
      </c>
      <c r="L153" s="258"/>
      <c r="M153" s="259" t="s">
        <v>19</v>
      </c>
      <c r="N153" s="260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279</v>
      </c>
      <c r="AT153" s="216" t="s">
        <v>157</v>
      </c>
      <c r="AU153" s="216" t="s">
        <v>263</v>
      </c>
      <c r="AY153" s="18" t="s">
        <v>140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149</v>
      </c>
      <c r="BK153" s="217">
        <f>ROUND(I153*H153,2)</f>
        <v>0</v>
      </c>
      <c r="BL153" s="18" t="s">
        <v>161</v>
      </c>
      <c r="BM153" s="216" t="s">
        <v>1020</v>
      </c>
    </row>
    <row r="154" s="2" customFormat="1" ht="24.15" customHeight="1">
      <c r="A154" s="39"/>
      <c r="B154" s="40"/>
      <c r="C154" s="251" t="s">
        <v>1021</v>
      </c>
      <c r="D154" s="251" t="s">
        <v>157</v>
      </c>
      <c r="E154" s="252" t="s">
        <v>1022</v>
      </c>
      <c r="F154" s="253" t="s">
        <v>928</v>
      </c>
      <c r="G154" s="254" t="s">
        <v>430</v>
      </c>
      <c r="H154" s="255">
        <v>14</v>
      </c>
      <c r="I154" s="256"/>
      <c r="J154" s="257">
        <f>ROUND(I154*H154,2)</f>
        <v>0</v>
      </c>
      <c r="K154" s="253" t="s">
        <v>19</v>
      </c>
      <c r="L154" s="258"/>
      <c r="M154" s="259" t="s">
        <v>19</v>
      </c>
      <c r="N154" s="260" t="s">
        <v>46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279</v>
      </c>
      <c r="AT154" s="216" t="s">
        <v>157</v>
      </c>
      <c r="AU154" s="216" t="s">
        <v>263</v>
      </c>
      <c r="AY154" s="18" t="s">
        <v>140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149</v>
      </c>
      <c r="BK154" s="217">
        <f>ROUND(I154*H154,2)</f>
        <v>0</v>
      </c>
      <c r="BL154" s="18" t="s">
        <v>161</v>
      </c>
      <c r="BM154" s="216" t="s">
        <v>1023</v>
      </c>
    </row>
    <row r="155" s="2" customFormat="1" ht="24.15" customHeight="1">
      <c r="A155" s="39"/>
      <c r="B155" s="40"/>
      <c r="C155" s="251" t="s">
        <v>1024</v>
      </c>
      <c r="D155" s="251" t="s">
        <v>157</v>
      </c>
      <c r="E155" s="252" t="s">
        <v>1025</v>
      </c>
      <c r="F155" s="253" t="s">
        <v>932</v>
      </c>
      <c r="G155" s="254" t="s">
        <v>430</v>
      </c>
      <c r="H155" s="255">
        <v>1</v>
      </c>
      <c r="I155" s="256"/>
      <c r="J155" s="257">
        <f>ROUND(I155*H155,2)</f>
        <v>0</v>
      </c>
      <c r="K155" s="253" t="s">
        <v>19</v>
      </c>
      <c r="L155" s="258"/>
      <c r="M155" s="259" t="s">
        <v>19</v>
      </c>
      <c r="N155" s="260" t="s">
        <v>46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279</v>
      </c>
      <c r="AT155" s="216" t="s">
        <v>157</v>
      </c>
      <c r="AU155" s="216" t="s">
        <v>263</v>
      </c>
      <c r="AY155" s="18" t="s">
        <v>140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149</v>
      </c>
      <c r="BK155" s="217">
        <f>ROUND(I155*H155,2)</f>
        <v>0</v>
      </c>
      <c r="BL155" s="18" t="s">
        <v>161</v>
      </c>
      <c r="BM155" s="216" t="s">
        <v>1026</v>
      </c>
    </row>
    <row r="156" s="2" customFormat="1" ht="24.15" customHeight="1">
      <c r="A156" s="39"/>
      <c r="B156" s="40"/>
      <c r="C156" s="251" t="s">
        <v>1027</v>
      </c>
      <c r="D156" s="251" t="s">
        <v>157</v>
      </c>
      <c r="E156" s="252" t="s">
        <v>1028</v>
      </c>
      <c r="F156" s="253" t="s">
        <v>936</v>
      </c>
      <c r="G156" s="254" t="s">
        <v>430</v>
      </c>
      <c r="H156" s="255">
        <v>1</v>
      </c>
      <c r="I156" s="256"/>
      <c r="J156" s="257">
        <f>ROUND(I156*H156,2)</f>
        <v>0</v>
      </c>
      <c r="K156" s="253" t="s">
        <v>19</v>
      </c>
      <c r="L156" s="258"/>
      <c r="M156" s="259" t="s">
        <v>19</v>
      </c>
      <c r="N156" s="260" t="s">
        <v>46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279</v>
      </c>
      <c r="AT156" s="216" t="s">
        <v>157</v>
      </c>
      <c r="AU156" s="216" t="s">
        <v>263</v>
      </c>
      <c r="AY156" s="18" t="s">
        <v>140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149</v>
      </c>
      <c r="BK156" s="217">
        <f>ROUND(I156*H156,2)</f>
        <v>0</v>
      </c>
      <c r="BL156" s="18" t="s">
        <v>161</v>
      </c>
      <c r="BM156" s="216" t="s">
        <v>1029</v>
      </c>
    </row>
    <row r="157" s="12" customFormat="1" ht="20.88" customHeight="1">
      <c r="A157" s="12"/>
      <c r="B157" s="189"/>
      <c r="C157" s="190"/>
      <c r="D157" s="191" t="s">
        <v>73</v>
      </c>
      <c r="E157" s="203" t="s">
        <v>1030</v>
      </c>
      <c r="F157" s="203" t="s">
        <v>1031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P158</f>
        <v>0</v>
      </c>
      <c r="Q157" s="197"/>
      <c r="R157" s="198">
        <f>R158</f>
        <v>0</v>
      </c>
      <c r="S157" s="197"/>
      <c r="T157" s="199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82</v>
      </c>
      <c r="AT157" s="201" t="s">
        <v>73</v>
      </c>
      <c r="AU157" s="201" t="s">
        <v>149</v>
      </c>
      <c r="AY157" s="200" t="s">
        <v>140</v>
      </c>
      <c r="BK157" s="202">
        <f>BK158</f>
        <v>0</v>
      </c>
    </row>
    <row r="158" s="2" customFormat="1" ht="16.5" customHeight="1">
      <c r="A158" s="39"/>
      <c r="B158" s="40"/>
      <c r="C158" s="251" t="s">
        <v>1032</v>
      </c>
      <c r="D158" s="251" t="s">
        <v>157</v>
      </c>
      <c r="E158" s="252" t="s">
        <v>1033</v>
      </c>
      <c r="F158" s="253" t="s">
        <v>1034</v>
      </c>
      <c r="G158" s="254" t="s">
        <v>430</v>
      </c>
      <c r="H158" s="255">
        <v>31</v>
      </c>
      <c r="I158" s="256"/>
      <c r="J158" s="257">
        <f>ROUND(I158*H158,2)</f>
        <v>0</v>
      </c>
      <c r="K158" s="253" t="s">
        <v>19</v>
      </c>
      <c r="L158" s="258"/>
      <c r="M158" s="259" t="s">
        <v>19</v>
      </c>
      <c r="N158" s="260" t="s">
        <v>46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279</v>
      </c>
      <c r="AT158" s="216" t="s">
        <v>157</v>
      </c>
      <c r="AU158" s="216" t="s">
        <v>263</v>
      </c>
      <c r="AY158" s="18" t="s">
        <v>140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149</v>
      </c>
      <c r="BK158" s="217">
        <f>ROUND(I158*H158,2)</f>
        <v>0</v>
      </c>
      <c r="BL158" s="18" t="s">
        <v>161</v>
      </c>
      <c r="BM158" s="216" t="s">
        <v>1035</v>
      </c>
    </row>
    <row r="159" s="12" customFormat="1" ht="20.88" customHeight="1">
      <c r="A159" s="12"/>
      <c r="B159" s="189"/>
      <c r="C159" s="190"/>
      <c r="D159" s="191" t="s">
        <v>73</v>
      </c>
      <c r="E159" s="203" t="s">
        <v>1036</v>
      </c>
      <c r="F159" s="203" t="s">
        <v>945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SUM(P160:P164)</f>
        <v>0</v>
      </c>
      <c r="Q159" s="197"/>
      <c r="R159" s="198">
        <f>SUM(R160:R164)</f>
        <v>0</v>
      </c>
      <c r="S159" s="197"/>
      <c r="T159" s="199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82</v>
      </c>
      <c r="AT159" s="201" t="s">
        <v>73</v>
      </c>
      <c r="AU159" s="201" t="s">
        <v>149</v>
      </c>
      <c r="AY159" s="200" t="s">
        <v>140</v>
      </c>
      <c r="BK159" s="202">
        <f>SUM(BK160:BK164)</f>
        <v>0</v>
      </c>
    </row>
    <row r="160" s="2" customFormat="1" ht="16.5" customHeight="1">
      <c r="A160" s="39"/>
      <c r="B160" s="40"/>
      <c r="C160" s="251" t="s">
        <v>1037</v>
      </c>
      <c r="D160" s="251" t="s">
        <v>157</v>
      </c>
      <c r="E160" s="252" t="s">
        <v>1038</v>
      </c>
      <c r="F160" s="253" t="s">
        <v>948</v>
      </c>
      <c r="G160" s="254" t="s">
        <v>430</v>
      </c>
      <c r="H160" s="255">
        <v>6</v>
      </c>
      <c r="I160" s="256"/>
      <c r="J160" s="257">
        <f>ROUND(I160*H160,2)</f>
        <v>0</v>
      </c>
      <c r="K160" s="253" t="s">
        <v>19</v>
      </c>
      <c r="L160" s="258"/>
      <c r="M160" s="259" t="s">
        <v>19</v>
      </c>
      <c r="N160" s="260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279</v>
      </c>
      <c r="AT160" s="216" t="s">
        <v>157</v>
      </c>
      <c r="AU160" s="216" t="s">
        <v>263</v>
      </c>
      <c r="AY160" s="18" t="s">
        <v>140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149</v>
      </c>
      <c r="BK160" s="217">
        <f>ROUND(I160*H160,2)</f>
        <v>0</v>
      </c>
      <c r="BL160" s="18" t="s">
        <v>161</v>
      </c>
      <c r="BM160" s="216" t="s">
        <v>1039</v>
      </c>
    </row>
    <row r="161" s="2" customFormat="1" ht="16.5" customHeight="1">
      <c r="A161" s="39"/>
      <c r="B161" s="40"/>
      <c r="C161" s="251" t="s">
        <v>1040</v>
      </c>
      <c r="D161" s="251" t="s">
        <v>157</v>
      </c>
      <c r="E161" s="252" t="s">
        <v>1041</v>
      </c>
      <c r="F161" s="253" t="s">
        <v>952</v>
      </c>
      <c r="G161" s="254" t="s">
        <v>430</v>
      </c>
      <c r="H161" s="255">
        <v>40</v>
      </c>
      <c r="I161" s="256"/>
      <c r="J161" s="257">
        <f>ROUND(I161*H161,2)</f>
        <v>0</v>
      </c>
      <c r="K161" s="253" t="s">
        <v>19</v>
      </c>
      <c r="L161" s="258"/>
      <c r="M161" s="259" t="s">
        <v>19</v>
      </c>
      <c r="N161" s="260" t="s">
        <v>46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279</v>
      </c>
      <c r="AT161" s="216" t="s">
        <v>157</v>
      </c>
      <c r="AU161" s="216" t="s">
        <v>263</v>
      </c>
      <c r="AY161" s="18" t="s">
        <v>140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149</v>
      </c>
      <c r="BK161" s="217">
        <f>ROUND(I161*H161,2)</f>
        <v>0</v>
      </c>
      <c r="BL161" s="18" t="s">
        <v>161</v>
      </c>
      <c r="BM161" s="216" t="s">
        <v>1042</v>
      </c>
    </row>
    <row r="162" s="2" customFormat="1" ht="16.5" customHeight="1">
      <c r="A162" s="39"/>
      <c r="B162" s="40"/>
      <c r="C162" s="205" t="s">
        <v>1043</v>
      </c>
      <c r="D162" s="205" t="s">
        <v>144</v>
      </c>
      <c r="E162" s="206" t="s">
        <v>1044</v>
      </c>
      <c r="F162" s="207" t="s">
        <v>1045</v>
      </c>
      <c r="G162" s="208" t="s">
        <v>430</v>
      </c>
      <c r="H162" s="209">
        <v>1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46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161</v>
      </c>
      <c r="AT162" s="216" t="s">
        <v>144</v>
      </c>
      <c r="AU162" s="216" t="s">
        <v>263</v>
      </c>
      <c r="AY162" s="18" t="s">
        <v>140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149</v>
      </c>
      <c r="BK162" s="217">
        <f>ROUND(I162*H162,2)</f>
        <v>0</v>
      </c>
      <c r="BL162" s="18" t="s">
        <v>161</v>
      </c>
      <c r="BM162" s="216" t="s">
        <v>1046</v>
      </c>
    </row>
    <row r="163" s="2" customFormat="1" ht="16.5" customHeight="1">
      <c r="A163" s="39"/>
      <c r="B163" s="40"/>
      <c r="C163" s="251" t="s">
        <v>1047</v>
      </c>
      <c r="D163" s="251" t="s">
        <v>157</v>
      </c>
      <c r="E163" s="252" t="s">
        <v>1048</v>
      </c>
      <c r="F163" s="253" t="s">
        <v>960</v>
      </c>
      <c r="G163" s="254" t="s">
        <v>430</v>
      </c>
      <c r="H163" s="255">
        <v>1</v>
      </c>
      <c r="I163" s="256"/>
      <c r="J163" s="257">
        <f>ROUND(I163*H163,2)</f>
        <v>0</v>
      </c>
      <c r="K163" s="253" t="s">
        <v>19</v>
      </c>
      <c r="L163" s="258"/>
      <c r="M163" s="259" t="s">
        <v>19</v>
      </c>
      <c r="N163" s="260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279</v>
      </c>
      <c r="AT163" s="216" t="s">
        <v>157</v>
      </c>
      <c r="AU163" s="216" t="s">
        <v>263</v>
      </c>
      <c r="AY163" s="18" t="s">
        <v>140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149</v>
      </c>
      <c r="BK163" s="217">
        <f>ROUND(I163*H163,2)</f>
        <v>0</v>
      </c>
      <c r="BL163" s="18" t="s">
        <v>161</v>
      </c>
      <c r="BM163" s="216" t="s">
        <v>1049</v>
      </c>
    </row>
    <row r="164" s="2" customFormat="1" ht="16.5" customHeight="1">
      <c r="A164" s="39"/>
      <c r="B164" s="40"/>
      <c r="C164" s="251" t="s">
        <v>1050</v>
      </c>
      <c r="D164" s="251" t="s">
        <v>157</v>
      </c>
      <c r="E164" s="252" t="s">
        <v>1051</v>
      </c>
      <c r="F164" s="253" t="s">
        <v>964</v>
      </c>
      <c r="G164" s="254" t="s">
        <v>522</v>
      </c>
      <c r="H164" s="255">
        <v>5</v>
      </c>
      <c r="I164" s="256"/>
      <c r="J164" s="257">
        <f>ROUND(I164*H164,2)</f>
        <v>0</v>
      </c>
      <c r="K164" s="253" t="s">
        <v>19</v>
      </c>
      <c r="L164" s="258"/>
      <c r="M164" s="259" t="s">
        <v>19</v>
      </c>
      <c r="N164" s="260" t="s">
        <v>46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279</v>
      </c>
      <c r="AT164" s="216" t="s">
        <v>157</v>
      </c>
      <c r="AU164" s="216" t="s">
        <v>263</v>
      </c>
      <c r="AY164" s="18" t="s">
        <v>140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149</v>
      </c>
      <c r="BK164" s="217">
        <f>ROUND(I164*H164,2)</f>
        <v>0</v>
      </c>
      <c r="BL164" s="18" t="s">
        <v>161</v>
      </c>
      <c r="BM164" s="216" t="s">
        <v>1052</v>
      </c>
    </row>
    <row r="165" s="12" customFormat="1" ht="20.88" customHeight="1">
      <c r="A165" s="12"/>
      <c r="B165" s="189"/>
      <c r="C165" s="190"/>
      <c r="D165" s="191" t="s">
        <v>73</v>
      </c>
      <c r="E165" s="203" t="s">
        <v>1053</v>
      </c>
      <c r="F165" s="203" t="s">
        <v>967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P166</f>
        <v>0</v>
      </c>
      <c r="Q165" s="197"/>
      <c r="R165" s="198">
        <f>R166</f>
        <v>0</v>
      </c>
      <c r="S165" s="197"/>
      <c r="T165" s="199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0" t="s">
        <v>82</v>
      </c>
      <c r="AT165" s="201" t="s">
        <v>73</v>
      </c>
      <c r="AU165" s="201" t="s">
        <v>149</v>
      </c>
      <c r="AY165" s="200" t="s">
        <v>140</v>
      </c>
      <c r="BK165" s="202">
        <f>BK166</f>
        <v>0</v>
      </c>
    </row>
    <row r="166" s="2" customFormat="1" ht="24.15" customHeight="1">
      <c r="A166" s="39"/>
      <c r="B166" s="40"/>
      <c r="C166" s="251" t="s">
        <v>1054</v>
      </c>
      <c r="D166" s="251" t="s">
        <v>157</v>
      </c>
      <c r="E166" s="252" t="s">
        <v>1055</v>
      </c>
      <c r="F166" s="253" t="s">
        <v>1056</v>
      </c>
      <c r="G166" s="254" t="s">
        <v>430</v>
      </c>
      <c r="H166" s="255">
        <v>7</v>
      </c>
      <c r="I166" s="256"/>
      <c r="J166" s="257">
        <f>ROUND(I166*H166,2)</f>
        <v>0</v>
      </c>
      <c r="K166" s="253" t="s">
        <v>19</v>
      </c>
      <c r="L166" s="258"/>
      <c r="M166" s="259" t="s">
        <v>19</v>
      </c>
      <c r="N166" s="260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279</v>
      </c>
      <c r="AT166" s="216" t="s">
        <v>157</v>
      </c>
      <c r="AU166" s="216" t="s">
        <v>263</v>
      </c>
      <c r="AY166" s="18" t="s">
        <v>140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149</v>
      </c>
      <c r="BK166" s="217">
        <f>ROUND(I166*H166,2)</f>
        <v>0</v>
      </c>
      <c r="BL166" s="18" t="s">
        <v>161</v>
      </c>
      <c r="BM166" s="216" t="s">
        <v>1057</v>
      </c>
    </row>
    <row r="167" s="12" customFormat="1" ht="20.88" customHeight="1">
      <c r="A167" s="12"/>
      <c r="B167" s="189"/>
      <c r="C167" s="190"/>
      <c r="D167" s="191" t="s">
        <v>73</v>
      </c>
      <c r="E167" s="203" t="s">
        <v>1058</v>
      </c>
      <c r="F167" s="203" t="s">
        <v>1059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SUM(P168:P170)</f>
        <v>0</v>
      </c>
      <c r="Q167" s="197"/>
      <c r="R167" s="198">
        <f>SUM(R168:R170)</f>
        <v>0</v>
      </c>
      <c r="S167" s="197"/>
      <c r="T167" s="199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82</v>
      </c>
      <c r="AT167" s="201" t="s">
        <v>73</v>
      </c>
      <c r="AU167" s="201" t="s">
        <v>149</v>
      </c>
      <c r="AY167" s="200" t="s">
        <v>140</v>
      </c>
      <c r="BK167" s="202">
        <f>SUM(BK168:BK170)</f>
        <v>0</v>
      </c>
    </row>
    <row r="168" s="2" customFormat="1" ht="16.5" customHeight="1">
      <c r="A168" s="39"/>
      <c r="B168" s="40"/>
      <c r="C168" s="251" t="s">
        <v>1060</v>
      </c>
      <c r="D168" s="251" t="s">
        <v>157</v>
      </c>
      <c r="E168" s="252" t="s">
        <v>1061</v>
      </c>
      <c r="F168" s="253" t="s">
        <v>1062</v>
      </c>
      <c r="G168" s="254" t="s">
        <v>430</v>
      </c>
      <c r="H168" s="255">
        <v>30</v>
      </c>
      <c r="I168" s="256"/>
      <c r="J168" s="257">
        <f>ROUND(I168*H168,2)</f>
        <v>0</v>
      </c>
      <c r="K168" s="253" t="s">
        <v>19</v>
      </c>
      <c r="L168" s="258"/>
      <c r="M168" s="259" t="s">
        <v>19</v>
      </c>
      <c r="N168" s="260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279</v>
      </c>
      <c r="AT168" s="216" t="s">
        <v>157</v>
      </c>
      <c r="AU168" s="216" t="s">
        <v>263</v>
      </c>
      <c r="AY168" s="18" t="s">
        <v>140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149</v>
      </c>
      <c r="BK168" s="217">
        <f>ROUND(I168*H168,2)</f>
        <v>0</v>
      </c>
      <c r="BL168" s="18" t="s">
        <v>161</v>
      </c>
      <c r="BM168" s="216" t="s">
        <v>1063</v>
      </c>
    </row>
    <row r="169" s="2" customFormat="1" ht="16.5" customHeight="1">
      <c r="A169" s="39"/>
      <c r="B169" s="40"/>
      <c r="C169" s="251" t="s">
        <v>1064</v>
      </c>
      <c r="D169" s="251" t="s">
        <v>157</v>
      </c>
      <c r="E169" s="252" t="s">
        <v>1065</v>
      </c>
      <c r="F169" s="253" t="s">
        <v>1066</v>
      </c>
      <c r="G169" s="254" t="s">
        <v>430</v>
      </c>
      <c r="H169" s="255">
        <v>1</v>
      </c>
      <c r="I169" s="256"/>
      <c r="J169" s="257">
        <f>ROUND(I169*H169,2)</f>
        <v>0</v>
      </c>
      <c r="K169" s="253" t="s">
        <v>19</v>
      </c>
      <c r="L169" s="258"/>
      <c r="M169" s="259" t="s">
        <v>19</v>
      </c>
      <c r="N169" s="260" t="s">
        <v>46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279</v>
      </c>
      <c r="AT169" s="216" t="s">
        <v>157</v>
      </c>
      <c r="AU169" s="216" t="s">
        <v>263</v>
      </c>
      <c r="AY169" s="18" t="s">
        <v>140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149</v>
      </c>
      <c r="BK169" s="217">
        <f>ROUND(I169*H169,2)</f>
        <v>0</v>
      </c>
      <c r="BL169" s="18" t="s">
        <v>161</v>
      </c>
      <c r="BM169" s="216" t="s">
        <v>1067</v>
      </c>
    </row>
    <row r="170" s="2" customFormat="1" ht="16.5" customHeight="1">
      <c r="A170" s="39"/>
      <c r="B170" s="40"/>
      <c r="C170" s="251" t="s">
        <v>1068</v>
      </c>
      <c r="D170" s="251" t="s">
        <v>157</v>
      </c>
      <c r="E170" s="252" t="s">
        <v>1069</v>
      </c>
      <c r="F170" s="253" t="s">
        <v>1070</v>
      </c>
      <c r="G170" s="254" t="s">
        <v>1071</v>
      </c>
      <c r="H170" s="255">
        <v>10</v>
      </c>
      <c r="I170" s="256"/>
      <c r="J170" s="257">
        <f>ROUND(I170*H170,2)</f>
        <v>0</v>
      </c>
      <c r="K170" s="253" t="s">
        <v>19</v>
      </c>
      <c r="L170" s="258"/>
      <c r="M170" s="259" t="s">
        <v>19</v>
      </c>
      <c r="N170" s="260" t="s">
        <v>46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279</v>
      </c>
      <c r="AT170" s="216" t="s">
        <v>157</v>
      </c>
      <c r="AU170" s="216" t="s">
        <v>263</v>
      </c>
      <c r="AY170" s="18" t="s">
        <v>140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149</v>
      </c>
      <c r="BK170" s="217">
        <f>ROUND(I170*H170,2)</f>
        <v>0</v>
      </c>
      <c r="BL170" s="18" t="s">
        <v>161</v>
      </c>
      <c r="BM170" s="216" t="s">
        <v>1072</v>
      </c>
    </row>
    <row r="171" s="12" customFormat="1" ht="20.88" customHeight="1">
      <c r="A171" s="12"/>
      <c r="B171" s="189"/>
      <c r="C171" s="190"/>
      <c r="D171" s="191" t="s">
        <v>73</v>
      </c>
      <c r="E171" s="203" t="s">
        <v>1073</v>
      </c>
      <c r="F171" s="203" t="s">
        <v>1074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SUM(P172:P174)</f>
        <v>0</v>
      </c>
      <c r="Q171" s="197"/>
      <c r="R171" s="198">
        <f>SUM(R172:R174)</f>
        <v>0</v>
      </c>
      <c r="S171" s="197"/>
      <c r="T171" s="199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82</v>
      </c>
      <c r="AT171" s="201" t="s">
        <v>73</v>
      </c>
      <c r="AU171" s="201" t="s">
        <v>149</v>
      </c>
      <c r="AY171" s="200" t="s">
        <v>140</v>
      </c>
      <c r="BK171" s="202">
        <f>SUM(BK172:BK174)</f>
        <v>0</v>
      </c>
    </row>
    <row r="172" s="2" customFormat="1" ht="16.5" customHeight="1">
      <c r="A172" s="39"/>
      <c r="B172" s="40"/>
      <c r="C172" s="205" t="s">
        <v>1075</v>
      </c>
      <c r="D172" s="205" t="s">
        <v>144</v>
      </c>
      <c r="E172" s="206" t="s">
        <v>1076</v>
      </c>
      <c r="F172" s="207" t="s">
        <v>1077</v>
      </c>
      <c r="G172" s="208" t="s">
        <v>1071</v>
      </c>
      <c r="H172" s="209">
        <v>8</v>
      </c>
      <c r="I172" s="210"/>
      <c r="J172" s="211">
        <f>ROUND(I172*H172,2)</f>
        <v>0</v>
      </c>
      <c r="K172" s="207" t="s">
        <v>19</v>
      </c>
      <c r="L172" s="45"/>
      <c r="M172" s="212" t="s">
        <v>19</v>
      </c>
      <c r="N172" s="213" t="s">
        <v>46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161</v>
      </c>
      <c r="AT172" s="216" t="s">
        <v>144</v>
      </c>
      <c r="AU172" s="216" t="s">
        <v>263</v>
      </c>
      <c r="AY172" s="18" t="s">
        <v>140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149</v>
      </c>
      <c r="BK172" s="217">
        <f>ROUND(I172*H172,2)</f>
        <v>0</v>
      </c>
      <c r="BL172" s="18" t="s">
        <v>161</v>
      </c>
      <c r="BM172" s="216" t="s">
        <v>1078</v>
      </c>
    </row>
    <row r="173" s="2" customFormat="1" ht="24.15" customHeight="1">
      <c r="A173" s="39"/>
      <c r="B173" s="40"/>
      <c r="C173" s="205" t="s">
        <v>1079</v>
      </c>
      <c r="D173" s="205" t="s">
        <v>144</v>
      </c>
      <c r="E173" s="206" t="s">
        <v>1080</v>
      </c>
      <c r="F173" s="207" t="s">
        <v>1081</v>
      </c>
      <c r="G173" s="208" t="s">
        <v>1082</v>
      </c>
      <c r="H173" s="288"/>
      <c r="I173" s="210"/>
      <c r="J173" s="211">
        <f>ROUND(I173*H173,2)</f>
        <v>0</v>
      </c>
      <c r="K173" s="207" t="s">
        <v>206</v>
      </c>
      <c r="L173" s="45"/>
      <c r="M173" s="212" t="s">
        <v>19</v>
      </c>
      <c r="N173" s="213" t="s">
        <v>46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161</v>
      </c>
      <c r="AT173" s="216" t="s">
        <v>144</v>
      </c>
      <c r="AU173" s="216" t="s">
        <v>263</v>
      </c>
      <c r="AY173" s="18" t="s">
        <v>140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149</v>
      </c>
      <c r="BK173" s="217">
        <f>ROUND(I173*H173,2)</f>
        <v>0</v>
      </c>
      <c r="BL173" s="18" t="s">
        <v>161</v>
      </c>
      <c r="BM173" s="216" t="s">
        <v>1083</v>
      </c>
    </row>
    <row r="174" s="2" customFormat="1">
      <c r="A174" s="39"/>
      <c r="B174" s="40"/>
      <c r="C174" s="41"/>
      <c r="D174" s="261" t="s">
        <v>200</v>
      </c>
      <c r="E174" s="41"/>
      <c r="F174" s="262" t="s">
        <v>1084</v>
      </c>
      <c r="G174" s="41"/>
      <c r="H174" s="41"/>
      <c r="I174" s="263"/>
      <c r="J174" s="41"/>
      <c r="K174" s="41"/>
      <c r="L174" s="45"/>
      <c r="M174" s="264"/>
      <c r="N174" s="265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200</v>
      </c>
      <c r="AU174" s="18" t="s">
        <v>263</v>
      </c>
    </row>
    <row r="175" s="12" customFormat="1" ht="25.92" customHeight="1">
      <c r="A175" s="12"/>
      <c r="B175" s="189"/>
      <c r="C175" s="190"/>
      <c r="D175" s="191" t="s">
        <v>73</v>
      </c>
      <c r="E175" s="192" t="s">
        <v>1085</v>
      </c>
      <c r="F175" s="192" t="s">
        <v>1086</v>
      </c>
      <c r="G175" s="190"/>
      <c r="H175" s="190"/>
      <c r="I175" s="193"/>
      <c r="J175" s="194">
        <f>BK175</f>
        <v>0</v>
      </c>
      <c r="K175" s="190"/>
      <c r="L175" s="195"/>
      <c r="M175" s="196"/>
      <c r="N175" s="197"/>
      <c r="O175" s="197"/>
      <c r="P175" s="198">
        <f>SUM(P176:P177)</f>
        <v>0</v>
      </c>
      <c r="Q175" s="197"/>
      <c r="R175" s="198">
        <f>SUM(R176:R177)</f>
        <v>0</v>
      </c>
      <c r="S175" s="197"/>
      <c r="T175" s="199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148</v>
      </c>
      <c r="AT175" s="201" t="s">
        <v>73</v>
      </c>
      <c r="AU175" s="201" t="s">
        <v>74</v>
      </c>
      <c r="AY175" s="200" t="s">
        <v>140</v>
      </c>
      <c r="BK175" s="202">
        <f>SUM(BK176:BK177)</f>
        <v>0</v>
      </c>
    </row>
    <row r="176" s="2" customFormat="1" ht="16.5" customHeight="1">
      <c r="A176" s="39"/>
      <c r="B176" s="40"/>
      <c r="C176" s="205" t="s">
        <v>1087</v>
      </c>
      <c r="D176" s="205" t="s">
        <v>144</v>
      </c>
      <c r="E176" s="206" t="s">
        <v>1088</v>
      </c>
      <c r="F176" s="207" t="s">
        <v>1089</v>
      </c>
      <c r="G176" s="208" t="s">
        <v>1071</v>
      </c>
      <c r="H176" s="209">
        <v>8</v>
      </c>
      <c r="I176" s="210"/>
      <c r="J176" s="211">
        <f>ROUND(I176*H176,2)</f>
        <v>0</v>
      </c>
      <c r="K176" s="207" t="s">
        <v>206</v>
      </c>
      <c r="L176" s="45"/>
      <c r="M176" s="212" t="s">
        <v>19</v>
      </c>
      <c r="N176" s="213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1090</v>
      </c>
      <c r="AT176" s="216" t="s">
        <v>144</v>
      </c>
      <c r="AU176" s="216" t="s">
        <v>82</v>
      </c>
      <c r="AY176" s="18" t="s">
        <v>140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149</v>
      </c>
      <c r="BK176" s="217">
        <f>ROUND(I176*H176,2)</f>
        <v>0</v>
      </c>
      <c r="BL176" s="18" t="s">
        <v>1090</v>
      </c>
      <c r="BM176" s="216" t="s">
        <v>1091</v>
      </c>
    </row>
    <row r="177" s="2" customFormat="1">
      <c r="A177" s="39"/>
      <c r="B177" s="40"/>
      <c r="C177" s="41"/>
      <c r="D177" s="261" t="s">
        <v>200</v>
      </c>
      <c r="E177" s="41"/>
      <c r="F177" s="262" t="s">
        <v>1092</v>
      </c>
      <c r="G177" s="41"/>
      <c r="H177" s="41"/>
      <c r="I177" s="263"/>
      <c r="J177" s="41"/>
      <c r="K177" s="41"/>
      <c r="L177" s="45"/>
      <c r="M177" s="277"/>
      <c r="N177" s="278"/>
      <c r="O177" s="279"/>
      <c r="P177" s="279"/>
      <c r="Q177" s="279"/>
      <c r="R177" s="279"/>
      <c r="S177" s="279"/>
      <c r="T177" s="280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200</v>
      </c>
      <c r="AU177" s="18" t="s">
        <v>82</v>
      </c>
    </row>
    <row r="178" s="2" customFormat="1" ht="6.96" customHeight="1">
      <c r="A178" s="39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hu2PGCznnTUi6k4/u2S8aXUXcTiOsCn/6MDXKOpIGPx9+c5w1t4WbFra28OQz5DnCXvW4vPpDzH5oRKSbfK5Qw==" hashValue="nW0/4nBWp3o8CUIlNZeDpAjzQzJuzn+43Lfj5nUPv5D6IzlHoVr9v9ZTSlMHCMNfDzLJ7S5JdzZTs4Yh631W3A==" algorithmName="SHA-512" password="CC35"/>
  <autoFilter ref="C96:K177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74" r:id="rId1" display="https://podminky.urs.cz/item/CS_URS_2025_02/998741312"/>
    <hyperlink ref="F177" r:id="rId2" display="https://podminky.urs.cz/item/CS_URS_2025_02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SK Modřany - byt správce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1093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1. 9. 2025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114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ROUND((SUM(BE84:BE123)),  2)</f>
        <v>0</v>
      </c>
      <c r="G33" s="39"/>
      <c r="H33" s="39"/>
      <c r="I33" s="149">
        <v>0.20999999999999999</v>
      </c>
      <c r="J33" s="148">
        <f>ROUND(((SUM(BE84:BE123))*I33),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ROUND((SUM(BF84:BF123)),  2)</f>
        <v>0</v>
      </c>
      <c r="G34" s="39"/>
      <c r="H34" s="39"/>
      <c r="I34" s="149">
        <v>0.12</v>
      </c>
      <c r="J34" s="148">
        <f>ROUND(((SUM(BF84:BF123))*I34),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ROUND((SUM(BG84:BG123)),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ROUND((SUM(BH84:BH123)),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ROUND((SUM(BI84:BI123)),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SK Modřany - byt správce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2025-109-3-15 - Profese - vytápění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116</v>
      </c>
      <c r="D57" s="163"/>
      <c r="E57" s="163"/>
      <c r="F57" s="163"/>
      <c r="G57" s="163"/>
      <c r="H57" s="163"/>
      <c r="I57" s="163"/>
      <c r="J57" s="164" t="s">
        <v>117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hidden="1" s="9" customFormat="1" ht="24.96" customHeight="1">
      <c r="A60" s="9"/>
      <c r="B60" s="166"/>
      <c r="C60" s="167"/>
      <c r="D60" s="168" t="s">
        <v>123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1094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1095</v>
      </c>
      <c r="E62" s="175"/>
      <c r="F62" s="175"/>
      <c r="G62" s="175"/>
      <c r="H62" s="175"/>
      <c r="I62" s="175"/>
      <c r="J62" s="176">
        <f>J88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1096</v>
      </c>
      <c r="E63" s="175"/>
      <c r="F63" s="175"/>
      <c r="G63" s="175"/>
      <c r="H63" s="175"/>
      <c r="I63" s="175"/>
      <c r="J63" s="176">
        <f>J97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1097</v>
      </c>
      <c r="E64" s="175"/>
      <c r="F64" s="175"/>
      <c r="G64" s="175"/>
      <c r="H64" s="175"/>
      <c r="I64" s="175"/>
      <c r="J64" s="176">
        <f>J115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125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SK Modřany - byt správce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112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2025-109-3-15 - Profese - vytápění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Komořanská - 47, Praha 4 - Modřany</v>
      </c>
      <c r="G78" s="41"/>
      <c r="H78" s="41"/>
      <c r="I78" s="33" t="s">
        <v>23</v>
      </c>
      <c r="J78" s="73" t="str">
        <f>IF(J12="","",J12)</f>
        <v>1. 9. 2025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40.05" customHeight="1">
      <c r="A80" s="39"/>
      <c r="B80" s="40"/>
      <c r="C80" s="33" t="s">
        <v>25</v>
      </c>
      <c r="D80" s="41"/>
      <c r="E80" s="41"/>
      <c r="F80" s="28" t="str">
        <f>E15</f>
        <v>Sportovní klub Modřany,Komořanská 47, Praha 4</v>
      </c>
      <c r="G80" s="41"/>
      <c r="H80" s="41"/>
      <c r="I80" s="33" t="s">
        <v>32</v>
      </c>
      <c r="J80" s="37" t="str">
        <f>E21</f>
        <v>ASLB spol.s.r.o.Fikarova 2157/1, Praha 4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126</v>
      </c>
      <c r="D83" s="181" t="s">
        <v>59</v>
      </c>
      <c r="E83" s="181" t="s">
        <v>55</v>
      </c>
      <c r="F83" s="181" t="s">
        <v>56</v>
      </c>
      <c r="G83" s="181" t="s">
        <v>127</v>
      </c>
      <c r="H83" s="181" t="s">
        <v>128</v>
      </c>
      <c r="I83" s="181" t="s">
        <v>129</v>
      </c>
      <c r="J83" s="181" t="s">
        <v>117</v>
      </c>
      <c r="K83" s="182" t="s">
        <v>130</v>
      </c>
      <c r="L83" s="183"/>
      <c r="M83" s="93" t="s">
        <v>19</v>
      </c>
      <c r="N83" s="94" t="s">
        <v>44</v>
      </c>
      <c r="O83" s="94" t="s">
        <v>131</v>
      </c>
      <c r="P83" s="94" t="s">
        <v>132</v>
      </c>
      <c r="Q83" s="94" t="s">
        <v>133</v>
      </c>
      <c r="R83" s="94" t="s">
        <v>134</v>
      </c>
      <c r="S83" s="94" t="s">
        <v>135</v>
      </c>
      <c r="T83" s="95" t="s">
        <v>136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137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73</v>
      </c>
      <c r="AU84" s="18" t="s">
        <v>118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73</v>
      </c>
      <c r="E85" s="192" t="s">
        <v>236</v>
      </c>
      <c r="F85" s="192" t="s">
        <v>237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P86+P88+P97+P115</f>
        <v>0</v>
      </c>
      <c r="Q85" s="197"/>
      <c r="R85" s="198">
        <f>R86+R88+R97+R115</f>
        <v>0</v>
      </c>
      <c r="S85" s="197"/>
      <c r="T85" s="199">
        <f>T86+T88+T97+T115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149</v>
      </c>
      <c r="AT85" s="201" t="s">
        <v>73</v>
      </c>
      <c r="AU85" s="201" t="s">
        <v>74</v>
      </c>
      <c r="AY85" s="200" t="s">
        <v>140</v>
      </c>
      <c r="BK85" s="202">
        <f>BK86+BK88+BK97+BK115</f>
        <v>0</v>
      </c>
    </row>
    <row r="86" s="12" customFormat="1" ht="22.8" customHeight="1">
      <c r="A86" s="12"/>
      <c r="B86" s="189"/>
      <c r="C86" s="190"/>
      <c r="D86" s="191" t="s">
        <v>73</v>
      </c>
      <c r="E86" s="203" t="s">
        <v>1098</v>
      </c>
      <c r="F86" s="203" t="s">
        <v>1099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</v>
      </c>
      <c r="S86" s="197"/>
      <c r="T86" s="199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149</v>
      </c>
      <c r="AT86" s="201" t="s">
        <v>73</v>
      </c>
      <c r="AU86" s="201" t="s">
        <v>82</v>
      </c>
      <c r="AY86" s="200" t="s">
        <v>140</v>
      </c>
      <c r="BK86" s="202">
        <f>BK87</f>
        <v>0</v>
      </c>
    </row>
    <row r="87" s="2" customFormat="1" ht="21.75" customHeight="1">
      <c r="A87" s="39"/>
      <c r="B87" s="40"/>
      <c r="C87" s="205" t="s">
        <v>82</v>
      </c>
      <c r="D87" s="205" t="s">
        <v>144</v>
      </c>
      <c r="E87" s="206" t="s">
        <v>1100</v>
      </c>
      <c r="F87" s="207" t="s">
        <v>1101</v>
      </c>
      <c r="G87" s="208" t="s">
        <v>1071</v>
      </c>
      <c r="H87" s="209">
        <v>22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46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161</v>
      </c>
      <c r="AT87" s="216" t="s">
        <v>144</v>
      </c>
      <c r="AU87" s="216" t="s">
        <v>149</v>
      </c>
      <c r="AY87" s="18" t="s">
        <v>140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149</v>
      </c>
      <c r="BK87" s="217">
        <f>ROUND(I87*H87,2)</f>
        <v>0</v>
      </c>
      <c r="BL87" s="18" t="s">
        <v>161</v>
      </c>
      <c r="BM87" s="216" t="s">
        <v>1102</v>
      </c>
    </row>
    <row r="88" s="12" customFormat="1" ht="22.8" customHeight="1">
      <c r="A88" s="12"/>
      <c r="B88" s="189"/>
      <c r="C88" s="190"/>
      <c r="D88" s="191" t="s">
        <v>73</v>
      </c>
      <c r="E88" s="203" t="s">
        <v>1103</v>
      </c>
      <c r="F88" s="203" t="s">
        <v>1104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SUM(P89:P96)</f>
        <v>0</v>
      </c>
      <c r="Q88" s="197"/>
      <c r="R88" s="198">
        <f>SUM(R89:R96)</f>
        <v>0</v>
      </c>
      <c r="S88" s="197"/>
      <c r="T88" s="199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149</v>
      </c>
      <c r="AT88" s="201" t="s">
        <v>73</v>
      </c>
      <c r="AU88" s="201" t="s">
        <v>82</v>
      </c>
      <c r="AY88" s="200" t="s">
        <v>140</v>
      </c>
      <c r="BK88" s="202">
        <f>SUM(BK89:BK96)</f>
        <v>0</v>
      </c>
    </row>
    <row r="89" s="2" customFormat="1" ht="16.5" customHeight="1">
      <c r="A89" s="39"/>
      <c r="B89" s="40"/>
      <c r="C89" s="205" t="s">
        <v>149</v>
      </c>
      <c r="D89" s="205" t="s">
        <v>144</v>
      </c>
      <c r="E89" s="206" t="s">
        <v>1105</v>
      </c>
      <c r="F89" s="207" t="s">
        <v>1106</v>
      </c>
      <c r="G89" s="208" t="s">
        <v>430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46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161</v>
      </c>
      <c r="AT89" s="216" t="s">
        <v>144</v>
      </c>
      <c r="AU89" s="216" t="s">
        <v>149</v>
      </c>
      <c r="AY89" s="18" t="s">
        <v>140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149</v>
      </c>
      <c r="BK89" s="217">
        <f>ROUND(I89*H89,2)</f>
        <v>0</v>
      </c>
      <c r="BL89" s="18" t="s">
        <v>161</v>
      </c>
      <c r="BM89" s="216" t="s">
        <v>1107</v>
      </c>
    </row>
    <row r="90" s="2" customFormat="1" ht="16.5" customHeight="1">
      <c r="A90" s="39"/>
      <c r="B90" s="40"/>
      <c r="C90" s="205" t="s">
        <v>263</v>
      </c>
      <c r="D90" s="205" t="s">
        <v>144</v>
      </c>
      <c r="E90" s="206" t="s">
        <v>1108</v>
      </c>
      <c r="F90" s="207" t="s">
        <v>1109</v>
      </c>
      <c r="G90" s="208" t="s">
        <v>522</v>
      </c>
      <c r="H90" s="209">
        <v>55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161</v>
      </c>
      <c r="AT90" s="216" t="s">
        <v>144</v>
      </c>
      <c r="AU90" s="216" t="s">
        <v>149</v>
      </c>
      <c r="AY90" s="18" t="s">
        <v>140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149</v>
      </c>
      <c r="BK90" s="217">
        <f>ROUND(I90*H90,2)</f>
        <v>0</v>
      </c>
      <c r="BL90" s="18" t="s">
        <v>161</v>
      </c>
      <c r="BM90" s="216" t="s">
        <v>1110</v>
      </c>
    </row>
    <row r="91" s="2" customFormat="1" ht="16.5" customHeight="1">
      <c r="A91" s="39"/>
      <c r="B91" s="40"/>
      <c r="C91" s="205" t="s">
        <v>148</v>
      </c>
      <c r="D91" s="205" t="s">
        <v>144</v>
      </c>
      <c r="E91" s="206" t="s">
        <v>1111</v>
      </c>
      <c r="F91" s="207" t="s">
        <v>1112</v>
      </c>
      <c r="G91" s="208" t="s">
        <v>1113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161</v>
      </c>
      <c r="AT91" s="216" t="s">
        <v>144</v>
      </c>
      <c r="AU91" s="216" t="s">
        <v>149</v>
      </c>
      <c r="AY91" s="18" t="s">
        <v>140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149</v>
      </c>
      <c r="BK91" s="217">
        <f>ROUND(I91*H91,2)</f>
        <v>0</v>
      </c>
      <c r="BL91" s="18" t="s">
        <v>161</v>
      </c>
      <c r="BM91" s="216" t="s">
        <v>1114</v>
      </c>
    </row>
    <row r="92" s="2" customFormat="1" ht="16.5" customHeight="1">
      <c r="A92" s="39"/>
      <c r="B92" s="40"/>
      <c r="C92" s="205" t="s">
        <v>322</v>
      </c>
      <c r="D92" s="205" t="s">
        <v>144</v>
      </c>
      <c r="E92" s="206" t="s">
        <v>1115</v>
      </c>
      <c r="F92" s="207" t="s">
        <v>1116</v>
      </c>
      <c r="G92" s="208" t="s">
        <v>430</v>
      </c>
      <c r="H92" s="209">
        <v>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161</v>
      </c>
      <c r="AT92" s="216" t="s">
        <v>144</v>
      </c>
      <c r="AU92" s="216" t="s">
        <v>149</v>
      </c>
      <c r="AY92" s="18" t="s">
        <v>140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149</v>
      </c>
      <c r="BK92" s="217">
        <f>ROUND(I92*H92,2)</f>
        <v>0</v>
      </c>
      <c r="BL92" s="18" t="s">
        <v>161</v>
      </c>
      <c r="BM92" s="216" t="s">
        <v>1117</v>
      </c>
    </row>
    <row r="93" s="2" customFormat="1" ht="16.5" customHeight="1">
      <c r="A93" s="39"/>
      <c r="B93" s="40"/>
      <c r="C93" s="205" t="s">
        <v>325</v>
      </c>
      <c r="D93" s="205" t="s">
        <v>144</v>
      </c>
      <c r="E93" s="206" t="s">
        <v>1118</v>
      </c>
      <c r="F93" s="207" t="s">
        <v>1119</v>
      </c>
      <c r="G93" s="208" t="s">
        <v>430</v>
      </c>
      <c r="H93" s="209">
        <v>2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161</v>
      </c>
      <c r="AT93" s="216" t="s">
        <v>144</v>
      </c>
      <c r="AU93" s="216" t="s">
        <v>149</v>
      </c>
      <c r="AY93" s="18" t="s">
        <v>140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149</v>
      </c>
      <c r="BK93" s="217">
        <f>ROUND(I93*H93,2)</f>
        <v>0</v>
      </c>
      <c r="BL93" s="18" t="s">
        <v>161</v>
      </c>
      <c r="BM93" s="216" t="s">
        <v>1120</v>
      </c>
    </row>
    <row r="94" s="2" customFormat="1" ht="16.5" customHeight="1">
      <c r="A94" s="39"/>
      <c r="B94" s="40"/>
      <c r="C94" s="205" t="s">
        <v>330</v>
      </c>
      <c r="D94" s="205" t="s">
        <v>144</v>
      </c>
      <c r="E94" s="206" t="s">
        <v>1121</v>
      </c>
      <c r="F94" s="207" t="s">
        <v>1122</v>
      </c>
      <c r="G94" s="208" t="s">
        <v>430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161</v>
      </c>
      <c r="AT94" s="216" t="s">
        <v>144</v>
      </c>
      <c r="AU94" s="216" t="s">
        <v>149</v>
      </c>
      <c r="AY94" s="18" t="s">
        <v>140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149</v>
      </c>
      <c r="BK94" s="217">
        <f>ROUND(I94*H94,2)</f>
        <v>0</v>
      </c>
      <c r="BL94" s="18" t="s">
        <v>161</v>
      </c>
      <c r="BM94" s="216" t="s">
        <v>1123</v>
      </c>
    </row>
    <row r="95" s="2" customFormat="1" ht="16.5" customHeight="1">
      <c r="A95" s="39"/>
      <c r="B95" s="40"/>
      <c r="C95" s="205" t="s">
        <v>143</v>
      </c>
      <c r="D95" s="205" t="s">
        <v>144</v>
      </c>
      <c r="E95" s="206" t="s">
        <v>1124</v>
      </c>
      <c r="F95" s="207" t="s">
        <v>1125</v>
      </c>
      <c r="G95" s="208" t="s">
        <v>430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46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161</v>
      </c>
      <c r="AT95" s="216" t="s">
        <v>144</v>
      </c>
      <c r="AU95" s="216" t="s">
        <v>149</v>
      </c>
      <c r="AY95" s="18" t="s">
        <v>140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149</v>
      </c>
      <c r="BK95" s="217">
        <f>ROUND(I95*H95,2)</f>
        <v>0</v>
      </c>
      <c r="BL95" s="18" t="s">
        <v>161</v>
      </c>
      <c r="BM95" s="216" t="s">
        <v>1126</v>
      </c>
    </row>
    <row r="96" s="2" customFormat="1" ht="16.5" customHeight="1">
      <c r="A96" s="39"/>
      <c r="B96" s="40"/>
      <c r="C96" s="205" t="s">
        <v>156</v>
      </c>
      <c r="D96" s="205" t="s">
        <v>144</v>
      </c>
      <c r="E96" s="206" t="s">
        <v>1127</v>
      </c>
      <c r="F96" s="207" t="s">
        <v>1128</v>
      </c>
      <c r="G96" s="208" t="s">
        <v>430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46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161</v>
      </c>
      <c r="AT96" s="216" t="s">
        <v>144</v>
      </c>
      <c r="AU96" s="216" t="s">
        <v>149</v>
      </c>
      <c r="AY96" s="18" t="s">
        <v>140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149</v>
      </c>
      <c r="BK96" s="217">
        <f>ROUND(I96*H96,2)</f>
        <v>0</v>
      </c>
      <c r="BL96" s="18" t="s">
        <v>161</v>
      </c>
      <c r="BM96" s="216" t="s">
        <v>1129</v>
      </c>
    </row>
    <row r="97" s="12" customFormat="1" ht="22.8" customHeight="1">
      <c r="A97" s="12"/>
      <c r="B97" s="189"/>
      <c r="C97" s="190"/>
      <c r="D97" s="191" t="s">
        <v>73</v>
      </c>
      <c r="E97" s="203" t="s">
        <v>1130</v>
      </c>
      <c r="F97" s="203" t="s">
        <v>1131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SUM(P98:P114)</f>
        <v>0</v>
      </c>
      <c r="Q97" s="197"/>
      <c r="R97" s="198">
        <f>SUM(R98:R114)</f>
        <v>0</v>
      </c>
      <c r="S97" s="197"/>
      <c r="T97" s="199">
        <f>SUM(T98:T114)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149</v>
      </c>
      <c r="AT97" s="201" t="s">
        <v>73</v>
      </c>
      <c r="AU97" s="201" t="s">
        <v>82</v>
      </c>
      <c r="AY97" s="200" t="s">
        <v>140</v>
      </c>
      <c r="BK97" s="202">
        <f>SUM(BK98:BK114)</f>
        <v>0</v>
      </c>
    </row>
    <row r="98" s="2" customFormat="1" ht="16.5" customHeight="1">
      <c r="A98" s="39"/>
      <c r="B98" s="40"/>
      <c r="C98" s="251" t="s">
        <v>458</v>
      </c>
      <c r="D98" s="251" t="s">
        <v>157</v>
      </c>
      <c r="E98" s="252" t="s">
        <v>1132</v>
      </c>
      <c r="F98" s="253" t="s">
        <v>1133</v>
      </c>
      <c r="G98" s="254" t="s">
        <v>522</v>
      </c>
      <c r="H98" s="255">
        <v>278</v>
      </c>
      <c r="I98" s="256"/>
      <c r="J98" s="257">
        <f>ROUND(I98*H98,2)</f>
        <v>0</v>
      </c>
      <c r="K98" s="253" t="s">
        <v>19</v>
      </c>
      <c r="L98" s="258"/>
      <c r="M98" s="259" t="s">
        <v>19</v>
      </c>
      <c r="N98" s="260" t="s">
        <v>46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279</v>
      </c>
      <c r="AT98" s="216" t="s">
        <v>157</v>
      </c>
      <c r="AU98" s="216" t="s">
        <v>149</v>
      </c>
      <c r="AY98" s="18" t="s">
        <v>140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149</v>
      </c>
      <c r="BK98" s="217">
        <f>ROUND(I98*H98,2)</f>
        <v>0</v>
      </c>
      <c r="BL98" s="18" t="s">
        <v>161</v>
      </c>
      <c r="BM98" s="216" t="s">
        <v>1134</v>
      </c>
    </row>
    <row r="99" s="2" customFormat="1" ht="16.5" customHeight="1">
      <c r="A99" s="39"/>
      <c r="B99" s="40"/>
      <c r="C99" s="251" t="s">
        <v>462</v>
      </c>
      <c r="D99" s="251" t="s">
        <v>157</v>
      </c>
      <c r="E99" s="252" t="s">
        <v>1135</v>
      </c>
      <c r="F99" s="253" t="s">
        <v>1136</v>
      </c>
      <c r="G99" s="254" t="s">
        <v>190</v>
      </c>
      <c r="H99" s="255">
        <v>57</v>
      </c>
      <c r="I99" s="256"/>
      <c r="J99" s="257">
        <f>ROUND(I99*H99,2)</f>
        <v>0</v>
      </c>
      <c r="K99" s="253" t="s">
        <v>19</v>
      </c>
      <c r="L99" s="258"/>
      <c r="M99" s="259" t="s">
        <v>19</v>
      </c>
      <c r="N99" s="260" t="s">
        <v>46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279</v>
      </c>
      <c r="AT99" s="216" t="s">
        <v>157</v>
      </c>
      <c r="AU99" s="216" t="s">
        <v>149</v>
      </c>
      <c r="AY99" s="18" t="s">
        <v>140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149</v>
      </c>
      <c r="BK99" s="217">
        <f>ROUND(I99*H99,2)</f>
        <v>0</v>
      </c>
      <c r="BL99" s="18" t="s">
        <v>161</v>
      </c>
      <c r="BM99" s="216" t="s">
        <v>1137</v>
      </c>
    </row>
    <row r="100" s="2" customFormat="1" ht="16.5" customHeight="1">
      <c r="A100" s="39"/>
      <c r="B100" s="40"/>
      <c r="C100" s="251" t="s">
        <v>8</v>
      </c>
      <c r="D100" s="251" t="s">
        <v>157</v>
      </c>
      <c r="E100" s="252" t="s">
        <v>1138</v>
      </c>
      <c r="F100" s="253" t="s">
        <v>1139</v>
      </c>
      <c r="G100" s="254" t="s">
        <v>430</v>
      </c>
      <c r="H100" s="255">
        <v>1</v>
      </c>
      <c r="I100" s="256"/>
      <c r="J100" s="257">
        <f>ROUND(I100*H100,2)</f>
        <v>0</v>
      </c>
      <c r="K100" s="253" t="s">
        <v>19</v>
      </c>
      <c r="L100" s="258"/>
      <c r="M100" s="259" t="s">
        <v>19</v>
      </c>
      <c r="N100" s="260" t="s">
        <v>46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279</v>
      </c>
      <c r="AT100" s="216" t="s">
        <v>157</v>
      </c>
      <c r="AU100" s="216" t="s">
        <v>149</v>
      </c>
      <c r="AY100" s="18" t="s">
        <v>140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149</v>
      </c>
      <c r="BK100" s="217">
        <f>ROUND(I100*H100,2)</f>
        <v>0</v>
      </c>
      <c r="BL100" s="18" t="s">
        <v>161</v>
      </c>
      <c r="BM100" s="216" t="s">
        <v>1140</v>
      </c>
    </row>
    <row r="101" s="2" customFormat="1" ht="16.5" customHeight="1">
      <c r="A101" s="39"/>
      <c r="B101" s="40"/>
      <c r="C101" s="251" t="s">
        <v>384</v>
      </c>
      <c r="D101" s="251" t="s">
        <v>157</v>
      </c>
      <c r="E101" s="252" t="s">
        <v>1141</v>
      </c>
      <c r="F101" s="253" t="s">
        <v>1142</v>
      </c>
      <c r="G101" s="254" t="s">
        <v>522</v>
      </c>
      <c r="H101" s="255">
        <v>13</v>
      </c>
      <c r="I101" s="256"/>
      <c r="J101" s="257">
        <f>ROUND(I101*H101,2)</f>
        <v>0</v>
      </c>
      <c r="K101" s="253" t="s">
        <v>19</v>
      </c>
      <c r="L101" s="258"/>
      <c r="M101" s="259" t="s">
        <v>19</v>
      </c>
      <c r="N101" s="260" t="s">
        <v>46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279</v>
      </c>
      <c r="AT101" s="216" t="s">
        <v>157</v>
      </c>
      <c r="AU101" s="216" t="s">
        <v>149</v>
      </c>
      <c r="AY101" s="18" t="s">
        <v>140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149</v>
      </c>
      <c r="BK101" s="217">
        <f>ROUND(I101*H101,2)</f>
        <v>0</v>
      </c>
      <c r="BL101" s="18" t="s">
        <v>161</v>
      </c>
      <c r="BM101" s="216" t="s">
        <v>1143</v>
      </c>
    </row>
    <row r="102" s="2" customFormat="1" ht="16.5" customHeight="1">
      <c r="A102" s="39"/>
      <c r="B102" s="40"/>
      <c r="C102" s="251" t="s">
        <v>180</v>
      </c>
      <c r="D102" s="251" t="s">
        <v>157</v>
      </c>
      <c r="E102" s="252" t="s">
        <v>1144</v>
      </c>
      <c r="F102" s="253" t="s">
        <v>1145</v>
      </c>
      <c r="G102" s="254" t="s">
        <v>430</v>
      </c>
      <c r="H102" s="255">
        <v>10</v>
      </c>
      <c r="I102" s="256"/>
      <c r="J102" s="257">
        <f>ROUND(I102*H102,2)</f>
        <v>0</v>
      </c>
      <c r="K102" s="253" t="s">
        <v>19</v>
      </c>
      <c r="L102" s="258"/>
      <c r="M102" s="259" t="s">
        <v>19</v>
      </c>
      <c r="N102" s="260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279</v>
      </c>
      <c r="AT102" s="216" t="s">
        <v>157</v>
      </c>
      <c r="AU102" s="216" t="s">
        <v>149</v>
      </c>
      <c r="AY102" s="18" t="s">
        <v>140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149</v>
      </c>
      <c r="BK102" s="217">
        <f>ROUND(I102*H102,2)</f>
        <v>0</v>
      </c>
      <c r="BL102" s="18" t="s">
        <v>161</v>
      </c>
      <c r="BM102" s="216" t="s">
        <v>1146</v>
      </c>
    </row>
    <row r="103" s="2" customFormat="1" ht="16.5" customHeight="1">
      <c r="A103" s="39"/>
      <c r="B103" s="40"/>
      <c r="C103" s="251" t="s">
        <v>394</v>
      </c>
      <c r="D103" s="251" t="s">
        <v>157</v>
      </c>
      <c r="E103" s="252" t="s">
        <v>1147</v>
      </c>
      <c r="F103" s="253" t="s">
        <v>1148</v>
      </c>
      <c r="G103" s="254" t="s">
        <v>430</v>
      </c>
      <c r="H103" s="255">
        <v>1</v>
      </c>
      <c r="I103" s="256"/>
      <c r="J103" s="257">
        <f>ROUND(I103*H103,2)</f>
        <v>0</v>
      </c>
      <c r="K103" s="253" t="s">
        <v>19</v>
      </c>
      <c r="L103" s="258"/>
      <c r="M103" s="259" t="s">
        <v>19</v>
      </c>
      <c r="N103" s="260" t="s">
        <v>46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279</v>
      </c>
      <c r="AT103" s="216" t="s">
        <v>157</v>
      </c>
      <c r="AU103" s="216" t="s">
        <v>149</v>
      </c>
      <c r="AY103" s="18" t="s">
        <v>140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149</v>
      </c>
      <c r="BK103" s="217">
        <f>ROUND(I103*H103,2)</f>
        <v>0</v>
      </c>
      <c r="BL103" s="18" t="s">
        <v>161</v>
      </c>
      <c r="BM103" s="216" t="s">
        <v>1149</v>
      </c>
    </row>
    <row r="104" s="2" customFormat="1" ht="16.5" customHeight="1">
      <c r="A104" s="39"/>
      <c r="B104" s="40"/>
      <c r="C104" s="251" t="s">
        <v>161</v>
      </c>
      <c r="D104" s="251" t="s">
        <v>157</v>
      </c>
      <c r="E104" s="252" t="s">
        <v>1150</v>
      </c>
      <c r="F104" s="253" t="s">
        <v>1151</v>
      </c>
      <c r="G104" s="254" t="s">
        <v>522</v>
      </c>
      <c r="H104" s="255">
        <v>3.98</v>
      </c>
      <c r="I104" s="256"/>
      <c r="J104" s="257">
        <f>ROUND(I104*H104,2)</f>
        <v>0</v>
      </c>
      <c r="K104" s="253" t="s">
        <v>19</v>
      </c>
      <c r="L104" s="258"/>
      <c r="M104" s="259" t="s">
        <v>19</v>
      </c>
      <c r="N104" s="260" t="s">
        <v>46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279</v>
      </c>
      <c r="AT104" s="216" t="s">
        <v>157</v>
      </c>
      <c r="AU104" s="216" t="s">
        <v>149</v>
      </c>
      <c r="AY104" s="18" t="s">
        <v>140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149</v>
      </c>
      <c r="BK104" s="217">
        <f>ROUND(I104*H104,2)</f>
        <v>0</v>
      </c>
      <c r="BL104" s="18" t="s">
        <v>161</v>
      </c>
      <c r="BM104" s="216" t="s">
        <v>1152</v>
      </c>
    </row>
    <row r="105" s="2" customFormat="1" ht="16.5" customHeight="1">
      <c r="A105" s="39"/>
      <c r="B105" s="40"/>
      <c r="C105" s="251" t="s">
        <v>168</v>
      </c>
      <c r="D105" s="251" t="s">
        <v>157</v>
      </c>
      <c r="E105" s="252" t="s">
        <v>1153</v>
      </c>
      <c r="F105" s="253" t="s">
        <v>1154</v>
      </c>
      <c r="G105" s="254" t="s">
        <v>430</v>
      </c>
      <c r="H105" s="255">
        <v>4</v>
      </c>
      <c r="I105" s="256"/>
      <c r="J105" s="257">
        <f>ROUND(I105*H105,2)</f>
        <v>0</v>
      </c>
      <c r="K105" s="253" t="s">
        <v>19</v>
      </c>
      <c r="L105" s="258"/>
      <c r="M105" s="259" t="s">
        <v>19</v>
      </c>
      <c r="N105" s="260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279</v>
      </c>
      <c r="AT105" s="216" t="s">
        <v>157</v>
      </c>
      <c r="AU105" s="216" t="s">
        <v>149</v>
      </c>
      <c r="AY105" s="18" t="s">
        <v>140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149</v>
      </c>
      <c r="BK105" s="217">
        <f>ROUND(I105*H105,2)</f>
        <v>0</v>
      </c>
      <c r="BL105" s="18" t="s">
        <v>161</v>
      </c>
      <c r="BM105" s="216" t="s">
        <v>1155</v>
      </c>
    </row>
    <row r="106" s="2" customFormat="1" ht="16.5" customHeight="1">
      <c r="A106" s="39"/>
      <c r="B106" s="40"/>
      <c r="C106" s="251" t="s">
        <v>495</v>
      </c>
      <c r="D106" s="251" t="s">
        <v>157</v>
      </c>
      <c r="E106" s="252" t="s">
        <v>1156</v>
      </c>
      <c r="F106" s="253" t="s">
        <v>1157</v>
      </c>
      <c r="G106" s="254" t="s">
        <v>430</v>
      </c>
      <c r="H106" s="255">
        <v>1</v>
      </c>
      <c r="I106" s="256"/>
      <c r="J106" s="257">
        <f>ROUND(I106*H106,2)</f>
        <v>0</v>
      </c>
      <c r="K106" s="253" t="s">
        <v>19</v>
      </c>
      <c r="L106" s="258"/>
      <c r="M106" s="259" t="s">
        <v>19</v>
      </c>
      <c r="N106" s="260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279</v>
      </c>
      <c r="AT106" s="216" t="s">
        <v>157</v>
      </c>
      <c r="AU106" s="216" t="s">
        <v>149</v>
      </c>
      <c r="AY106" s="18" t="s">
        <v>140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149</v>
      </c>
      <c r="BK106" s="217">
        <f>ROUND(I106*H106,2)</f>
        <v>0</v>
      </c>
      <c r="BL106" s="18" t="s">
        <v>161</v>
      </c>
      <c r="BM106" s="216" t="s">
        <v>1158</v>
      </c>
    </row>
    <row r="107" s="2" customFormat="1" ht="16.5" customHeight="1">
      <c r="A107" s="39"/>
      <c r="B107" s="40"/>
      <c r="C107" s="251" t="s">
        <v>500</v>
      </c>
      <c r="D107" s="251" t="s">
        <v>157</v>
      </c>
      <c r="E107" s="252" t="s">
        <v>1159</v>
      </c>
      <c r="F107" s="253" t="s">
        <v>1160</v>
      </c>
      <c r="G107" s="254" t="s">
        <v>430</v>
      </c>
      <c r="H107" s="255">
        <v>1</v>
      </c>
      <c r="I107" s="256"/>
      <c r="J107" s="257">
        <f>ROUND(I107*H107,2)</f>
        <v>0</v>
      </c>
      <c r="K107" s="253" t="s">
        <v>19</v>
      </c>
      <c r="L107" s="258"/>
      <c r="M107" s="259" t="s">
        <v>19</v>
      </c>
      <c r="N107" s="260" t="s">
        <v>46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279</v>
      </c>
      <c r="AT107" s="216" t="s">
        <v>157</v>
      </c>
      <c r="AU107" s="216" t="s">
        <v>149</v>
      </c>
      <c r="AY107" s="18" t="s">
        <v>140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149</v>
      </c>
      <c r="BK107" s="217">
        <f>ROUND(I107*H107,2)</f>
        <v>0</v>
      </c>
      <c r="BL107" s="18" t="s">
        <v>161</v>
      </c>
      <c r="BM107" s="216" t="s">
        <v>1161</v>
      </c>
    </row>
    <row r="108" s="2" customFormat="1" ht="16.5" customHeight="1">
      <c r="A108" s="39"/>
      <c r="B108" s="40"/>
      <c r="C108" s="251" t="s">
        <v>507</v>
      </c>
      <c r="D108" s="251" t="s">
        <v>157</v>
      </c>
      <c r="E108" s="252" t="s">
        <v>1162</v>
      </c>
      <c r="F108" s="253" t="s">
        <v>1163</v>
      </c>
      <c r="G108" s="254" t="s">
        <v>522</v>
      </c>
      <c r="H108" s="255">
        <v>59</v>
      </c>
      <c r="I108" s="256"/>
      <c r="J108" s="257">
        <f>ROUND(I108*H108,2)</f>
        <v>0</v>
      </c>
      <c r="K108" s="253" t="s">
        <v>19</v>
      </c>
      <c r="L108" s="258"/>
      <c r="M108" s="259" t="s">
        <v>19</v>
      </c>
      <c r="N108" s="260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279</v>
      </c>
      <c r="AT108" s="216" t="s">
        <v>157</v>
      </c>
      <c r="AU108" s="216" t="s">
        <v>149</v>
      </c>
      <c r="AY108" s="18" t="s">
        <v>140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149</v>
      </c>
      <c r="BK108" s="217">
        <f>ROUND(I108*H108,2)</f>
        <v>0</v>
      </c>
      <c r="BL108" s="18" t="s">
        <v>161</v>
      </c>
      <c r="BM108" s="216" t="s">
        <v>1164</v>
      </c>
    </row>
    <row r="109" s="2" customFormat="1" ht="16.5" customHeight="1">
      <c r="A109" s="39"/>
      <c r="B109" s="40"/>
      <c r="C109" s="251" t="s">
        <v>7</v>
      </c>
      <c r="D109" s="251" t="s">
        <v>157</v>
      </c>
      <c r="E109" s="252" t="s">
        <v>1165</v>
      </c>
      <c r="F109" s="253" t="s">
        <v>1166</v>
      </c>
      <c r="G109" s="254" t="s">
        <v>1167</v>
      </c>
      <c r="H109" s="255">
        <v>3.5</v>
      </c>
      <c r="I109" s="256"/>
      <c r="J109" s="257">
        <f>ROUND(I109*H109,2)</f>
        <v>0</v>
      </c>
      <c r="K109" s="253" t="s">
        <v>19</v>
      </c>
      <c r="L109" s="258"/>
      <c r="M109" s="259" t="s">
        <v>19</v>
      </c>
      <c r="N109" s="260" t="s">
        <v>46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279</v>
      </c>
      <c r="AT109" s="216" t="s">
        <v>157</v>
      </c>
      <c r="AU109" s="216" t="s">
        <v>149</v>
      </c>
      <c r="AY109" s="18" t="s">
        <v>140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149</v>
      </c>
      <c r="BK109" s="217">
        <f>ROUND(I109*H109,2)</f>
        <v>0</v>
      </c>
      <c r="BL109" s="18" t="s">
        <v>161</v>
      </c>
      <c r="BM109" s="216" t="s">
        <v>1168</v>
      </c>
    </row>
    <row r="110" s="2" customFormat="1" ht="16.5" customHeight="1">
      <c r="A110" s="39"/>
      <c r="B110" s="40"/>
      <c r="C110" s="251" t="s">
        <v>403</v>
      </c>
      <c r="D110" s="251" t="s">
        <v>157</v>
      </c>
      <c r="E110" s="252" t="s">
        <v>1169</v>
      </c>
      <c r="F110" s="253" t="s">
        <v>1170</v>
      </c>
      <c r="G110" s="254" t="s">
        <v>430</v>
      </c>
      <c r="H110" s="255">
        <v>5</v>
      </c>
      <c r="I110" s="256"/>
      <c r="J110" s="257">
        <f>ROUND(I110*H110,2)</f>
        <v>0</v>
      </c>
      <c r="K110" s="253" t="s">
        <v>19</v>
      </c>
      <c r="L110" s="258"/>
      <c r="M110" s="259" t="s">
        <v>19</v>
      </c>
      <c r="N110" s="260" t="s">
        <v>46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279</v>
      </c>
      <c r="AT110" s="216" t="s">
        <v>157</v>
      </c>
      <c r="AU110" s="216" t="s">
        <v>149</v>
      </c>
      <c r="AY110" s="18" t="s">
        <v>140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149</v>
      </c>
      <c r="BK110" s="217">
        <f>ROUND(I110*H110,2)</f>
        <v>0</v>
      </c>
      <c r="BL110" s="18" t="s">
        <v>161</v>
      </c>
      <c r="BM110" s="216" t="s">
        <v>1171</v>
      </c>
    </row>
    <row r="111" s="2" customFormat="1" ht="16.5" customHeight="1">
      <c r="A111" s="39"/>
      <c r="B111" s="40"/>
      <c r="C111" s="251" t="s">
        <v>408</v>
      </c>
      <c r="D111" s="251" t="s">
        <v>157</v>
      </c>
      <c r="E111" s="252" t="s">
        <v>1172</v>
      </c>
      <c r="F111" s="253" t="s">
        <v>1173</v>
      </c>
      <c r="G111" s="254" t="s">
        <v>430</v>
      </c>
      <c r="H111" s="255">
        <v>9</v>
      </c>
      <c r="I111" s="256"/>
      <c r="J111" s="257">
        <f>ROUND(I111*H111,2)</f>
        <v>0</v>
      </c>
      <c r="K111" s="253" t="s">
        <v>19</v>
      </c>
      <c r="L111" s="258"/>
      <c r="M111" s="259" t="s">
        <v>19</v>
      </c>
      <c r="N111" s="260" t="s">
        <v>46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279</v>
      </c>
      <c r="AT111" s="216" t="s">
        <v>157</v>
      </c>
      <c r="AU111" s="216" t="s">
        <v>149</v>
      </c>
      <c r="AY111" s="18" t="s">
        <v>140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149</v>
      </c>
      <c r="BK111" s="217">
        <f>ROUND(I111*H111,2)</f>
        <v>0</v>
      </c>
      <c r="BL111" s="18" t="s">
        <v>161</v>
      </c>
      <c r="BM111" s="216" t="s">
        <v>1174</v>
      </c>
    </row>
    <row r="112" s="2" customFormat="1" ht="16.5" customHeight="1">
      <c r="A112" s="39"/>
      <c r="B112" s="40"/>
      <c r="C112" s="251" t="s">
        <v>172</v>
      </c>
      <c r="D112" s="251" t="s">
        <v>157</v>
      </c>
      <c r="E112" s="252" t="s">
        <v>1175</v>
      </c>
      <c r="F112" s="253" t="s">
        <v>1176</v>
      </c>
      <c r="G112" s="254" t="s">
        <v>430</v>
      </c>
      <c r="H112" s="255">
        <v>14</v>
      </c>
      <c r="I112" s="256"/>
      <c r="J112" s="257">
        <f>ROUND(I112*H112,2)</f>
        <v>0</v>
      </c>
      <c r="K112" s="253" t="s">
        <v>19</v>
      </c>
      <c r="L112" s="258"/>
      <c r="M112" s="259" t="s">
        <v>19</v>
      </c>
      <c r="N112" s="260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279</v>
      </c>
      <c r="AT112" s="216" t="s">
        <v>157</v>
      </c>
      <c r="AU112" s="216" t="s">
        <v>149</v>
      </c>
      <c r="AY112" s="18" t="s">
        <v>140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149</v>
      </c>
      <c r="BK112" s="217">
        <f>ROUND(I112*H112,2)</f>
        <v>0</v>
      </c>
      <c r="BL112" s="18" t="s">
        <v>161</v>
      </c>
      <c r="BM112" s="216" t="s">
        <v>1177</v>
      </c>
    </row>
    <row r="113" s="2" customFormat="1" ht="16.5" customHeight="1">
      <c r="A113" s="39"/>
      <c r="B113" s="40"/>
      <c r="C113" s="251" t="s">
        <v>183</v>
      </c>
      <c r="D113" s="251" t="s">
        <v>157</v>
      </c>
      <c r="E113" s="252" t="s">
        <v>1178</v>
      </c>
      <c r="F113" s="253" t="s">
        <v>1179</v>
      </c>
      <c r="G113" s="254" t="s">
        <v>430</v>
      </c>
      <c r="H113" s="255">
        <v>5</v>
      </c>
      <c r="I113" s="256"/>
      <c r="J113" s="257">
        <f>ROUND(I113*H113,2)</f>
        <v>0</v>
      </c>
      <c r="K113" s="253" t="s">
        <v>19</v>
      </c>
      <c r="L113" s="258"/>
      <c r="M113" s="259" t="s">
        <v>19</v>
      </c>
      <c r="N113" s="260" t="s">
        <v>46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279</v>
      </c>
      <c r="AT113" s="216" t="s">
        <v>157</v>
      </c>
      <c r="AU113" s="216" t="s">
        <v>149</v>
      </c>
      <c r="AY113" s="18" t="s">
        <v>140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149</v>
      </c>
      <c r="BK113" s="217">
        <f>ROUND(I113*H113,2)</f>
        <v>0</v>
      </c>
      <c r="BL113" s="18" t="s">
        <v>161</v>
      </c>
      <c r="BM113" s="216" t="s">
        <v>1180</v>
      </c>
    </row>
    <row r="114" s="2" customFormat="1" ht="24.15" customHeight="1">
      <c r="A114" s="39"/>
      <c r="B114" s="40"/>
      <c r="C114" s="205" t="s">
        <v>187</v>
      </c>
      <c r="D114" s="205" t="s">
        <v>144</v>
      </c>
      <c r="E114" s="206" t="s">
        <v>1181</v>
      </c>
      <c r="F114" s="207" t="s">
        <v>1182</v>
      </c>
      <c r="G114" s="208" t="s">
        <v>1071</v>
      </c>
      <c r="H114" s="209">
        <v>40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46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161</v>
      </c>
      <c r="AT114" s="216" t="s">
        <v>144</v>
      </c>
      <c r="AU114" s="216" t="s">
        <v>149</v>
      </c>
      <c r="AY114" s="18" t="s">
        <v>140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149</v>
      </c>
      <c r="BK114" s="217">
        <f>ROUND(I114*H114,2)</f>
        <v>0</v>
      </c>
      <c r="BL114" s="18" t="s">
        <v>161</v>
      </c>
      <c r="BM114" s="216" t="s">
        <v>1183</v>
      </c>
    </row>
    <row r="115" s="12" customFormat="1" ht="22.8" customHeight="1">
      <c r="A115" s="12"/>
      <c r="B115" s="189"/>
      <c r="C115" s="190"/>
      <c r="D115" s="191" t="s">
        <v>73</v>
      </c>
      <c r="E115" s="203" t="s">
        <v>1184</v>
      </c>
      <c r="F115" s="203" t="s">
        <v>1185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SUM(P116:P123)</f>
        <v>0</v>
      </c>
      <c r="Q115" s="197"/>
      <c r="R115" s="198">
        <f>SUM(R116:R123)</f>
        <v>0</v>
      </c>
      <c r="S115" s="197"/>
      <c r="T115" s="199">
        <f>SUM(T116:T123)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82</v>
      </c>
      <c r="AT115" s="201" t="s">
        <v>73</v>
      </c>
      <c r="AU115" s="201" t="s">
        <v>82</v>
      </c>
      <c r="AY115" s="200" t="s">
        <v>140</v>
      </c>
      <c r="BK115" s="202">
        <f>SUM(BK116:BK123)</f>
        <v>0</v>
      </c>
    </row>
    <row r="116" s="2" customFormat="1" ht="16.5" customHeight="1">
      <c r="A116" s="39"/>
      <c r="B116" s="40"/>
      <c r="C116" s="205" t="s">
        <v>195</v>
      </c>
      <c r="D116" s="205" t="s">
        <v>144</v>
      </c>
      <c r="E116" s="206" t="s">
        <v>1186</v>
      </c>
      <c r="F116" s="207" t="s">
        <v>1187</v>
      </c>
      <c r="G116" s="208" t="s">
        <v>771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148</v>
      </c>
      <c r="AT116" s="216" t="s">
        <v>144</v>
      </c>
      <c r="AU116" s="216" t="s">
        <v>149</v>
      </c>
      <c r="AY116" s="18" t="s">
        <v>140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149</v>
      </c>
      <c r="BK116" s="217">
        <f>ROUND(I116*H116,2)</f>
        <v>0</v>
      </c>
      <c r="BL116" s="18" t="s">
        <v>148</v>
      </c>
      <c r="BM116" s="216" t="s">
        <v>1188</v>
      </c>
    </row>
    <row r="117" s="2" customFormat="1" ht="16.5" customHeight="1">
      <c r="A117" s="39"/>
      <c r="B117" s="40"/>
      <c r="C117" s="205" t="s">
        <v>202</v>
      </c>
      <c r="D117" s="205" t="s">
        <v>144</v>
      </c>
      <c r="E117" s="206" t="s">
        <v>1189</v>
      </c>
      <c r="F117" s="207" t="s">
        <v>1190</v>
      </c>
      <c r="G117" s="208" t="s">
        <v>771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148</v>
      </c>
      <c r="AT117" s="216" t="s">
        <v>144</v>
      </c>
      <c r="AU117" s="216" t="s">
        <v>149</v>
      </c>
      <c r="AY117" s="18" t="s">
        <v>140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149</v>
      </c>
      <c r="BK117" s="217">
        <f>ROUND(I117*H117,2)</f>
        <v>0</v>
      </c>
      <c r="BL117" s="18" t="s">
        <v>148</v>
      </c>
      <c r="BM117" s="216" t="s">
        <v>1191</v>
      </c>
    </row>
    <row r="118" s="2" customFormat="1" ht="16.5" customHeight="1">
      <c r="A118" s="39"/>
      <c r="B118" s="40"/>
      <c r="C118" s="205" t="s">
        <v>768</v>
      </c>
      <c r="D118" s="205" t="s">
        <v>144</v>
      </c>
      <c r="E118" s="206" t="s">
        <v>1192</v>
      </c>
      <c r="F118" s="207" t="s">
        <v>1193</v>
      </c>
      <c r="G118" s="208" t="s">
        <v>771</v>
      </c>
      <c r="H118" s="209">
        <v>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148</v>
      </c>
      <c r="AT118" s="216" t="s">
        <v>144</v>
      </c>
      <c r="AU118" s="216" t="s">
        <v>149</v>
      </c>
      <c r="AY118" s="18" t="s">
        <v>140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149</v>
      </c>
      <c r="BK118" s="217">
        <f>ROUND(I118*H118,2)</f>
        <v>0</v>
      </c>
      <c r="BL118" s="18" t="s">
        <v>148</v>
      </c>
      <c r="BM118" s="216" t="s">
        <v>1194</v>
      </c>
    </row>
    <row r="119" s="2" customFormat="1" ht="16.5" customHeight="1">
      <c r="A119" s="39"/>
      <c r="B119" s="40"/>
      <c r="C119" s="205" t="s">
        <v>773</v>
      </c>
      <c r="D119" s="205" t="s">
        <v>144</v>
      </c>
      <c r="E119" s="206" t="s">
        <v>1195</v>
      </c>
      <c r="F119" s="207" t="s">
        <v>1196</v>
      </c>
      <c r="G119" s="208" t="s">
        <v>771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46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148</v>
      </c>
      <c r="AT119" s="216" t="s">
        <v>144</v>
      </c>
      <c r="AU119" s="216" t="s">
        <v>149</v>
      </c>
      <c r="AY119" s="18" t="s">
        <v>140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149</v>
      </c>
      <c r="BK119" s="217">
        <f>ROUND(I119*H119,2)</f>
        <v>0</v>
      </c>
      <c r="BL119" s="18" t="s">
        <v>148</v>
      </c>
      <c r="BM119" s="216" t="s">
        <v>1197</v>
      </c>
    </row>
    <row r="120" s="2" customFormat="1" ht="16.5" customHeight="1">
      <c r="A120" s="39"/>
      <c r="B120" s="40"/>
      <c r="C120" s="205" t="s">
        <v>777</v>
      </c>
      <c r="D120" s="205" t="s">
        <v>144</v>
      </c>
      <c r="E120" s="206" t="s">
        <v>1198</v>
      </c>
      <c r="F120" s="207" t="s">
        <v>1199</v>
      </c>
      <c r="G120" s="208" t="s">
        <v>771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148</v>
      </c>
      <c r="AT120" s="216" t="s">
        <v>144</v>
      </c>
      <c r="AU120" s="216" t="s">
        <v>149</v>
      </c>
      <c r="AY120" s="18" t="s">
        <v>140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149</v>
      </c>
      <c r="BK120" s="217">
        <f>ROUND(I120*H120,2)</f>
        <v>0</v>
      </c>
      <c r="BL120" s="18" t="s">
        <v>148</v>
      </c>
      <c r="BM120" s="216" t="s">
        <v>1200</v>
      </c>
    </row>
    <row r="121" s="2" customFormat="1" ht="16.5" customHeight="1">
      <c r="A121" s="39"/>
      <c r="B121" s="40"/>
      <c r="C121" s="205" t="s">
        <v>279</v>
      </c>
      <c r="D121" s="205" t="s">
        <v>144</v>
      </c>
      <c r="E121" s="206" t="s">
        <v>1201</v>
      </c>
      <c r="F121" s="207" t="s">
        <v>1202</v>
      </c>
      <c r="G121" s="208" t="s">
        <v>771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46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148</v>
      </c>
      <c r="AT121" s="216" t="s">
        <v>144</v>
      </c>
      <c r="AU121" s="216" t="s">
        <v>149</v>
      </c>
      <c r="AY121" s="18" t="s">
        <v>140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149</v>
      </c>
      <c r="BK121" s="217">
        <f>ROUND(I121*H121,2)</f>
        <v>0</v>
      </c>
      <c r="BL121" s="18" t="s">
        <v>148</v>
      </c>
      <c r="BM121" s="216" t="s">
        <v>1203</v>
      </c>
    </row>
    <row r="122" s="2" customFormat="1" ht="16.5" customHeight="1">
      <c r="A122" s="39"/>
      <c r="B122" s="40"/>
      <c r="C122" s="205" t="s">
        <v>785</v>
      </c>
      <c r="D122" s="205" t="s">
        <v>144</v>
      </c>
      <c r="E122" s="206" t="s">
        <v>1204</v>
      </c>
      <c r="F122" s="207" t="s">
        <v>1205</v>
      </c>
      <c r="G122" s="208" t="s">
        <v>771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148</v>
      </c>
      <c r="AT122" s="216" t="s">
        <v>144</v>
      </c>
      <c r="AU122" s="216" t="s">
        <v>149</v>
      </c>
      <c r="AY122" s="18" t="s">
        <v>140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149</v>
      </c>
      <c r="BK122" s="217">
        <f>ROUND(I122*H122,2)</f>
        <v>0</v>
      </c>
      <c r="BL122" s="18" t="s">
        <v>148</v>
      </c>
      <c r="BM122" s="216" t="s">
        <v>1206</v>
      </c>
    </row>
    <row r="123" s="2" customFormat="1" ht="24.15" customHeight="1">
      <c r="A123" s="39"/>
      <c r="B123" s="40"/>
      <c r="C123" s="205" t="s">
        <v>789</v>
      </c>
      <c r="D123" s="205" t="s">
        <v>144</v>
      </c>
      <c r="E123" s="206" t="s">
        <v>1207</v>
      </c>
      <c r="F123" s="207" t="s">
        <v>1208</v>
      </c>
      <c r="G123" s="208" t="s">
        <v>1071</v>
      </c>
      <c r="H123" s="209">
        <v>6</v>
      </c>
      <c r="I123" s="210"/>
      <c r="J123" s="211">
        <f>ROUND(I123*H123,2)</f>
        <v>0</v>
      </c>
      <c r="K123" s="207" t="s">
        <v>19</v>
      </c>
      <c r="L123" s="45"/>
      <c r="M123" s="284" t="s">
        <v>19</v>
      </c>
      <c r="N123" s="285" t="s">
        <v>46</v>
      </c>
      <c r="O123" s="279"/>
      <c r="P123" s="286">
        <f>O123*H123</f>
        <v>0</v>
      </c>
      <c r="Q123" s="286">
        <v>0</v>
      </c>
      <c r="R123" s="286">
        <f>Q123*H123</f>
        <v>0</v>
      </c>
      <c r="S123" s="286">
        <v>0</v>
      </c>
      <c r="T123" s="28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148</v>
      </c>
      <c r="AT123" s="216" t="s">
        <v>144</v>
      </c>
      <c r="AU123" s="216" t="s">
        <v>149</v>
      </c>
      <c r="AY123" s="18" t="s">
        <v>140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149</v>
      </c>
      <c r="BK123" s="217">
        <f>ROUND(I123*H123,2)</f>
        <v>0</v>
      </c>
      <c r="BL123" s="18" t="s">
        <v>148</v>
      </c>
      <c r="BM123" s="216" t="s">
        <v>1209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4x2H3JjGaaIthySarD0efGqHjLhl5/m75mR45wWrUrddW+4jiVqfWhNorlruWJRSFSnpNRQ51LVZgkJky3v9uw==" hashValue="x5DnZgXs2xTCn75C2mMoOefKm06a17aMHoYIaxx8CGLiDZaCEPipRgQVenyjbg0nlJhTq6aJHuMTtAwiG3qojw==" algorithmName="SHA-512" password="CC35"/>
  <autoFilter ref="C83:K12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111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SK Modřany - byt správce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112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1210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1. 9. 2025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39"/>
      <c r="B27" s="140"/>
      <c r="C27" s="139"/>
      <c r="D27" s="139"/>
      <c r="E27" s="141" t="s">
        <v>114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ROUND((SUM(BE85:BE109)),  2)</f>
        <v>0</v>
      </c>
      <c r="G33" s="39"/>
      <c r="H33" s="39"/>
      <c r="I33" s="149">
        <v>0.20999999999999999</v>
      </c>
      <c r="J33" s="148">
        <f>ROUND(((SUM(BE85:BE109))*I33),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ROUND((SUM(BF85:BF109)),  2)</f>
        <v>0</v>
      </c>
      <c r="G34" s="39"/>
      <c r="H34" s="39"/>
      <c r="I34" s="149">
        <v>0.12</v>
      </c>
      <c r="J34" s="148">
        <f>ROUND(((SUM(BF85:BF109))*I34),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ROUND((SUM(BG85:BG109)),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ROUND((SUM(BH85:BH109)),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ROUND((SUM(BI85:BI109)),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115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SK Modřany - byt správce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112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2025-109-3-19 - 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Komořanská - 47, Praha 4 - Modřany</v>
      </c>
      <c r="G52" s="41"/>
      <c r="H52" s="41"/>
      <c r="I52" s="33" t="s">
        <v>23</v>
      </c>
      <c r="J52" s="73" t="str">
        <f>IF(J12="","",J12)</f>
        <v>1. 9. 2025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Sportovní klub Modřany,Komořanská 47, Praha 4</v>
      </c>
      <c r="G54" s="41"/>
      <c r="H54" s="41"/>
      <c r="I54" s="33" t="s">
        <v>32</v>
      </c>
      <c r="J54" s="37" t="str">
        <f>E21</f>
        <v>ASLB spol.s.r.o.Fikarova 2157/1, Praha 4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116</v>
      </c>
      <c r="D57" s="163"/>
      <c r="E57" s="163"/>
      <c r="F57" s="163"/>
      <c r="G57" s="163"/>
      <c r="H57" s="163"/>
      <c r="I57" s="163"/>
      <c r="J57" s="164" t="s">
        <v>117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118</v>
      </c>
    </row>
    <row r="60" hidden="1" s="9" customFormat="1" ht="24.96" customHeight="1">
      <c r="A60" s="9"/>
      <c r="B60" s="166"/>
      <c r="C60" s="167"/>
      <c r="D60" s="168" t="s">
        <v>1211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1212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1213</v>
      </c>
      <c r="E62" s="175"/>
      <c r="F62" s="175"/>
      <c r="G62" s="175"/>
      <c r="H62" s="175"/>
      <c r="I62" s="175"/>
      <c r="J62" s="176">
        <f>J96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1214</v>
      </c>
      <c r="E63" s="175"/>
      <c r="F63" s="175"/>
      <c r="G63" s="175"/>
      <c r="H63" s="175"/>
      <c r="I63" s="175"/>
      <c r="J63" s="176">
        <f>J101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1215</v>
      </c>
      <c r="E64" s="175"/>
      <c r="F64" s="175"/>
      <c r="G64" s="175"/>
      <c r="H64" s="175"/>
      <c r="I64" s="175"/>
      <c r="J64" s="176">
        <f>J104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1216</v>
      </c>
      <c r="E65" s="175"/>
      <c r="F65" s="175"/>
      <c r="G65" s="175"/>
      <c r="H65" s="175"/>
      <c r="I65" s="175"/>
      <c r="J65" s="176">
        <f>J107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SK Modřany - byt správce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112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2025-109-3-19 - VRN - vedlejší rozpočtové náklady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Komořanská - 47, Praha 4 - Modřany</v>
      </c>
      <c r="G79" s="41"/>
      <c r="H79" s="41"/>
      <c r="I79" s="33" t="s">
        <v>23</v>
      </c>
      <c r="J79" s="73" t="str">
        <f>IF(J12="","",J12)</f>
        <v>1. 9. 2025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40.05" customHeight="1">
      <c r="A81" s="39"/>
      <c r="B81" s="40"/>
      <c r="C81" s="33" t="s">
        <v>25</v>
      </c>
      <c r="D81" s="41"/>
      <c r="E81" s="41"/>
      <c r="F81" s="28" t="str">
        <f>E15</f>
        <v>Sportovní klub Modřany,Komořanská 47, Praha 4</v>
      </c>
      <c r="G81" s="41"/>
      <c r="H81" s="41"/>
      <c r="I81" s="33" t="s">
        <v>32</v>
      </c>
      <c r="J81" s="37" t="str">
        <f>E21</f>
        <v>ASLB spol.s.r.o.Fikarova 2157/1, Praha 4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126</v>
      </c>
      <c r="D84" s="181" t="s">
        <v>59</v>
      </c>
      <c r="E84" s="181" t="s">
        <v>55</v>
      </c>
      <c r="F84" s="181" t="s">
        <v>56</v>
      </c>
      <c r="G84" s="181" t="s">
        <v>127</v>
      </c>
      <c r="H84" s="181" t="s">
        <v>128</v>
      </c>
      <c r="I84" s="181" t="s">
        <v>129</v>
      </c>
      <c r="J84" s="181" t="s">
        <v>117</v>
      </c>
      <c r="K84" s="182" t="s">
        <v>130</v>
      </c>
      <c r="L84" s="183"/>
      <c r="M84" s="93" t="s">
        <v>19</v>
      </c>
      <c r="N84" s="94" t="s">
        <v>44</v>
      </c>
      <c r="O84" s="94" t="s">
        <v>131</v>
      </c>
      <c r="P84" s="94" t="s">
        <v>132</v>
      </c>
      <c r="Q84" s="94" t="s">
        <v>133</v>
      </c>
      <c r="R84" s="94" t="s">
        <v>134</v>
      </c>
      <c r="S84" s="94" t="s">
        <v>135</v>
      </c>
      <c r="T84" s="95" t="s">
        <v>136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0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73</v>
      </c>
      <c r="AU85" s="18" t="s">
        <v>118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73</v>
      </c>
      <c r="E86" s="192" t="s">
        <v>1217</v>
      </c>
      <c r="F86" s="192" t="s">
        <v>1218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P87+P96+P101+P104+P107</f>
        <v>0</v>
      </c>
      <c r="Q86" s="197"/>
      <c r="R86" s="198">
        <f>R87+R96+R101+R104+R107</f>
        <v>0</v>
      </c>
      <c r="S86" s="197"/>
      <c r="T86" s="199">
        <f>T87+T96+T101+T104+T107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322</v>
      </c>
      <c r="AT86" s="201" t="s">
        <v>73</v>
      </c>
      <c r="AU86" s="201" t="s">
        <v>74</v>
      </c>
      <c r="AY86" s="200" t="s">
        <v>140</v>
      </c>
      <c r="BK86" s="202">
        <f>BK87+BK96+BK101+BK104+BK107</f>
        <v>0</v>
      </c>
    </row>
    <row r="87" s="12" customFormat="1" ht="22.8" customHeight="1">
      <c r="A87" s="12"/>
      <c r="B87" s="189"/>
      <c r="C87" s="190"/>
      <c r="D87" s="191" t="s">
        <v>73</v>
      </c>
      <c r="E87" s="203" t="s">
        <v>1219</v>
      </c>
      <c r="F87" s="203" t="s">
        <v>1220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SUM(P88:P95)</f>
        <v>0</v>
      </c>
      <c r="Q87" s="197"/>
      <c r="R87" s="198">
        <f>SUM(R88:R95)</f>
        <v>0</v>
      </c>
      <c r="S87" s="197"/>
      <c r="T87" s="199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322</v>
      </c>
      <c r="AT87" s="201" t="s">
        <v>73</v>
      </c>
      <c r="AU87" s="201" t="s">
        <v>82</v>
      </c>
      <c r="AY87" s="200" t="s">
        <v>140</v>
      </c>
      <c r="BK87" s="202">
        <f>SUM(BK88:BK95)</f>
        <v>0</v>
      </c>
    </row>
    <row r="88" s="2" customFormat="1" ht="16.5" customHeight="1">
      <c r="A88" s="39"/>
      <c r="B88" s="40"/>
      <c r="C88" s="205" t="s">
        <v>143</v>
      </c>
      <c r="D88" s="205" t="s">
        <v>144</v>
      </c>
      <c r="E88" s="206" t="s">
        <v>1221</v>
      </c>
      <c r="F88" s="207" t="s">
        <v>1222</v>
      </c>
      <c r="G88" s="208" t="s">
        <v>430</v>
      </c>
      <c r="H88" s="209">
        <v>1</v>
      </c>
      <c r="I88" s="210"/>
      <c r="J88" s="211">
        <f>ROUND(I88*H88,2)</f>
        <v>0</v>
      </c>
      <c r="K88" s="207" t="s">
        <v>206</v>
      </c>
      <c r="L88" s="45"/>
      <c r="M88" s="212" t="s">
        <v>19</v>
      </c>
      <c r="N88" s="213" t="s">
        <v>46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1223</v>
      </c>
      <c r="AT88" s="216" t="s">
        <v>144</v>
      </c>
      <c r="AU88" s="216" t="s">
        <v>149</v>
      </c>
      <c r="AY88" s="18" t="s">
        <v>140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149</v>
      </c>
      <c r="BK88" s="217">
        <f>ROUND(I88*H88,2)</f>
        <v>0</v>
      </c>
      <c r="BL88" s="18" t="s">
        <v>1223</v>
      </c>
      <c r="BM88" s="216" t="s">
        <v>1224</v>
      </c>
    </row>
    <row r="89" s="2" customFormat="1">
      <c r="A89" s="39"/>
      <c r="B89" s="40"/>
      <c r="C89" s="41"/>
      <c r="D89" s="261" t="s">
        <v>200</v>
      </c>
      <c r="E89" s="41"/>
      <c r="F89" s="262" t="s">
        <v>1225</v>
      </c>
      <c r="G89" s="41"/>
      <c r="H89" s="41"/>
      <c r="I89" s="263"/>
      <c r="J89" s="41"/>
      <c r="K89" s="41"/>
      <c r="L89" s="45"/>
      <c r="M89" s="264"/>
      <c r="N89" s="26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200</v>
      </c>
      <c r="AU89" s="18" t="s">
        <v>149</v>
      </c>
    </row>
    <row r="90" s="2" customFormat="1" ht="16.5" customHeight="1">
      <c r="A90" s="39"/>
      <c r="B90" s="40"/>
      <c r="C90" s="205" t="s">
        <v>156</v>
      </c>
      <c r="D90" s="205" t="s">
        <v>144</v>
      </c>
      <c r="E90" s="206" t="s">
        <v>1226</v>
      </c>
      <c r="F90" s="207" t="s">
        <v>1227</v>
      </c>
      <c r="G90" s="208" t="s">
        <v>430</v>
      </c>
      <c r="H90" s="209">
        <v>1</v>
      </c>
      <c r="I90" s="210"/>
      <c r="J90" s="211">
        <f>ROUND(I90*H90,2)</f>
        <v>0</v>
      </c>
      <c r="K90" s="207" t="s">
        <v>206</v>
      </c>
      <c r="L90" s="45"/>
      <c r="M90" s="212" t="s">
        <v>19</v>
      </c>
      <c r="N90" s="213" t="s">
        <v>46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1223</v>
      </c>
      <c r="AT90" s="216" t="s">
        <v>144</v>
      </c>
      <c r="AU90" s="216" t="s">
        <v>149</v>
      </c>
      <c r="AY90" s="18" t="s">
        <v>140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149</v>
      </c>
      <c r="BK90" s="217">
        <f>ROUND(I90*H90,2)</f>
        <v>0</v>
      </c>
      <c r="BL90" s="18" t="s">
        <v>1223</v>
      </c>
      <c r="BM90" s="216" t="s">
        <v>1228</v>
      </c>
    </row>
    <row r="91" s="2" customFormat="1">
      <c r="A91" s="39"/>
      <c r="B91" s="40"/>
      <c r="C91" s="41"/>
      <c r="D91" s="261" t="s">
        <v>200</v>
      </c>
      <c r="E91" s="41"/>
      <c r="F91" s="262" t="s">
        <v>1229</v>
      </c>
      <c r="G91" s="41"/>
      <c r="H91" s="41"/>
      <c r="I91" s="263"/>
      <c r="J91" s="41"/>
      <c r="K91" s="41"/>
      <c r="L91" s="45"/>
      <c r="M91" s="264"/>
      <c r="N91" s="26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200</v>
      </c>
      <c r="AU91" s="18" t="s">
        <v>149</v>
      </c>
    </row>
    <row r="92" s="2" customFormat="1" ht="16.5" customHeight="1">
      <c r="A92" s="39"/>
      <c r="B92" s="40"/>
      <c r="C92" s="205" t="s">
        <v>82</v>
      </c>
      <c r="D92" s="205" t="s">
        <v>144</v>
      </c>
      <c r="E92" s="206" t="s">
        <v>1230</v>
      </c>
      <c r="F92" s="207" t="s">
        <v>1231</v>
      </c>
      <c r="G92" s="208" t="s">
        <v>430</v>
      </c>
      <c r="H92" s="209">
        <v>1</v>
      </c>
      <c r="I92" s="210"/>
      <c r="J92" s="211">
        <f>ROUND(I92*H92,2)</f>
        <v>0</v>
      </c>
      <c r="K92" s="207" t="s">
        <v>206</v>
      </c>
      <c r="L92" s="45"/>
      <c r="M92" s="212" t="s">
        <v>19</v>
      </c>
      <c r="N92" s="213" t="s">
        <v>46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1223</v>
      </c>
      <c r="AT92" s="216" t="s">
        <v>144</v>
      </c>
      <c r="AU92" s="216" t="s">
        <v>149</v>
      </c>
      <c r="AY92" s="18" t="s">
        <v>140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149</v>
      </c>
      <c r="BK92" s="217">
        <f>ROUND(I92*H92,2)</f>
        <v>0</v>
      </c>
      <c r="BL92" s="18" t="s">
        <v>1223</v>
      </c>
      <c r="BM92" s="216" t="s">
        <v>1232</v>
      </c>
    </row>
    <row r="93" s="2" customFormat="1">
      <c r="A93" s="39"/>
      <c r="B93" s="40"/>
      <c r="C93" s="41"/>
      <c r="D93" s="261" t="s">
        <v>200</v>
      </c>
      <c r="E93" s="41"/>
      <c r="F93" s="262" t="s">
        <v>1233</v>
      </c>
      <c r="G93" s="41"/>
      <c r="H93" s="41"/>
      <c r="I93" s="263"/>
      <c r="J93" s="41"/>
      <c r="K93" s="41"/>
      <c r="L93" s="45"/>
      <c r="M93" s="264"/>
      <c r="N93" s="26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200</v>
      </c>
      <c r="AU93" s="18" t="s">
        <v>149</v>
      </c>
    </row>
    <row r="94" s="2" customFormat="1" ht="16.5" customHeight="1">
      <c r="A94" s="39"/>
      <c r="B94" s="40"/>
      <c r="C94" s="205" t="s">
        <v>458</v>
      </c>
      <c r="D94" s="205" t="s">
        <v>144</v>
      </c>
      <c r="E94" s="206" t="s">
        <v>1234</v>
      </c>
      <c r="F94" s="207" t="s">
        <v>1235</v>
      </c>
      <c r="G94" s="208" t="s">
        <v>430</v>
      </c>
      <c r="H94" s="209">
        <v>1</v>
      </c>
      <c r="I94" s="210"/>
      <c r="J94" s="211">
        <f>ROUND(I94*H94,2)</f>
        <v>0</v>
      </c>
      <c r="K94" s="207" t="s">
        <v>206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1223</v>
      </c>
      <c r="AT94" s="216" t="s">
        <v>144</v>
      </c>
      <c r="AU94" s="216" t="s">
        <v>149</v>
      </c>
      <c r="AY94" s="18" t="s">
        <v>140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149</v>
      </c>
      <c r="BK94" s="217">
        <f>ROUND(I94*H94,2)</f>
        <v>0</v>
      </c>
      <c r="BL94" s="18" t="s">
        <v>1223</v>
      </c>
      <c r="BM94" s="216" t="s">
        <v>1236</v>
      </c>
    </row>
    <row r="95" s="2" customFormat="1">
      <c r="A95" s="39"/>
      <c r="B95" s="40"/>
      <c r="C95" s="41"/>
      <c r="D95" s="261" t="s">
        <v>200</v>
      </c>
      <c r="E95" s="41"/>
      <c r="F95" s="262" t="s">
        <v>1237</v>
      </c>
      <c r="G95" s="41"/>
      <c r="H95" s="41"/>
      <c r="I95" s="263"/>
      <c r="J95" s="41"/>
      <c r="K95" s="41"/>
      <c r="L95" s="45"/>
      <c r="M95" s="264"/>
      <c r="N95" s="26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200</v>
      </c>
      <c r="AU95" s="18" t="s">
        <v>149</v>
      </c>
    </row>
    <row r="96" s="12" customFormat="1" ht="22.8" customHeight="1">
      <c r="A96" s="12"/>
      <c r="B96" s="189"/>
      <c r="C96" s="190"/>
      <c r="D96" s="191" t="s">
        <v>73</v>
      </c>
      <c r="E96" s="203" t="s">
        <v>1238</v>
      </c>
      <c r="F96" s="203" t="s">
        <v>1239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SUM(P97:P100)</f>
        <v>0</v>
      </c>
      <c r="Q96" s="197"/>
      <c r="R96" s="198">
        <f>SUM(R97:R100)</f>
        <v>0</v>
      </c>
      <c r="S96" s="197"/>
      <c r="T96" s="199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322</v>
      </c>
      <c r="AT96" s="201" t="s">
        <v>73</v>
      </c>
      <c r="AU96" s="201" t="s">
        <v>82</v>
      </c>
      <c r="AY96" s="200" t="s">
        <v>140</v>
      </c>
      <c r="BK96" s="202">
        <f>SUM(BK97:BK100)</f>
        <v>0</v>
      </c>
    </row>
    <row r="97" s="2" customFormat="1" ht="16.5" customHeight="1">
      <c r="A97" s="39"/>
      <c r="B97" s="40"/>
      <c r="C97" s="205" t="s">
        <v>149</v>
      </c>
      <c r="D97" s="205" t="s">
        <v>144</v>
      </c>
      <c r="E97" s="206" t="s">
        <v>1240</v>
      </c>
      <c r="F97" s="207" t="s">
        <v>1239</v>
      </c>
      <c r="G97" s="208" t="s">
        <v>1082</v>
      </c>
      <c r="H97" s="288"/>
      <c r="I97" s="210"/>
      <c r="J97" s="211">
        <f>ROUND(I97*H97,2)</f>
        <v>0</v>
      </c>
      <c r="K97" s="207" t="s">
        <v>206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1223</v>
      </c>
      <c r="AT97" s="216" t="s">
        <v>144</v>
      </c>
      <c r="AU97" s="216" t="s">
        <v>149</v>
      </c>
      <c r="AY97" s="18" t="s">
        <v>140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149</v>
      </c>
      <c r="BK97" s="217">
        <f>ROUND(I97*H97,2)</f>
        <v>0</v>
      </c>
      <c r="BL97" s="18" t="s">
        <v>1223</v>
      </c>
      <c r="BM97" s="216" t="s">
        <v>1241</v>
      </c>
    </row>
    <row r="98" s="2" customFormat="1">
      <c r="A98" s="39"/>
      <c r="B98" s="40"/>
      <c r="C98" s="41"/>
      <c r="D98" s="261" t="s">
        <v>200</v>
      </c>
      <c r="E98" s="41"/>
      <c r="F98" s="262" t="s">
        <v>1242</v>
      </c>
      <c r="G98" s="41"/>
      <c r="H98" s="41"/>
      <c r="I98" s="263"/>
      <c r="J98" s="41"/>
      <c r="K98" s="41"/>
      <c r="L98" s="45"/>
      <c r="M98" s="264"/>
      <c r="N98" s="26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200</v>
      </c>
      <c r="AU98" s="18" t="s">
        <v>149</v>
      </c>
    </row>
    <row r="99" s="2" customFormat="1" ht="16.5" customHeight="1">
      <c r="A99" s="39"/>
      <c r="B99" s="40"/>
      <c r="C99" s="205" t="s">
        <v>263</v>
      </c>
      <c r="D99" s="205" t="s">
        <v>144</v>
      </c>
      <c r="E99" s="206" t="s">
        <v>1243</v>
      </c>
      <c r="F99" s="207" t="s">
        <v>1244</v>
      </c>
      <c r="G99" s="208" t="s">
        <v>430</v>
      </c>
      <c r="H99" s="209">
        <v>1</v>
      </c>
      <c r="I99" s="210"/>
      <c r="J99" s="211">
        <f>ROUND(I99*H99,2)</f>
        <v>0</v>
      </c>
      <c r="K99" s="207" t="s">
        <v>206</v>
      </c>
      <c r="L99" s="45"/>
      <c r="M99" s="212" t="s">
        <v>19</v>
      </c>
      <c r="N99" s="213" t="s">
        <v>46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1223</v>
      </c>
      <c r="AT99" s="216" t="s">
        <v>144</v>
      </c>
      <c r="AU99" s="216" t="s">
        <v>149</v>
      </c>
      <c r="AY99" s="18" t="s">
        <v>140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149</v>
      </c>
      <c r="BK99" s="217">
        <f>ROUND(I99*H99,2)</f>
        <v>0</v>
      </c>
      <c r="BL99" s="18" t="s">
        <v>1223</v>
      </c>
      <c r="BM99" s="216" t="s">
        <v>1245</v>
      </c>
    </row>
    <row r="100" s="2" customFormat="1">
      <c r="A100" s="39"/>
      <c r="B100" s="40"/>
      <c r="C100" s="41"/>
      <c r="D100" s="261" t="s">
        <v>200</v>
      </c>
      <c r="E100" s="41"/>
      <c r="F100" s="262" t="s">
        <v>1246</v>
      </c>
      <c r="G100" s="41"/>
      <c r="H100" s="41"/>
      <c r="I100" s="263"/>
      <c r="J100" s="41"/>
      <c r="K100" s="41"/>
      <c r="L100" s="45"/>
      <c r="M100" s="264"/>
      <c r="N100" s="26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200</v>
      </c>
      <c r="AU100" s="18" t="s">
        <v>149</v>
      </c>
    </row>
    <row r="101" s="12" customFormat="1" ht="22.8" customHeight="1">
      <c r="A101" s="12"/>
      <c r="B101" s="189"/>
      <c r="C101" s="190"/>
      <c r="D101" s="191" t="s">
        <v>73</v>
      </c>
      <c r="E101" s="203" t="s">
        <v>1247</v>
      </c>
      <c r="F101" s="203" t="s">
        <v>1248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SUM(P102:P103)</f>
        <v>0</v>
      </c>
      <c r="Q101" s="197"/>
      <c r="R101" s="198">
        <f>SUM(R102:R103)</f>
        <v>0</v>
      </c>
      <c r="S101" s="197"/>
      <c r="T101" s="19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322</v>
      </c>
      <c r="AT101" s="201" t="s">
        <v>73</v>
      </c>
      <c r="AU101" s="201" t="s">
        <v>82</v>
      </c>
      <c r="AY101" s="200" t="s">
        <v>140</v>
      </c>
      <c r="BK101" s="202">
        <f>SUM(BK102:BK103)</f>
        <v>0</v>
      </c>
    </row>
    <row r="102" s="2" customFormat="1" ht="16.5" customHeight="1">
      <c r="A102" s="39"/>
      <c r="B102" s="40"/>
      <c r="C102" s="205" t="s">
        <v>325</v>
      </c>
      <c r="D102" s="205" t="s">
        <v>144</v>
      </c>
      <c r="E102" s="206" t="s">
        <v>1249</v>
      </c>
      <c r="F102" s="207" t="s">
        <v>1250</v>
      </c>
      <c r="G102" s="208" t="s">
        <v>1082</v>
      </c>
      <c r="H102" s="288"/>
      <c r="I102" s="210"/>
      <c r="J102" s="211">
        <f>ROUND(I102*H102,2)</f>
        <v>0</v>
      </c>
      <c r="K102" s="207" t="s">
        <v>206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1223</v>
      </c>
      <c r="AT102" s="216" t="s">
        <v>144</v>
      </c>
      <c r="AU102" s="216" t="s">
        <v>149</v>
      </c>
      <c r="AY102" s="18" t="s">
        <v>140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149</v>
      </c>
      <c r="BK102" s="217">
        <f>ROUND(I102*H102,2)</f>
        <v>0</v>
      </c>
      <c r="BL102" s="18" t="s">
        <v>1223</v>
      </c>
      <c r="BM102" s="216" t="s">
        <v>1251</v>
      </c>
    </row>
    <row r="103" s="2" customFormat="1">
      <c r="A103" s="39"/>
      <c r="B103" s="40"/>
      <c r="C103" s="41"/>
      <c r="D103" s="261" t="s">
        <v>200</v>
      </c>
      <c r="E103" s="41"/>
      <c r="F103" s="262" t="s">
        <v>1252</v>
      </c>
      <c r="G103" s="41"/>
      <c r="H103" s="41"/>
      <c r="I103" s="263"/>
      <c r="J103" s="41"/>
      <c r="K103" s="41"/>
      <c r="L103" s="45"/>
      <c r="M103" s="264"/>
      <c r="N103" s="26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200</v>
      </c>
      <c r="AU103" s="18" t="s">
        <v>149</v>
      </c>
    </row>
    <row r="104" s="12" customFormat="1" ht="22.8" customHeight="1">
      <c r="A104" s="12"/>
      <c r="B104" s="189"/>
      <c r="C104" s="190"/>
      <c r="D104" s="191" t="s">
        <v>73</v>
      </c>
      <c r="E104" s="203" t="s">
        <v>1253</v>
      </c>
      <c r="F104" s="203" t="s">
        <v>1254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SUM(P105:P106)</f>
        <v>0</v>
      </c>
      <c r="Q104" s="197"/>
      <c r="R104" s="198">
        <f>SUM(R105:R106)</f>
        <v>0</v>
      </c>
      <c r="S104" s="197"/>
      <c r="T104" s="199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322</v>
      </c>
      <c r="AT104" s="201" t="s">
        <v>73</v>
      </c>
      <c r="AU104" s="201" t="s">
        <v>82</v>
      </c>
      <c r="AY104" s="200" t="s">
        <v>140</v>
      </c>
      <c r="BK104" s="202">
        <f>SUM(BK105:BK106)</f>
        <v>0</v>
      </c>
    </row>
    <row r="105" s="2" customFormat="1" ht="21.75" customHeight="1">
      <c r="A105" s="39"/>
      <c r="B105" s="40"/>
      <c r="C105" s="205" t="s">
        <v>330</v>
      </c>
      <c r="D105" s="205" t="s">
        <v>144</v>
      </c>
      <c r="E105" s="206" t="s">
        <v>1255</v>
      </c>
      <c r="F105" s="207" t="s">
        <v>1256</v>
      </c>
      <c r="G105" s="208" t="s">
        <v>1082</v>
      </c>
      <c r="H105" s="288"/>
      <c r="I105" s="210"/>
      <c r="J105" s="211">
        <f>ROUND(I105*H105,2)</f>
        <v>0</v>
      </c>
      <c r="K105" s="207" t="s">
        <v>206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1223</v>
      </c>
      <c r="AT105" s="216" t="s">
        <v>144</v>
      </c>
      <c r="AU105" s="216" t="s">
        <v>149</v>
      </c>
      <c r="AY105" s="18" t="s">
        <v>140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149</v>
      </c>
      <c r="BK105" s="217">
        <f>ROUND(I105*H105,2)</f>
        <v>0</v>
      </c>
      <c r="BL105" s="18" t="s">
        <v>1223</v>
      </c>
      <c r="BM105" s="216" t="s">
        <v>1257</v>
      </c>
    </row>
    <row r="106" s="2" customFormat="1">
      <c r="A106" s="39"/>
      <c r="B106" s="40"/>
      <c r="C106" s="41"/>
      <c r="D106" s="261" t="s">
        <v>200</v>
      </c>
      <c r="E106" s="41"/>
      <c r="F106" s="262" t="s">
        <v>1258</v>
      </c>
      <c r="G106" s="41"/>
      <c r="H106" s="41"/>
      <c r="I106" s="263"/>
      <c r="J106" s="41"/>
      <c r="K106" s="41"/>
      <c r="L106" s="45"/>
      <c r="M106" s="264"/>
      <c r="N106" s="26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200</v>
      </c>
      <c r="AU106" s="18" t="s">
        <v>149</v>
      </c>
    </row>
    <row r="107" s="12" customFormat="1" ht="22.8" customHeight="1">
      <c r="A107" s="12"/>
      <c r="B107" s="189"/>
      <c r="C107" s="190"/>
      <c r="D107" s="191" t="s">
        <v>73</v>
      </c>
      <c r="E107" s="203" t="s">
        <v>1259</v>
      </c>
      <c r="F107" s="203" t="s">
        <v>1260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SUM(P108:P109)</f>
        <v>0</v>
      </c>
      <c r="Q107" s="197"/>
      <c r="R107" s="198">
        <f>SUM(R108:R109)</f>
        <v>0</v>
      </c>
      <c r="S107" s="197"/>
      <c r="T107" s="199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322</v>
      </c>
      <c r="AT107" s="201" t="s">
        <v>73</v>
      </c>
      <c r="AU107" s="201" t="s">
        <v>82</v>
      </c>
      <c r="AY107" s="200" t="s">
        <v>140</v>
      </c>
      <c r="BK107" s="202">
        <f>SUM(BK108:BK109)</f>
        <v>0</v>
      </c>
    </row>
    <row r="108" s="2" customFormat="1" ht="24.15" customHeight="1">
      <c r="A108" s="39"/>
      <c r="B108" s="40"/>
      <c r="C108" s="205" t="s">
        <v>462</v>
      </c>
      <c r="D108" s="205" t="s">
        <v>144</v>
      </c>
      <c r="E108" s="206" t="s">
        <v>1261</v>
      </c>
      <c r="F108" s="207" t="s">
        <v>1262</v>
      </c>
      <c r="G108" s="208" t="s">
        <v>1082</v>
      </c>
      <c r="H108" s="288"/>
      <c r="I108" s="210"/>
      <c r="J108" s="211">
        <f>ROUND(I108*H108,2)</f>
        <v>0</v>
      </c>
      <c r="K108" s="207" t="s">
        <v>206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1223</v>
      </c>
      <c r="AT108" s="216" t="s">
        <v>144</v>
      </c>
      <c r="AU108" s="216" t="s">
        <v>149</v>
      </c>
      <c r="AY108" s="18" t="s">
        <v>140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149</v>
      </c>
      <c r="BK108" s="217">
        <f>ROUND(I108*H108,2)</f>
        <v>0</v>
      </c>
      <c r="BL108" s="18" t="s">
        <v>1223</v>
      </c>
      <c r="BM108" s="216" t="s">
        <v>1263</v>
      </c>
    </row>
    <row r="109" s="2" customFormat="1">
      <c r="A109" s="39"/>
      <c r="B109" s="40"/>
      <c r="C109" s="41"/>
      <c r="D109" s="261" t="s">
        <v>200</v>
      </c>
      <c r="E109" s="41"/>
      <c r="F109" s="262" t="s">
        <v>1264</v>
      </c>
      <c r="G109" s="41"/>
      <c r="H109" s="41"/>
      <c r="I109" s="263"/>
      <c r="J109" s="41"/>
      <c r="K109" s="41"/>
      <c r="L109" s="45"/>
      <c r="M109" s="277"/>
      <c r="N109" s="278"/>
      <c r="O109" s="279"/>
      <c r="P109" s="279"/>
      <c r="Q109" s="279"/>
      <c r="R109" s="279"/>
      <c r="S109" s="279"/>
      <c r="T109" s="280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200</v>
      </c>
      <c r="AU109" s="18" t="s">
        <v>149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f65ZZupevyRX1ceZdy5z8qlq7NVUnyft+fHAo9Qhk+Q/K89vW3kfpfuXf13pTdsKuggU0X0xA1YfArSa1WaXkg==" hashValue="8L+JOUM2PN4ZJLJHxJ2Ognm8TP9Z/ybjA+1dpiqSFaWphH9/sfA/mRgr4JYfvnB5seRgInFEshH7Nb+2Q7JWdQ==" algorithmName="SHA-512" password="CC35"/>
  <autoFilter ref="C84:K10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2/012344000"/>
    <hyperlink ref="F91" r:id="rId2" display="https://podminky.urs.cz/item/CS_URS_2025_02/012444000"/>
    <hyperlink ref="F93" r:id="rId3" display="https://podminky.urs.cz/item/CS_URS_2025_02/013254000.S"/>
    <hyperlink ref="F95" r:id="rId4" display="https://podminky.urs.cz/item/CS_URS_2025_02/013294000"/>
    <hyperlink ref="F98" r:id="rId5" display="https://podminky.urs.cz/item/CS_URS_2025_02/030001000"/>
    <hyperlink ref="F100" r:id="rId6" display="https://podminky.urs.cz/item/CS_URS_2025_02/034503000"/>
    <hyperlink ref="F103" r:id="rId7" display="https://podminky.urs.cz/item/CS_URS_2025_02/045002000.KV"/>
    <hyperlink ref="F106" r:id="rId8" display="https://podminky.urs.cz/item/CS_URS_2025_02/065002000"/>
    <hyperlink ref="F109" r:id="rId9" display="https://podminky.urs.cz/item/CS_URS_2025_02/09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Dana Mlejnková</dc:creator>
  <cp:lastModifiedBy>Dana Mlejnková</cp:lastModifiedBy>
  <dcterms:created xsi:type="dcterms:W3CDTF">2025-09-01T11:35:41Z</dcterms:created>
  <dcterms:modified xsi:type="dcterms:W3CDTF">2025-09-01T11:35:49Z</dcterms:modified>
</cp:coreProperties>
</file>