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Parkovací stání" sheetId="2" r:id="rId2"/>
    <sheet name="SO 801 - Vegetační úpravy" sheetId="3" r:id="rId3"/>
    <sheet name="VRN - Vedlejší rozpočtové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101 - Parkovací stání'!$C$87:$K$324</definedName>
    <definedName name="_xlnm.Print_Area" localSheetId="1">'SO 101 - Parkovací stání'!$C$4:$J$39,'SO 101 - Parkovací stání'!$C$45:$J$69,'SO 101 - Parkovací stání'!$C$75:$K$324</definedName>
    <definedName name="_xlnm.Print_Titles" localSheetId="1">'SO 101 - Parkovací stání'!$87:$87</definedName>
    <definedName name="_xlnm._FilterDatabase" localSheetId="2" hidden="1">'SO 801 - Vegetační úpravy'!$C$81:$K$187</definedName>
    <definedName name="_xlnm.Print_Area" localSheetId="2">'SO 801 - Vegetační úpravy'!$C$4:$J$39,'SO 801 - Vegetační úpravy'!$C$45:$J$63,'SO 801 - Vegetační úpravy'!$C$69:$K$187</definedName>
    <definedName name="_xlnm.Print_Titles" localSheetId="2">'SO 801 - Vegetační úpravy'!$81:$81</definedName>
    <definedName name="_xlnm._FilterDatabase" localSheetId="3" hidden="1">'VRN - Vedlejší rozpočtové...'!$C$86:$K$138</definedName>
    <definedName name="_xlnm.Print_Area" localSheetId="3">'VRN - Vedlejší rozpočtové...'!$C$4:$J$39,'VRN - Vedlejší rozpočtové...'!$C$45:$J$68,'VRN - Vedlejší rozpočtové...'!$C$74:$K$138</definedName>
    <definedName name="_xlnm.Print_Titles" localSheetId="3">'VRN - Vedlejší rozpočtové...'!$86:$86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T116"/>
  <c r="R117"/>
  <c r="R116"/>
  <c r="P117"/>
  <c r="P116"/>
  <c r="BI113"/>
  <c r="BH113"/>
  <c r="BG113"/>
  <c r="BF113"/>
  <c r="T113"/>
  <c r="T112"/>
  <c r="R113"/>
  <c r="R112"/>
  <c r="P113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0"/>
  <c r="BH90"/>
  <c r="BG90"/>
  <c r="BF90"/>
  <c r="T90"/>
  <c r="T89"/>
  <c r="T88"/>
  <c r="R90"/>
  <c r="R89"/>
  <c r="R88"/>
  <c r="P90"/>
  <c r="P89"/>
  <c r="P88"/>
  <c r="J84"/>
  <c r="J83"/>
  <c r="F83"/>
  <c r="F81"/>
  <c r="E79"/>
  <c r="J55"/>
  <c r="J54"/>
  <c r="F54"/>
  <c r="F52"/>
  <c r="E50"/>
  <c r="J18"/>
  <c r="E18"/>
  <c r="F55"/>
  <c r="J17"/>
  <c r="J12"/>
  <c r="J81"/>
  <c r="E7"/>
  <c r="E77"/>
  <c i="3" r="J37"/>
  <c r="J36"/>
  <c i="1" r="AY56"/>
  <c i="3" r="J35"/>
  <c i="1" r="AX56"/>
  <c i="3" r="BI186"/>
  <c r="BH186"/>
  <c r="BG186"/>
  <c r="BF186"/>
  <c r="T186"/>
  <c r="T185"/>
  <c r="R186"/>
  <c r="R185"/>
  <c r="P186"/>
  <c r="P185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79"/>
  <c r="J17"/>
  <c r="J12"/>
  <c r="J76"/>
  <c r="E7"/>
  <c r="E48"/>
  <c i="2" r="J37"/>
  <c r="J36"/>
  <c i="1" r="AY55"/>
  <c i="2" r="J35"/>
  <c i="1" r="AX55"/>
  <c i="2" r="BI323"/>
  <c r="BH323"/>
  <c r="BG323"/>
  <c r="BF323"/>
  <c r="T323"/>
  <c r="T322"/>
  <c r="R323"/>
  <c r="R322"/>
  <c r="P323"/>
  <c r="P322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2"/>
  <c r="BH312"/>
  <c r="BG312"/>
  <c r="BF312"/>
  <c r="T312"/>
  <c r="R312"/>
  <c r="P312"/>
  <c r="BI310"/>
  <c r="BH310"/>
  <c r="BG310"/>
  <c r="BF310"/>
  <c r="T310"/>
  <c r="R310"/>
  <c r="P310"/>
  <c r="BI306"/>
  <c r="BH306"/>
  <c r="BG306"/>
  <c r="BF306"/>
  <c r="T306"/>
  <c r="R306"/>
  <c r="P306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8"/>
  <c r="BH238"/>
  <c r="BG238"/>
  <c r="BF238"/>
  <c r="T238"/>
  <c r="R238"/>
  <c r="P238"/>
  <c r="BI237"/>
  <c r="BH237"/>
  <c r="BG237"/>
  <c r="BF237"/>
  <c r="T237"/>
  <c r="R237"/>
  <c r="P237"/>
  <c r="BI234"/>
  <c r="BH234"/>
  <c r="BG234"/>
  <c r="BF234"/>
  <c r="T234"/>
  <c r="R234"/>
  <c r="P234"/>
  <c r="BI233"/>
  <c r="BH233"/>
  <c r="BG233"/>
  <c r="BF233"/>
  <c r="T233"/>
  <c r="R233"/>
  <c r="P233"/>
  <c r="BI230"/>
  <c r="BH230"/>
  <c r="BG230"/>
  <c r="BF230"/>
  <c r="T230"/>
  <c r="R230"/>
  <c r="P230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7"/>
  <c r="BH217"/>
  <c r="BG217"/>
  <c r="BF217"/>
  <c r="T217"/>
  <c r="R217"/>
  <c r="P217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18"/>
  <c r="BH118"/>
  <c r="BG118"/>
  <c r="BF118"/>
  <c r="T118"/>
  <c r="R118"/>
  <c r="P118"/>
  <c r="BI115"/>
  <c r="BH115"/>
  <c r="BG115"/>
  <c r="BF115"/>
  <c r="T115"/>
  <c r="R115"/>
  <c r="P115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82"/>
  <c r="E7"/>
  <c r="E78"/>
  <c i="1" r="L50"/>
  <c r="AM50"/>
  <c r="AM49"/>
  <c r="L49"/>
  <c r="AM47"/>
  <c r="L47"/>
  <c r="L45"/>
  <c r="L44"/>
  <c i="2" r="BK221"/>
  <c r="J157"/>
  <c r="BK94"/>
  <c r="J174"/>
  <c r="BK312"/>
  <c r="BK279"/>
  <c r="J224"/>
  <c r="J155"/>
  <c r="BK296"/>
  <c r="J254"/>
  <c r="J203"/>
  <c r="J91"/>
  <c i="3" r="J99"/>
  <c r="BK112"/>
  <c r="BK124"/>
  <c r="BK178"/>
  <c r="BK149"/>
  <c i="4" r="BK120"/>
  <c r="BK126"/>
  <c r="J109"/>
  <c i="2" r="BK237"/>
  <c r="BK108"/>
  <c r="BK298"/>
  <c r="J261"/>
  <c r="J178"/>
  <c i="3" r="BK107"/>
  <c r="BK136"/>
  <c r="J155"/>
  <c r="BK95"/>
  <c r="J119"/>
  <c i="4" r="BK133"/>
  <c i="2" r="J233"/>
  <c r="J167"/>
  <c r="BK97"/>
  <c r="J230"/>
  <c r="BK123"/>
  <c r="J292"/>
  <c r="J267"/>
  <c r="J182"/>
  <c r="J298"/>
  <c r="BK267"/>
  <c r="BK192"/>
  <c i="3" r="J149"/>
  <c r="BK168"/>
  <c r="BK110"/>
  <c r="J136"/>
  <c i="4" r="BK130"/>
  <c r="J103"/>
  <c i="2" r="J217"/>
  <c r="BK153"/>
  <c r="J316"/>
  <c r="J171"/>
  <c r="BK316"/>
  <c r="BK285"/>
  <c r="J250"/>
  <c r="BK178"/>
  <c r="J103"/>
  <c r="J269"/>
  <c r="BK211"/>
  <c r="J133"/>
  <c i="3" r="J128"/>
  <c r="J160"/>
  <c r="J148"/>
  <c r="BK186"/>
  <c r="BK167"/>
  <c r="BK126"/>
  <c i="4" r="J94"/>
  <c r="J136"/>
  <c i="2" r="BK196"/>
  <c r="BK150"/>
  <c r="BK233"/>
  <c r="J126"/>
  <c r="BK287"/>
  <c r="BK245"/>
  <c r="BK174"/>
  <c r="BK318"/>
  <c r="BK264"/>
  <c r="BK186"/>
  <c i="3" r="BK144"/>
  <c r="J167"/>
  <c r="BK91"/>
  <c r="BK93"/>
  <c r="BK165"/>
  <c r="J112"/>
  <c i="4" r="BK109"/>
  <c i="2" r="BK276"/>
  <c r="J221"/>
  <c r="BK145"/>
  <c r="J310"/>
  <c r="J271"/>
  <c r="BK213"/>
  <c r="BK118"/>
  <c i="3" r="J165"/>
  <c r="J95"/>
  <c r="J126"/>
  <c r="J141"/>
  <c i="4" r="BK100"/>
  <c r="BK94"/>
  <c i="2" r="J192"/>
  <c r="J145"/>
  <c r="J318"/>
  <c r="J136"/>
  <c r="J306"/>
  <c r="BK243"/>
  <c r="BK139"/>
  <c r="J320"/>
  <c r="BK258"/>
  <c r="BK163"/>
  <c i="3" r="BK133"/>
  <c r="J178"/>
  <c r="BK128"/>
  <c r="BK87"/>
  <c i="4" r="BK113"/>
  <c r="J117"/>
  <c i="2" r="BK241"/>
  <c r="BK159"/>
  <c r="BK103"/>
  <c r="J211"/>
  <c r="J130"/>
  <c r="BK300"/>
  <c r="J264"/>
  <c r="J226"/>
  <c r="BK130"/>
  <c r="BK294"/>
  <c r="BK250"/>
  <c r="J159"/>
  <c i="3" r="BK148"/>
  <c r="J173"/>
  <c r="BK99"/>
  <c r="J107"/>
  <c r="BK175"/>
  <c r="BK146"/>
  <c i="4" r="J123"/>
  <c r="J100"/>
  <c i="2" r="J208"/>
  <c r="BK133"/>
  <c r="J237"/>
  <c r="J150"/>
  <c r="BK306"/>
  <c r="BK269"/>
  <c r="BK230"/>
  <c r="J115"/>
  <c r="J285"/>
  <c r="J243"/>
  <c r="BK157"/>
  <c i="3" r="J151"/>
  <c r="BK117"/>
  <c r="BK155"/>
  <c r="J153"/>
  <c r="BK85"/>
  <c r="BK160"/>
  <c r="J117"/>
  <c i="4" r="J133"/>
  <c r="J126"/>
  <c i="2" r="J252"/>
  <c r="BK167"/>
  <c r="BK292"/>
  <c r="BK252"/>
  <c r="J201"/>
  <c i="1" r="AS54"/>
  <c i="3" r="BK151"/>
  <c i="4" r="BK136"/>
  <c r="J97"/>
  <c i="2" r="J206"/>
  <c r="BK155"/>
  <c r="BK166"/>
  <c r="J312"/>
  <c r="BK273"/>
  <c r="BK229"/>
  <c r="J166"/>
  <c r="J94"/>
  <c r="J276"/>
  <c r="J234"/>
  <c r="J97"/>
  <c i="3" r="J110"/>
  <c r="J93"/>
  <c r="J103"/>
  <c i="4" r="BK103"/>
  <c r="J90"/>
  <c i="2" r="BK182"/>
  <c r="BK323"/>
  <c r="BK199"/>
  <c r="BK310"/>
  <c r="BK271"/>
  <c r="BK238"/>
  <c r="J163"/>
  <c r="BK320"/>
  <c r="J282"/>
  <c r="J229"/>
  <c r="J100"/>
  <c i="3" r="J114"/>
  <c r="J133"/>
  <c r="BK89"/>
  <c r="J91"/>
  <c r="J168"/>
  <c r="BK153"/>
  <c i="4" r="BK117"/>
  <c r="J120"/>
  <c r="BK123"/>
  <c i="2" r="J238"/>
  <c r="BK171"/>
  <c r="BK100"/>
  <c r="BK201"/>
  <c r="BK115"/>
  <c r="J296"/>
  <c r="BK260"/>
  <c r="J213"/>
  <c r="BK91"/>
  <c r="J273"/>
  <c r="BK224"/>
  <c r="J123"/>
  <c i="3" r="J124"/>
  <c r="BK158"/>
  <c r="BK138"/>
  <c r="BK173"/>
  <c r="J138"/>
  <c i="4" r="J106"/>
  <c r="BK97"/>
  <c i="2" r="BK261"/>
  <c r="J186"/>
  <c r="J323"/>
  <c r="J279"/>
  <c r="J241"/>
  <c r="J153"/>
  <c i="3" r="J175"/>
  <c r="BK119"/>
  <c r="J144"/>
  <c r="J87"/>
  <c r="J85"/>
  <c i="4" r="J113"/>
  <c i="2" r="BK226"/>
  <c r="BK126"/>
  <c r="J196"/>
  <c r="J108"/>
  <c r="BK282"/>
  <c r="BK254"/>
  <c r="BK217"/>
  <c r="J287"/>
  <c r="J245"/>
  <c r="BK206"/>
  <c r="J139"/>
  <c i="3" r="BK122"/>
  <c r="BK162"/>
  <c r="J146"/>
  <c r="J89"/>
  <c i="4" r="BK90"/>
  <c i="2" r="BK203"/>
  <c r="BK136"/>
  <c r="BK234"/>
  <c r="J118"/>
  <c r="J294"/>
  <c r="J258"/>
  <c r="BK208"/>
  <c r="J300"/>
  <c r="J260"/>
  <c r="J199"/>
  <c i="3" r="J158"/>
  <c r="BK103"/>
  <c r="J122"/>
  <c r="BK141"/>
  <c r="J186"/>
  <c r="J162"/>
  <c r="BK114"/>
  <c i="4" r="J130"/>
  <c r="BK106"/>
  <c i="2" l="1" r="T90"/>
  <c r="R149"/>
  <c r="R162"/>
  <c r="T170"/>
  <c r="P216"/>
  <c r="T244"/>
  <c r="BK309"/>
  <c r="J309"/>
  <c r="J67"/>
  <c i="3" r="P84"/>
  <c r="P83"/>
  <c r="P82"/>
  <c i="1" r="AU56"/>
  <c i="2" r="P90"/>
  <c r="BK149"/>
  <c r="J149"/>
  <c r="J62"/>
  <c r="BK162"/>
  <c r="J162"/>
  <c r="J63"/>
  <c r="BK170"/>
  <c r="J170"/>
  <c r="J64"/>
  <c r="T216"/>
  <c r="R244"/>
  <c r="T309"/>
  <c i="3" r="R84"/>
  <c r="R83"/>
  <c r="R82"/>
  <c i="4" r="P93"/>
  <c r="R93"/>
  <c i="2" r="BK90"/>
  <c r="J90"/>
  <c r="J61"/>
  <c r="P149"/>
  <c r="P162"/>
  <c r="P170"/>
  <c r="BK216"/>
  <c r="J216"/>
  <c r="J65"/>
  <c r="P244"/>
  <c r="R309"/>
  <c i="4" r="BK93"/>
  <c r="BK119"/>
  <c r="J119"/>
  <c r="J66"/>
  <c r="R119"/>
  <c r="BK129"/>
  <c r="J129"/>
  <c r="J67"/>
  <c r="R129"/>
  <c i="2" r="R90"/>
  <c r="T149"/>
  <c r="T162"/>
  <c r="R170"/>
  <c r="R216"/>
  <c r="BK244"/>
  <c r="J244"/>
  <c r="J66"/>
  <c r="P309"/>
  <c i="3" r="BK84"/>
  <c r="J84"/>
  <c r="J61"/>
  <c r="T84"/>
  <c r="T83"/>
  <c r="T82"/>
  <c i="4" r="T93"/>
  <c r="P119"/>
  <c r="T119"/>
  <c r="P129"/>
  <c r="T129"/>
  <c i="2" r="BK322"/>
  <c r="J322"/>
  <c r="J68"/>
  <c i="3" r="BK185"/>
  <c r="J185"/>
  <c r="J62"/>
  <c i="4" r="BK89"/>
  <c r="BK88"/>
  <c r="BK112"/>
  <c r="J112"/>
  <c r="J64"/>
  <c r="BK116"/>
  <c r="J116"/>
  <c r="J65"/>
  <c r="E48"/>
  <c r="J52"/>
  <c r="F84"/>
  <c r="BE100"/>
  <c r="BE103"/>
  <c r="BE109"/>
  <c r="BE120"/>
  <c r="BE136"/>
  <c r="BE133"/>
  <c r="BE94"/>
  <c r="BE106"/>
  <c r="BE117"/>
  <c r="BE123"/>
  <c r="BE90"/>
  <c r="BE97"/>
  <c r="BE113"/>
  <c r="BE126"/>
  <c r="BE130"/>
  <c i="3" r="BE85"/>
  <c r="BE87"/>
  <c r="BE89"/>
  <c r="BE91"/>
  <c r="BE93"/>
  <c r="BE95"/>
  <c r="BE99"/>
  <c r="BE107"/>
  <c r="BE112"/>
  <c r="BE117"/>
  <c r="BE122"/>
  <c r="BE128"/>
  <c r="BE133"/>
  <c r="BE146"/>
  <c r="BE155"/>
  <c r="BE162"/>
  <c r="BE165"/>
  <c r="BE167"/>
  <c r="BE168"/>
  <c r="BE173"/>
  <c r="BE175"/>
  <c r="BE178"/>
  <c r="BE186"/>
  <c r="F55"/>
  <c r="BE119"/>
  <c r="BE126"/>
  <c r="BE149"/>
  <c r="BE153"/>
  <c r="J52"/>
  <c r="E72"/>
  <c r="BE103"/>
  <c r="BE114"/>
  <c r="BE124"/>
  <c r="BE141"/>
  <c r="BE144"/>
  <c r="BE148"/>
  <c r="BE151"/>
  <c r="BE160"/>
  <c r="BE110"/>
  <c r="BE136"/>
  <c r="BE138"/>
  <c r="BE158"/>
  <c i="2" r="E48"/>
  <c r="BE103"/>
  <c r="BE108"/>
  <c r="BE126"/>
  <c r="BE133"/>
  <c r="BE166"/>
  <c r="BE167"/>
  <c r="BE171"/>
  <c r="BE182"/>
  <c r="BE221"/>
  <c r="BE226"/>
  <c r="BE230"/>
  <c r="BE237"/>
  <c r="BE238"/>
  <c r="BE243"/>
  <c r="BE245"/>
  <c r="BE250"/>
  <c r="BE254"/>
  <c r="BE261"/>
  <c r="BE264"/>
  <c r="BE287"/>
  <c r="BE292"/>
  <c r="BE294"/>
  <c r="BE300"/>
  <c r="BE306"/>
  <c r="BE310"/>
  <c r="BE318"/>
  <c r="BE320"/>
  <c r="BE97"/>
  <c r="BE118"/>
  <c r="BE123"/>
  <c r="BE145"/>
  <c r="BE150"/>
  <c r="BE153"/>
  <c r="BE157"/>
  <c r="BE192"/>
  <c r="BE196"/>
  <c r="BE203"/>
  <c r="BE233"/>
  <c r="BE241"/>
  <c r="BE252"/>
  <c r="BE258"/>
  <c r="BE260"/>
  <c r="BE267"/>
  <c r="BE269"/>
  <c r="BE271"/>
  <c r="BE273"/>
  <c r="BE276"/>
  <c r="BE279"/>
  <c r="BE282"/>
  <c r="BE285"/>
  <c r="BE296"/>
  <c r="BE298"/>
  <c r="BE312"/>
  <c r="F55"/>
  <c r="BE91"/>
  <c r="BE94"/>
  <c r="BE100"/>
  <c r="BE136"/>
  <c r="BE139"/>
  <c r="BE155"/>
  <c r="BE159"/>
  <c r="BE163"/>
  <c r="BE178"/>
  <c r="BE186"/>
  <c r="BE201"/>
  <c r="BE206"/>
  <c r="BE208"/>
  <c r="BE213"/>
  <c r="BE217"/>
  <c r="BE224"/>
  <c r="J52"/>
  <c r="BE115"/>
  <c r="BE130"/>
  <c r="BE174"/>
  <c r="BE199"/>
  <c r="BE211"/>
  <c r="BE229"/>
  <c r="BE234"/>
  <c r="BE316"/>
  <c r="BE323"/>
  <c i="4" r="F34"/>
  <c i="1" r="BA57"/>
  <c i="2" r="F36"/>
  <c i="1" r="BC55"/>
  <c i="3" r="J34"/>
  <c i="1" r="AW56"/>
  <c i="4" r="J34"/>
  <c i="1" r="AW57"/>
  <c i="4" r="F35"/>
  <c i="1" r="BB57"/>
  <c i="2" r="F37"/>
  <c i="1" r="BD55"/>
  <c i="2" r="J34"/>
  <c i="1" r="AW55"/>
  <c i="4" r="F36"/>
  <c i="1" r="BC57"/>
  <c i="3" r="F36"/>
  <c i="1" r="BC56"/>
  <c i="3" r="F34"/>
  <c i="1" r="BA56"/>
  <c i="3" r="F35"/>
  <c i="1" r="BB56"/>
  <c i="2" r="F35"/>
  <c i="1" r="BB55"/>
  <c i="4" r="F37"/>
  <c i="1" r="BD57"/>
  <c i="2" r="F34"/>
  <c i="1" r="BA55"/>
  <c i="3" r="F37"/>
  <c i="1" r="BD56"/>
  <c i="2" l="1" r="R89"/>
  <c r="R88"/>
  <c i="3" r="BK83"/>
  <c r="J83"/>
  <c r="J60"/>
  <c i="4" r="T92"/>
  <c r="T87"/>
  <c r="P92"/>
  <c r="P87"/>
  <c i="1" r="AU57"/>
  <c i="4" r="BK92"/>
  <c r="J92"/>
  <c r="J62"/>
  <c r="R92"/>
  <c r="R87"/>
  <c i="2" r="P89"/>
  <c r="P88"/>
  <c i="1" r="AU55"/>
  <c i="2" r="T89"/>
  <c r="T88"/>
  <c r="BK89"/>
  <c r="BK88"/>
  <c r="J88"/>
  <c i="4" r="J88"/>
  <c r="J60"/>
  <c r="J89"/>
  <c r="J61"/>
  <c r="J93"/>
  <c r="J63"/>
  <c i="3" r="BK82"/>
  <c r="J82"/>
  <c r="J59"/>
  <c i="2" r="F33"/>
  <c i="1" r="AZ55"/>
  <c i="3" r="F33"/>
  <c i="1" r="AZ56"/>
  <c r="BA54"/>
  <c r="W30"/>
  <c i="2" r="J33"/>
  <c i="1" r="AV55"/>
  <c r="AT55"/>
  <c i="4" r="J33"/>
  <c i="1" r="AV57"/>
  <c r="AT57"/>
  <c i="4" r="F33"/>
  <c i="1" r="AZ57"/>
  <c r="BD54"/>
  <c r="W33"/>
  <c i="2" r="J30"/>
  <c i="1" r="AG55"/>
  <c i="3" r="J33"/>
  <c i="1" r="AV56"/>
  <c r="AT56"/>
  <c r="BC54"/>
  <c r="W32"/>
  <c r="BB54"/>
  <c r="AX54"/>
  <c i="4" l="1" r="BK87"/>
  <c r="J87"/>
  <c i="2" r="J59"/>
  <c r="J89"/>
  <c r="J60"/>
  <c r="J39"/>
  <c i="1" r="AN55"/>
  <c r="AU54"/>
  <c r="AW54"/>
  <c r="AK30"/>
  <c r="W31"/>
  <c r="AZ54"/>
  <c r="W29"/>
  <c i="4" r="J30"/>
  <c i="1" r="AG57"/>
  <c r="AY54"/>
  <c i="3" r="J30"/>
  <c i="1" r="AG56"/>
  <c r="AG54"/>
  <c r="AK26"/>
  <c i="4" l="1" r="J39"/>
  <c r="J59"/>
  <c i="3" r="J39"/>
  <c i="1" r="AN56"/>
  <c r="AN57"/>
  <c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<sst xmlns="http://schemas.openxmlformats.org/spreadsheetml/2006/main">
  <si>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</si>
  <si>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</si>
  <si>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</si>
  <si>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</si>
  <si>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</si>
  <si>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{10a5c5e6-4c41-4acf-b530-fade0660f3cf}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</si>
  <si>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</si>
  <si>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</si>
  <si>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</si>
  <si>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</si>
  <si>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</si>
  <si>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</si>
  <si>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</si>
  <si>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</si>
  <si>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</si>
  <si>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</si>
  <si>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</si>
  <si>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Parkovací stání Mařatkova, Praha 12</t>
  </si>
  <si>
    <t>KSO:</t>
  </si>
  <si>
    <t>822</t>
  </si>
  <si>
    <t>CC-CZ:</t>
  </si>
  <si>
    <t>2</t>
  </si>
  <si>
    <t>Místo:</t>
  </si>
  <si>
    <t>Praha 12</t>
  </si>
  <si>
    <t>Datum:</t>
  </si>
  <si>
    <t>8. 4. 2025</t>
  </si>
  <si>
    <t>CZ-CPV:</t>
  </si>
  <si>
    <t>45000000-7</t>
  </si>
  <si>
    <t>CZ-CPA:</t>
  </si>
  <si>
    <t>42</t>
  </si>
  <si>
    <t>Zadavatel:</t>
  </si>
  <si>
    <t>IČ:</t>
  </si>
  <si>
    <t>002 31 151</t>
  </si>
  <si>
    <t>Městská část Praha 12, Gen. Šišky 2375/6, 143 00</t>
  </si>
  <si>
    <t>DIČ:</t>
  </si>
  <si>
    <t/>
  </si>
  <si>
    <t>Účastník:</t>
  </si>
  <si>
    <t>Vyplň údaj</t>
  </si>
  <si>
    <t>Projektant:</t>
  </si>
  <si>
    <t>625 49 201</t>
  </si>
  <si>
    <t>Ing. arch. Martin Jirovský Ph.D, MBA</t>
  </si>
  <si>
    <t>True</t>
  </si>
  <si>
    <t>Zpracovatel:</t>
  </si>
  <si>
    <t>281 45 968</t>
  </si>
  <si>
    <t>Ateliér M.A.A.T. s.r.o.; Petra Stejskalová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</si>
  <si>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</si>
  <si>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</si>
  <si>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</si>
  <si>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</si>
  <si>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</si>
  <si>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</si>
  <si>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</si>
  <si>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</si>
  <si>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</si>
  <si>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</si>
  <si>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</si>
  <si>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</si>
  <si>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</si>
  <si>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</si>
  <si>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</si>
  <si>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</si>
  <si>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</si>
  <si>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</si>
  <si>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</si>
  <si>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</si>
  <si>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</si>
  <si>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</si>
  <si>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</si>
  <si>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</si>
  <si>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</si>
  <si>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</si>
  <si>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</si>
  <si>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</si>
  <si>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</si>
  <si>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</si>
  <si>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</si>
  <si>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</si>
  <si>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</si>
  <si>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</si>
  <si>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</si>
  <si>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</si>
  <si>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</si>
  <si>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</si>
  <si>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</si>
  <si>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</si>
  <si>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</si>
  <si>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</si>
  <si>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Parkovací stání</t>
  </si>
  <si>
    <t>STA</t>
  </si>
  <si>
    <t>1</t>
  </si>
  <si>
    <t>{4fd600af-1e80-4ec1-af5f-baee14cf95ee}</t>
  </si>
  <si>
    <t>SO 801</t>
  </si>
  <si>
    <t>Vegetační úpravy</t>
  </si>
  <si>
    <t>{a7bb0d96-0e79-4ab3-aadc-a7dd2c6b9175}</t>
  </si>
  <si>
    <t>VRN</t>
  </si>
  <si>
    <t>Vedlejší rozpočtové náklady</t>
  </si>
  <si>
    <t>{5667d1f3-837c-49c7-9070-5cf59a7471bd}</t>
  </si>
  <si>
    <t>KRYCÍ LIST SOUPISU PRACÍ</t>
  </si>
  <si>
    <t>Objekt:</t>
  </si>
  <si>
    <t>SO 101 - Parkovací stání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</si>
  <si>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</si>
  <si>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</si>
  <si>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</si>
  <si>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</si>
  <si>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</si>
  <si>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</si>
  <si>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</si>
  <si>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</si>
  <si>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</si>
  <si>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</si>
  <si>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</si>
  <si>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</si>
  <si>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</si>
  <si>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</si>
  <si>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</si>
  <si>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</si>
  <si>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</si>
  <si>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</si>
  <si>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</si>
  <si>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</si>
  <si>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</si>
  <si>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</si>
  <si>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</si>
  <si>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</si>
  <si>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</si>
  <si>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</si>
  <si>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</si>
  <si>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</si>
  <si>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</si>
  <si>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</si>
  <si>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</si>
  <si>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113106186</t>
  </si>
  <si>
    <t>Rozebrání dlažeb vozovek a ploch s přemístěním hmot na skládku na vzdálenost do 3 m nebo s naložením na dopravní prostředek, s jakoukoliv výplní spár strojně plochy jednotlivě do 50 m2 z drobných kostek nebo odseků s ložem ze živice</t>
  </si>
  <si>
    <t>m2</t>
  </si>
  <si>
    <t>CS ÚRS 2025 01</t>
  </si>
  <si>
    <t>4</t>
  </si>
  <si>
    <t>1150902215</t>
  </si>
  <si>
    <t>Online PSC</t>
  </si>
  <si>
    <t>https://podminky.urs.cz/item/CS_URS_2025_01/113106186</t>
  </si>
  <si>
    <t>VV</t>
  </si>
  <si>
    <t>"stávající odvodňovací proužek" 1,89</t>
  </si>
  <si>
    <t>113107344</t>
  </si>
  <si>
    <t>Odstranění podkladů nebo krytů strojně plochy jednotlivě do 50 m2 s přemístěním hmot na skládku na vzdálenost do 3 m nebo s naložením na dopravní prostředek živičných, o tl. vrstvy přes 150 do 200 mm</t>
  </si>
  <si>
    <t>-903521495</t>
  </si>
  <si>
    <t>https://podminky.urs.cz/item/CS_URS_2025_01/113107344</t>
  </si>
  <si>
    <t>"stávající povrch" 3,4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</si>
  <si>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</si>
  <si>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</si>
  <si>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</si>
  <si>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</si>
  <si>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-1149921388</t>
  </si>
  <si>
    <t>https://podminky.urs.cz/item/CS_URS_2025_01/113202111</t>
  </si>
  <si>
    <t>"stávající obrubník" 26,3+32,6</t>
  </si>
  <si>
    <t>121151113</t>
  </si>
  <si>
    <t>Sejmutí ornice strojně při souvislé ploše přes 100 do 500 m2, tl. vrstvy do 200 mm</t>
  </si>
  <si>
    <t>-786359012</t>
  </si>
  <si>
    <t>https://podminky.urs.cz/item/CS_URS_2025_01/121151113</t>
  </si>
  <si>
    <t>"viz. bilance zem. prací/hloubka" (19,37+4,05)/0,15</t>
  </si>
  <si>
    <t>5</t>
  </si>
  <si>
    <t>122252204</t>
  </si>
  <si>
    <t>Odkopávky a prokopávky nezapažené pro silnice a dálnice strojně v hornině třídy těžitelnosti I přes 100 do 500 m3</t>
  </si>
  <si>
    <t>m3</t>
  </si>
  <si>
    <t>-2007223084</t>
  </si>
  <si>
    <t>https://podminky.urs.cz/item/CS_URS_2025_01/122252204</t>
  </si>
  <si>
    <t>"viz. bilance zem. prací" 142,66+11,61</t>
  </si>
  <si>
    <t>"viz. bilance zem. prací - sanace"65,75+2,86</t>
  </si>
  <si>
    <t>Součet</t>
  </si>
  <si>
    <t>6</t>
  </si>
  <si>
    <t>129001101</t>
  </si>
  <si>
    <t>Příplatek k cenám vykopávek za ztížení vykopávky v blízkosti podzemního vedení nebo výbušnin v horninách jakékoliv třídy</t>
  </si>
  <si>
    <t>2032535456</t>
  </si>
  <si>
    <t>https://podminky.urs.cz/item/CS_URS_2025_01/129001101</t>
  </si>
  <si>
    <t>"vedení kanalizace délka*šířka*hloubka"6,5*1*0,5</t>
  </si>
  <si>
    <t>"vedení plynovodu délka*šířka*hloubka"9*1*0,5</t>
  </si>
  <si>
    <t>"vedení VO délka*šířka*hloubka"6*1*0,5</t>
  </si>
  <si>
    <t>"vedení VN délka*šířka*hloubka"6*1*0,5</t>
  </si>
  <si>
    <t>7</t>
  </si>
  <si>
    <t>131251100</t>
  </si>
  <si>
    <t>Hloubení nezapažených jam a zářezů strojně s urovnáním dna do předepsaného profilu a spádu v hornině třídy těžitelnosti I skupiny 3 do 20 m3</t>
  </si>
  <si>
    <t>1506912104</t>
  </si>
  <si>
    <t>https://podminky.urs.cz/item/CS_URS_2025_01/131251100</t>
  </si>
  <si>
    <t>"UV šířka*délka*hloubka*počet" 0,85*0,85*1,5*1</t>
  </si>
  <si>
    <t>8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</si>
  <si>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</si>
  <si>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</si>
  <si>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-34058773</t>
  </si>
  <si>
    <t>https://podminky.urs.cz/item/CS_URS_2025_01/162351103</t>
  </si>
  <si>
    <t>"ornice na deponii" 2,15</t>
  </si>
  <si>
    <t>"zemina na deponii a zpět" (0,25+0,79)*2</t>
  </si>
  <si>
    <t>9</t>
  </si>
  <si>
    <t>162651111</t>
  </si>
  <si>
    <t>Vodorovné přemístění výkopku nebo sypaniny po suchu na obvyklém dopravním prostředku, bez naložení výkopku, avšak se složením bez rozhrnutí z horniny třídy těžitelnosti I skupiny 1 až 3 na vzdálenost přes 3 000 do 4 000 m</t>
  </si>
  <si>
    <t>162785282</t>
  </si>
  <si>
    <t>https://podminky.urs.cz/item/CS_URS_2025_01/162651111</t>
  </si>
  <si>
    <t>"přebytek ornice na deponii investora" 21,27</t>
  </si>
  <si>
    <t>10</t>
  </si>
  <si>
    <t>162751114</t>
  </si>
  <si>
    <t>Vodorovné přemístění výkopku nebo sypaniny po suchu na obvyklém dopravním prostředku, bez naložení výkopku, avšak se složením bez rozhrnutí z horniny třídy těžitelnosti I skupiny 1 až 3 na vzdálenost přes 6 000 do 7 000 m</t>
  </si>
  <si>
    <t>1134038803</t>
  </si>
  <si>
    <t>https://podminky.urs.cz/item/CS_URS_2025_01/162751114</t>
  </si>
  <si>
    <t>P</t>
  </si>
  <si>
    <t>Poznámka k položce:_x000d_
uložení na recyklační skládku Chodovská Praha (7 km)</t>
  </si>
  <si>
    <t>"přebytek zeminy na skládku" 222,88+1,084-1,04</t>
  </si>
  <si>
    <t>11</t>
  </si>
  <si>
    <t>167151101</t>
  </si>
  <si>
    <t>Nakládání, skládání a překládání neulehlého výkopku nebo sypaniny strojně nakládání, množství do 100 m3, z horniny třídy těžitelnosti I, skupiny 1 až 3</t>
  </si>
  <si>
    <t>-1727512397</t>
  </si>
  <si>
    <t>https://podminky.urs.cz/item/CS_URS_2025_01/167151101</t>
  </si>
  <si>
    <t>"zemina na deponii a zpět" 1,04</t>
  </si>
  <si>
    <t>171152112</t>
  </si>
  <si>
    <t>Uložení sypaniny do zhutněných násypů pro silnice, dálnice a letiště s rozprostřením sypaniny ve vrstvách, s hrubým urovnáním a uzavřením povrchu násypu z hornin nesoudržných sypkých mimo aktivní zónu</t>
  </si>
  <si>
    <t>-1935990660</t>
  </si>
  <si>
    <t>https://podminky.urs.cz/item/CS_URS_2025_01/171152112</t>
  </si>
  <si>
    <t>"viz. bilance ze,. prací" 0,25</t>
  </si>
  <si>
    <t>13</t>
  </si>
  <si>
    <t>171201231</t>
  </si>
  <si>
    <t>Poplatek za uložení stavebního odpadu na recyklační skládce (skládkovné) zeminy a kamení zatříděného do Katalogu odpadů pod kódem 17 05 04</t>
  </si>
  <si>
    <t>t</t>
  </si>
  <si>
    <t>-217959597</t>
  </si>
  <si>
    <t>https://podminky.urs.cz/item/CS_URS_2025_01/171201231</t>
  </si>
  <si>
    <t>222,924*2 'Přepočtené koeficientem množství</t>
  </si>
  <si>
    <t>14</t>
  </si>
  <si>
    <t>174151101</t>
  </si>
  <si>
    <t>Zásyp sypaninou z jakékoliv horniny strojně s uložením výkopku ve vrstvách se zhutněním jam, šachet, rýh nebo kolem objektů v těchto vykopávkách</t>
  </si>
  <si>
    <t>-2003547289</t>
  </si>
  <si>
    <t>https://podminky.urs.cz/item/CS_URS_2025_01/174151101</t>
  </si>
  <si>
    <t>"výkop rýh a jam" 1,084</t>
  </si>
  <si>
    <t>"-lože, podklad" -0,056</t>
  </si>
  <si>
    <t>"-UV šířka*délka*hloubka*počet"-(3,14*0,225*0,225*1,5*1)</t>
  </si>
  <si>
    <t>15</t>
  </si>
  <si>
    <t>181152302</t>
  </si>
  <si>
    <t>Úprava pláně na stavbách silnic a dálnic strojně v zářezech mimo skalních se zhutněním</t>
  </si>
  <si>
    <t>21972803</t>
  </si>
  <si>
    <t>https://podminky.urs.cz/item/CS_URS_2025_01/181152302</t>
  </si>
  <si>
    <t>Poznámka k položce:_x000d_
Edef2 ≧ 30 MPa</t>
  </si>
  <si>
    <t>"plocha zemní pláně" (131,5+9,53)</t>
  </si>
  <si>
    <t>Zakládání</t>
  </si>
  <si>
    <t>16</t>
  </si>
  <si>
    <t>211971110</t>
  </si>
  <si>
    <t>Zřízení opláštění výplně z geotextilie odvodňovacích žeber nebo trativodů v rýze nebo zářezu se stěnami šikmými o sklonu do 1:2</t>
  </si>
  <si>
    <t>-618132217</t>
  </si>
  <si>
    <t>https://podminky.urs.cz/item/CS_URS_2025_01/211971110</t>
  </si>
  <si>
    <t>"drenáže délka*šířka" 25*0,4*4</t>
  </si>
  <si>
    <t>17</t>
  </si>
  <si>
    <t>M</t>
  </si>
  <si>
    <t>69311081</t>
  </si>
  <si>
    <t>geotextilie netkaná separační, ochranná, filtrační, drenážní PES 300g/m2</t>
  </si>
  <si>
    <t>99717463</t>
  </si>
  <si>
    <t>72,4106324472961*1,1845 'Přepočtené koeficientem množství</t>
  </si>
  <si>
    <t>18</t>
  </si>
  <si>
    <t>212752401</t>
  </si>
  <si>
    <t>Trativody z drenážních trubek pro liniové stavby a komunikace se zřízením štěrkového lože pod trubky a s jejich obsypem v otevřeném výkopu trubka korugovaná sendvičová PE-HD SN 8 celoperforovaná 360° DN 100</t>
  </si>
  <si>
    <t>-1396035097</t>
  </si>
  <si>
    <t>https://podminky.urs.cz/item/CS_URS_2025_01/212752401</t>
  </si>
  <si>
    <t>19</t>
  </si>
  <si>
    <t>219991114</t>
  </si>
  <si>
    <t>Položení chráničky z plastových trubek vnitřní průměr přes 100 do 150 mm</t>
  </si>
  <si>
    <t>-970266021</t>
  </si>
  <si>
    <t>https://podminky.urs.cz/item/CS_URS_2025_01/219991114</t>
  </si>
  <si>
    <t>20</t>
  </si>
  <si>
    <t>34571365</t>
  </si>
  <si>
    <t>trubka elektroinstalační HDPE tuhá dvouplášťová korugovaná D 94/110mm</t>
  </si>
  <si>
    <t>197416667</t>
  </si>
  <si>
    <t>Poznámka k položce:_x000d_
VN AROT</t>
  </si>
  <si>
    <t>6,2*1,05 'Přepočtené koeficientem množství</t>
  </si>
  <si>
    <t>Vodorovné konstrukce</t>
  </si>
  <si>
    <t>452112112</t>
  </si>
  <si>
    <t>Osazení betonových dílců prstenců nebo rámů pod poklopy a mříže, výšky do 100 mm</t>
  </si>
  <si>
    <t>kus</t>
  </si>
  <si>
    <t>1239953589</t>
  </si>
  <si>
    <t>https://podminky.urs.cz/item/CS_URS_2025_01/452112112</t>
  </si>
  <si>
    <t>Poznámka k položce:_x000d_
při poškození stávající uliční vpusti</t>
  </si>
  <si>
    <t>22</t>
  </si>
  <si>
    <t>59223864</t>
  </si>
  <si>
    <t>prstenec pro uliční vpusť vyrovnávací betonový 390x60x130mm</t>
  </si>
  <si>
    <t>-860440283</t>
  </si>
  <si>
    <t>23</t>
  </si>
  <si>
    <t>452311131</t>
  </si>
  <si>
    <t>Podkladní a zajišťovací konstrukce z betonu prostého v otevřeném výkopu bez zvýšených nároků na prostředí desky pod potrubí, stoky a drobné objekty z betonu tř. C 12/15</t>
  </si>
  <si>
    <t>-1508070084</t>
  </si>
  <si>
    <t>https://podminky.urs.cz/item/CS_URS_2025_01/452311131</t>
  </si>
  <si>
    <t>"UV délka*šířka*výška*počet" 0,75*0,75*0,10*1</t>
  </si>
  <si>
    <t>Komunikace pozemní</t>
  </si>
  <si>
    <t>24</t>
  </si>
  <si>
    <t>564871011</t>
  </si>
  <si>
    <t>Podklad ze štěrkodrti ŠD s rozprostřením a zhutněním plochy jednotlivě do 100 m2, po zhutnění tl. 250 mm</t>
  </si>
  <si>
    <t>-1010676976</t>
  </si>
  <si>
    <t>https://podminky.urs.cz/item/CS_URS_2025_01/564871011</t>
  </si>
  <si>
    <t>"oprava asf. chodníku" 6,52</t>
  </si>
  <si>
    <t>25</t>
  </si>
  <si>
    <t>564950313</t>
  </si>
  <si>
    <t>Podklad nebo podsyp z betonového recyklátu s rozprostřením a zhutněním plochy jednotlivě do 100 m2, po zhutnění tl. 150 mm</t>
  </si>
  <si>
    <t>-31805642</t>
  </si>
  <si>
    <t>https://podminky.urs.cz/item/CS_URS_2025_01/564950313</t>
  </si>
  <si>
    <t>Poznámka k položce:_x000d_
2 vrstvy, tl. 300 mm; Edef2 ≧ 30 MPa</t>
  </si>
  <si>
    <t>"plocha zemní pláně chodníku - sanace" 9,53*2</t>
  </si>
  <si>
    <t>26</t>
  </si>
  <si>
    <t>564971315</t>
  </si>
  <si>
    <t>Podklad nebo podsyp z betonového recyklátu s rozprostřením a zhutněním plochy přes 100 m2, po zhutnění tl. 250 mm</t>
  </si>
  <si>
    <t>-1464841895</t>
  </si>
  <si>
    <t>https://podminky.urs.cz/item/CS_URS_2025_01/564971315</t>
  </si>
  <si>
    <t>Poznámka k položce:_x000d_
2 vrstvy, tl. 500 mm; Edef2 ≧ 30 MPa</t>
  </si>
  <si>
    <t>"plocha zemní pláně park. stání - sanace" 131,5*2</t>
  </si>
  <si>
    <t>27</t>
  </si>
  <si>
    <t>564861111</t>
  </si>
  <si>
    <t>Podklad ze štěrkodrti ŠD s rozprostřením a zhutněním plochy přes 100 m2, po zhutnění tl. 200 mm</t>
  </si>
  <si>
    <t>-122735323</t>
  </si>
  <si>
    <t>https://podminky.urs.cz/item/CS_URS_2025_01/564861111</t>
  </si>
  <si>
    <t>Poznámka k položce:_x000d_
štěrkodrť tř. B, frakce 0-63; Edef2 ≧ 50 MPa</t>
  </si>
  <si>
    <t>"plocha park. stání " 131,5</t>
  </si>
  <si>
    <t>28</t>
  </si>
  <si>
    <t>564851011</t>
  </si>
  <si>
    <t>Podklad ze štěrkodrti ŠD s rozprostřením a zhutněním plochy jednotlivě do 100 m2, po zhutnění tl. 150 mm</t>
  </si>
  <si>
    <t>828681847</t>
  </si>
  <si>
    <t>https://podminky.urs.cz/item/CS_URS_2025_01/564851011</t>
  </si>
  <si>
    <t xml:space="preserve">Poznámka k položce:_x000d_
štěrkodrť tř. B, frakce 0-63; Edef2 ≧ 70 MPa,  Edef2 ≧ 45 MPa,</t>
  </si>
  <si>
    <t>"plocha chodníku " 9,53</t>
  </si>
  <si>
    <t>29</t>
  </si>
  <si>
    <t>577143111</t>
  </si>
  <si>
    <t>Asfaltový beton vrstva obrusná ACO 8 (ABJ) s rozprostřením a se zhutněním z nemodifikovaného asfaltu v pruhu šířky do 3 m, po zhutnění tl. 50 mm</t>
  </si>
  <si>
    <t>-1043924264</t>
  </si>
  <si>
    <t>https://podminky.urs.cz/item/CS_URS_2025_01/577143111</t>
  </si>
  <si>
    <t>Poznámka k položce:_x000d_
2 vrstvy</t>
  </si>
  <si>
    <t>"oprava asf. chodníku" 6,52*2</t>
  </si>
  <si>
    <t>30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</si>
  <si>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</si>
  <si>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</si>
  <si>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125784918</t>
  </si>
  <si>
    <t>https://podminky.urs.cz/item/CS_URS_2025_01/596211110</t>
  </si>
  <si>
    <t>"plocha chodníku" 6,98+0,6</t>
  </si>
  <si>
    <t>31</t>
  </si>
  <si>
    <t>59245006</t>
  </si>
  <si>
    <t>dlažba pro nevidomé betonová 200x100mm tl 60mm barevná</t>
  </si>
  <si>
    <t>-1121795980</t>
  </si>
  <si>
    <t>0,6*1,05 'Přepočtené koeficientem množství</t>
  </si>
  <si>
    <t>32</t>
  </si>
  <si>
    <t>59245018</t>
  </si>
  <si>
    <t>dlažba skladebná betonová 200x100mm tl 60mm přírodní</t>
  </si>
  <si>
    <t>1797872222</t>
  </si>
  <si>
    <t>6,98*1,05 'Přepočtené koeficientem množství</t>
  </si>
  <si>
    <t>33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</si>
  <si>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</si>
  <si>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</si>
  <si>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-2076473726</t>
  </si>
  <si>
    <t>https://podminky.urs.cz/item/CS_URS_2025_01/596212210</t>
  </si>
  <si>
    <t>"plocha parkovacího stání vyhrazaného" 17,2</t>
  </si>
  <si>
    <t>34</t>
  </si>
  <si>
    <t>59245020</t>
  </si>
  <si>
    <t>dlažba skladebná betonová 200x100mm tl 80mm přírodní</t>
  </si>
  <si>
    <t>-1635656896</t>
  </si>
  <si>
    <t>17,2*1,05 'Přepočtené koeficientem množství</t>
  </si>
  <si>
    <t>35</t>
  </si>
  <si>
    <t>596412113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</si>
  <si>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50 do 100 m2</t>
  </si>
  <si>
    <t>206047746</t>
  </si>
  <si>
    <t>https://podminky.urs.cz/item/CS_URS_2025_01/596412113</t>
  </si>
  <si>
    <t>"plocha parkovacího stání" 98,28</t>
  </si>
  <si>
    <t>36</t>
  </si>
  <si>
    <t>59245038</t>
  </si>
  <si>
    <t>dlažba plošná vegetační betonová 300x160mm tl 80mm přírodní</t>
  </si>
  <si>
    <t>551487038</t>
  </si>
  <si>
    <t>98,28*1,05 'Přepočtené koeficientem množství</t>
  </si>
  <si>
    <t>37</t>
  </si>
  <si>
    <t>597661111</t>
  </si>
  <si>
    <t>Rigol dlážděný do lože z betonu prostého tl. 100 mm, s vyplněním a zatřením spár cementovou maltou z dlažebních kostek drobných</t>
  </si>
  <si>
    <t>2125413853</t>
  </si>
  <si>
    <t>https://podminky.urs.cz/item/CS_URS_2025_01/597661111</t>
  </si>
  <si>
    <t>"plocha odvodňovacího proužku" 5,2</t>
  </si>
  <si>
    <t>Trubní vedení</t>
  </si>
  <si>
    <t>38</t>
  </si>
  <si>
    <t>890411811</t>
  </si>
  <si>
    <t>Bourání šachet a jímek ručně velikosti obestavěného prostoru do 1,5 m3 z prefabrikovaných skruží</t>
  </si>
  <si>
    <t>175935997</t>
  </si>
  <si>
    <t>https://podminky.urs.cz/item/CS_URS_2025_01/890411811</t>
  </si>
  <si>
    <t>"stávající UV" 0,45*0,45*1,5</t>
  </si>
  <si>
    <t>39</t>
  </si>
  <si>
    <t>899201211</t>
  </si>
  <si>
    <t>Demontáž mříží litinových včetně rámů, hmotnosti jednotlivě do 50 kg</t>
  </si>
  <si>
    <t>74633215</t>
  </si>
  <si>
    <t>https://podminky.urs.cz/item/CS_URS_2025_01/899201211</t>
  </si>
  <si>
    <t>40</t>
  </si>
  <si>
    <t>877310310.R</t>
  </si>
  <si>
    <t>Montáž tvarovek na kanalizačním plastovém potrubí z PP nebo PVC-U hladkého plnostěnného kolen, víček nebo hrdlových uzávěrů DN 150</t>
  </si>
  <si>
    <t>-981346812</t>
  </si>
  <si>
    <t>Poznámka k položce:_x000d_
při poškození stávající uliční vpusti napojkení na stávající kanalizaci</t>
  </si>
  <si>
    <t>41</t>
  </si>
  <si>
    <t>895941302</t>
  </si>
  <si>
    <t>Osazení vpusti uliční z betonových dílců DN 450 dno s kalištěm</t>
  </si>
  <si>
    <t>101099815</t>
  </si>
  <si>
    <t>https://podminky.urs.cz/item/CS_URS_2025_01/895941302</t>
  </si>
  <si>
    <t>59224495</t>
  </si>
  <si>
    <t>vpusť uliční DN 450 kaliště nízké 450/240x50mm</t>
  </si>
  <si>
    <t>708556116</t>
  </si>
  <si>
    <t>43</t>
  </si>
  <si>
    <t>895941314</t>
  </si>
  <si>
    <t>Osazení vpusti uliční z betonových dílců DN 450 skruž horní 570 mm</t>
  </si>
  <si>
    <t>-1329127500</t>
  </si>
  <si>
    <t>https://podminky.urs.cz/item/CS_URS_2025_01/895941314</t>
  </si>
  <si>
    <t>44</t>
  </si>
  <si>
    <t>59223858</t>
  </si>
  <si>
    <t>skruž betonová horní pro uliční vpusť 450x570x50mm</t>
  </si>
  <si>
    <t>-1741526023</t>
  </si>
  <si>
    <t>45</t>
  </si>
  <si>
    <t>895941331</t>
  </si>
  <si>
    <t>Osazení vpusti uliční z betonových dílců DN 450 skruž průběžná s výtokem</t>
  </si>
  <si>
    <t>1921092694</t>
  </si>
  <si>
    <t>https://podminky.urs.cz/item/CS_URS_2025_01/895941331</t>
  </si>
  <si>
    <t>46</t>
  </si>
  <si>
    <t>59224489</t>
  </si>
  <si>
    <t>skruž betonová s odtokem 150mm pro uliční vpusť 450x450x50mm</t>
  </si>
  <si>
    <t>-1478137813</t>
  </si>
  <si>
    <t>47</t>
  </si>
  <si>
    <t>899204112</t>
  </si>
  <si>
    <t>Osazení mříží litinových včetně rámů a košů na bahno pro třídu zatížení D400, E600</t>
  </si>
  <si>
    <t>-359319141</t>
  </si>
  <si>
    <t>https://podminky.urs.cz/item/CS_URS_2025_01/899204112</t>
  </si>
  <si>
    <t>48</t>
  </si>
  <si>
    <t>55242320</t>
  </si>
  <si>
    <t>mříž vtoková litinová plochá 500x500mm</t>
  </si>
  <si>
    <t>-256812643</t>
  </si>
  <si>
    <t>Poznámka k položce:_x000d_
barva černá</t>
  </si>
  <si>
    <t>49</t>
  </si>
  <si>
    <t>28661789</t>
  </si>
  <si>
    <t>koš kalový ocelový pro silniční vpusť 425mm vč. madla</t>
  </si>
  <si>
    <t>-1760127535</t>
  </si>
  <si>
    <t>Ostatní konstrukce a práce, bourání</t>
  </si>
  <si>
    <t>50</t>
  </si>
  <si>
    <t>914111112</t>
  </si>
  <si>
    <t>Montáž svislé dopravní značky základní velikosti do 1 m2 páskováním na sloupy</t>
  </si>
  <si>
    <t>-576032788</t>
  </si>
  <si>
    <t>https://podminky.urs.cz/item/CS_URS_2025_01/914111112</t>
  </si>
  <si>
    <t>"přesun" 6</t>
  </si>
  <si>
    <t>"nová" 5</t>
  </si>
  <si>
    <t>51</t>
  </si>
  <si>
    <t>40445650</t>
  </si>
  <si>
    <t>dodatkové tabulky E7, E12, E13 500x300mm</t>
  </si>
  <si>
    <t>1049511088</t>
  </si>
  <si>
    <t>"E7b"2</t>
  </si>
  <si>
    <t>52</t>
  </si>
  <si>
    <t>40445649</t>
  </si>
  <si>
    <t>dodatkové tabulky E3-E5, E8, E14-E16 500x150mm</t>
  </si>
  <si>
    <t>-195856312</t>
  </si>
  <si>
    <t>"E8d" 1</t>
  </si>
  <si>
    <t>53</t>
  </si>
  <si>
    <t>40445625</t>
  </si>
  <si>
    <t>informativní značky provozní IP8, IP9, IP11-IP13 500x700mm</t>
  </si>
  <si>
    <t>1945820627</t>
  </si>
  <si>
    <t>"IP11a" 1</t>
  </si>
  <si>
    <t>"IP12+O1" 1</t>
  </si>
  <si>
    <t>54</t>
  </si>
  <si>
    <t>914511113</t>
  </si>
  <si>
    <t>Montáž sloupku dopravních značek délky do 3,5 m do hliníkové patky pro sloupek D 70 mm</t>
  </si>
  <si>
    <t>-1425241711</t>
  </si>
  <si>
    <t>https://podminky.urs.cz/item/CS_URS_2025_01/914511113</t>
  </si>
  <si>
    <t>55</t>
  </si>
  <si>
    <t>40445230</t>
  </si>
  <si>
    <t>sloupek pro dopravní značku Zn D 70mm v 3,5m</t>
  </si>
  <si>
    <t>1281885262</t>
  </si>
  <si>
    <t>56</t>
  </si>
  <si>
    <t>915111111</t>
  </si>
  <si>
    <t>Vodorovné dopravní značení stříkané barvou dělící čára šířky 125 mm souvislá bílá základní</t>
  </si>
  <si>
    <t>587888061</t>
  </si>
  <si>
    <t>https://podminky.urs.cz/item/CS_URS_2025_01/915111111</t>
  </si>
  <si>
    <t>"označení park. míst" 4,85*7</t>
  </si>
  <si>
    <t>57</t>
  </si>
  <si>
    <t>915131111</t>
  </si>
  <si>
    <t>Vodorovné dopravní značení stříkané barvou přechody pro chodce, šipky, symboly bílé základní</t>
  </si>
  <si>
    <t>1585196642</t>
  </si>
  <si>
    <t>https://podminky.urs.cz/item/CS_URS_2025_01/915131111</t>
  </si>
  <si>
    <t>"V10f" 1,5</t>
  </si>
  <si>
    <t>58</t>
  </si>
  <si>
    <t>915611111</t>
  </si>
  <si>
    <t>Předznačení pro vodorovné značení stříkané barvou nebo prováděné z nátěrových hmot liniové dělicí čáry, vodicí proužky</t>
  </si>
  <si>
    <t>1033843032</t>
  </si>
  <si>
    <t>https://podminky.urs.cz/item/CS_URS_2025_01/915611111</t>
  </si>
  <si>
    <t>59</t>
  </si>
  <si>
    <t>915621111</t>
  </si>
  <si>
    <t>Předznačení pro vodorovné značení stříkané barvou nebo prováděné z nátěrových hmot plošné šipky, symboly, nápisy</t>
  </si>
  <si>
    <t>1500164955</t>
  </si>
  <si>
    <t>https://podminky.urs.cz/item/CS_URS_2025_01/915621111</t>
  </si>
  <si>
    <t>60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</si>
  <si>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</si>
  <si>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</si>
  <si>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-544525253</t>
  </si>
  <si>
    <t>https://podminky.urs.cz/item/CS_URS_2025_01/916131213</t>
  </si>
  <si>
    <t>61</t>
  </si>
  <si>
    <t>59217031</t>
  </si>
  <si>
    <t>obrubník silniční betonový 1000x150x250mm</t>
  </si>
  <si>
    <t>-1127570604</t>
  </si>
  <si>
    <t>"délka obrubníku" 4+24,22+0,96+4,85+2,08</t>
  </si>
  <si>
    <t>36,11*1,02 'Přepočtené koeficientem množství</t>
  </si>
  <si>
    <t>62</t>
  </si>
  <si>
    <t>59217078</t>
  </si>
  <si>
    <t>obrubník silniční obloukový betonový R 0,5-2m 150x250mm</t>
  </si>
  <si>
    <t>-658998683</t>
  </si>
  <si>
    <t>"délka obrubníku R1" 1,24+1,03</t>
  </si>
  <si>
    <t>2,27*1,02 'Přepočtené koeficientem množství</t>
  </si>
  <si>
    <t>63</t>
  </si>
  <si>
    <t>59217029</t>
  </si>
  <si>
    <t>obrubník silniční betonový nájezdový 1000x150x150mm</t>
  </si>
  <si>
    <t>-736223296</t>
  </si>
  <si>
    <t>"délka obrubníku" 26,39+1,5</t>
  </si>
  <si>
    <t>27,89*1,02 'Přepočtené koeficientem množství</t>
  </si>
  <si>
    <t>64</t>
  </si>
  <si>
    <t>59217076</t>
  </si>
  <si>
    <t>obrubník silniční betonový přechodový 1000x150x250mm</t>
  </si>
  <si>
    <t>-1145652794</t>
  </si>
  <si>
    <t>"délka obrubníku" 2</t>
  </si>
  <si>
    <t>2*1,02 'Přepočtené koeficientem množství</t>
  </si>
  <si>
    <t>65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</si>
  <si>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</si>
  <si>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</si>
  <si>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189220163</t>
  </si>
  <si>
    <t>https://podminky.urs.cz/item/CS_URS_2025_01/916231213</t>
  </si>
  <si>
    <t>66</t>
  </si>
  <si>
    <t>59217016</t>
  </si>
  <si>
    <t>obrubník betonový chodníkový 1000x80x250mm</t>
  </si>
  <si>
    <t>536554679</t>
  </si>
  <si>
    <t>"délka obrubníku" 0,36+27,3+2,08+1,5+2,12+1,97+2,69+3,37</t>
  </si>
  <si>
    <t>"délka obrubníku R1" 1,7</t>
  </si>
  <si>
    <t>43,09*1,02 'Přepočtené koeficientem množství</t>
  </si>
  <si>
    <t>67</t>
  </si>
  <si>
    <t>916231291</t>
  </si>
  <si>
    <t>Osazení chodníkového obrubníku betonového se zřízením lože, s vyplněním a zatřením spár cementovou maltou Příplatek k cenám za řezání obrubníků při osazení do oblouku vnitřního poloměru do 1 m</t>
  </si>
  <si>
    <t>1424576388</t>
  </si>
  <si>
    <t>https://podminky.urs.cz/item/CS_URS_2025_01/916231291</t>
  </si>
  <si>
    <t>68</t>
  </si>
  <si>
    <t>916231293</t>
  </si>
  <si>
    <t>Osazení chodníkového obrubníku betonového se zřízením lože, s vyplněním a zatřením spár cementovou maltou Příplatek k cenám za osazení obloukového obrubníku</t>
  </si>
  <si>
    <t>977862808</t>
  </si>
  <si>
    <t>https://podminky.urs.cz/item/CS_URS_2025_01/916231293</t>
  </si>
  <si>
    <t>69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</si>
  <si>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</si>
  <si>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</si>
  <si>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523570593</t>
  </si>
  <si>
    <t>https://podminky.urs.cz/item/CS_URS_2025_01/919122132</t>
  </si>
  <si>
    <t>70</t>
  </si>
  <si>
    <t>919735114</t>
  </si>
  <si>
    <t>Řezání stávajícího živičného krytu nebo podkladu hloubky přes 150 do 200 mm</t>
  </si>
  <si>
    <t>-1776815468</t>
  </si>
  <si>
    <t>https://podminky.urs.cz/item/CS_URS_2025_01/919735114</t>
  </si>
  <si>
    <t>71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</si>
  <si>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</si>
  <si>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</si>
  <si>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-251501554</t>
  </si>
  <si>
    <t>https://podminky.urs.cz/item/CS_URS_2025_01/966006132</t>
  </si>
  <si>
    <t>Poznámka k položce:_x000d_
uložení značek pro zpětnou montáž</t>
  </si>
  <si>
    <t>"přesun B4 + E13" 2</t>
  </si>
  <si>
    <t>"IZ 8a + IZ8b" 1</t>
  </si>
  <si>
    <t>72</t>
  </si>
  <si>
    <t>977151119</t>
  </si>
  <si>
    <t>Jádrové vrty diamantovými korunkami do stavebních materiálů (železobetonu, betonu, cihel, obkladů, dlažeb, kamene) průměru přes 100 do 110 mm</t>
  </si>
  <si>
    <t>1546819435</t>
  </si>
  <si>
    <t>https://podminky.urs.cz/item/CS_URS_2025_01/977151119</t>
  </si>
  <si>
    <t>"napojení drenáže do vpusti" 1*0,25</t>
  </si>
  <si>
    <t>997</t>
  </si>
  <si>
    <t>Doprava suti a vybouraných hmot</t>
  </si>
  <si>
    <t>73</t>
  </si>
  <si>
    <t>997221561</t>
  </si>
  <si>
    <t>Vodorovná doprava suti bez naložení, ale se složením a s hrubým urovnáním z kusových materiálů, na vzdálenost do 1 km</t>
  </si>
  <si>
    <t>-425964893</t>
  </si>
  <si>
    <t>https://podminky.urs.cz/item/CS_URS_2025_01/997221561</t>
  </si>
  <si>
    <t>74</t>
  </si>
  <si>
    <t>997221569</t>
  </si>
  <si>
    <t>Vodorovná doprava suti bez naložení, ale se složením a s hrubým urovnáním Příplatek k ceně za každý další započatý 1 km přes 1 km</t>
  </si>
  <si>
    <t>-59827418</t>
  </si>
  <si>
    <t>https://podminky.urs.cz/item/CS_URS_2025_01/997221569</t>
  </si>
  <si>
    <t>15,223*6 'Přepočtené koeficientem množství</t>
  </si>
  <si>
    <t>75</t>
  </si>
  <si>
    <t>997221861</t>
  </si>
  <si>
    <t>Poplatek za uložení stavebního odpadu na recyklační skládce (skládkovné) z prostého betonu zatříděného do Katalogu odpadů pod kódem 17 01 01</t>
  </si>
  <si>
    <t>-1097326785</t>
  </si>
  <si>
    <t>https://podminky.urs.cz/item/CS_URS_2025_01/997221861</t>
  </si>
  <si>
    <t>76</t>
  </si>
  <si>
    <t>997221873</t>
  </si>
  <si>
    <t>-1456486455</t>
  </si>
  <si>
    <t>https://podminky.urs.cz/item/CS_URS_2025_01/997221873</t>
  </si>
  <si>
    <t>77</t>
  </si>
  <si>
    <t>997221875</t>
  </si>
  <si>
    <t>Poplatek za uložení stavebního odpadu na recyklační skládce (skládkovné) asfaltového bez obsahu dehtu zatříděného do Katalogu odpadů pod kódem 17 03 02</t>
  </si>
  <si>
    <t>-1630034386</t>
  </si>
  <si>
    <t>https://podminky.urs.cz/item/CS_URS_2025_01/997221875</t>
  </si>
  <si>
    <t>998</t>
  </si>
  <si>
    <t>Přesun hmot</t>
  </si>
  <si>
    <t>78</t>
  </si>
  <si>
    <t>998223011</t>
  </si>
  <si>
    <t>Přesun hmot pro pozemní komunikace s krytem dlážděným dopravní vzdálenost do 200 m jakékoliv délky objektu</t>
  </si>
  <si>
    <t>-693259957</t>
  </si>
  <si>
    <t>https://podminky.urs.cz/item/CS_URS_2025_01/998223011</t>
  </si>
  <si>
    <t>SO 801 - Vegetační úpravy</t>
  </si>
  <si>
    <t>112101101</t>
  </si>
  <si>
    <t>Odstranění stromů s odřezáním kmene a s odvětvením listnatých, průměru kmene přes 100 do 300 mm</t>
  </si>
  <si>
    <t>-1441578738</t>
  </si>
  <si>
    <t>https://podminky.urs.cz/item/CS_URS_2025_01/112101101</t>
  </si>
  <si>
    <t>112251101</t>
  </si>
  <si>
    <t>Odstranění pařezů strojně s jejich vykopáním nebo vytrháním průměru přes 100 do 300 mm</t>
  </si>
  <si>
    <t>309391744</t>
  </si>
  <si>
    <t>https://podminky.urs.cz/item/CS_URS_2025_01/112251101</t>
  </si>
  <si>
    <t>162201401</t>
  </si>
  <si>
    <t>Vodorovné přemístění větví, kmenů nebo pařezů s naložením, složením a dopravou do 1000 m větví stromů listnatých, průměru kmene přes 100 do 300 mm</t>
  </si>
  <si>
    <t>-564624409</t>
  </si>
  <si>
    <t>https://podminky.urs.cz/item/CS_URS_2025_01/162201401</t>
  </si>
  <si>
    <t>162201411</t>
  </si>
  <si>
    <t>Vodorovné přemístění větví, kmenů nebo pařezů s naložením, složením a dopravou do 1000 m kmenů stromů listnatých, průměru přes 100 do 300 mm</t>
  </si>
  <si>
    <t>-823086973</t>
  </si>
  <si>
    <t>https://podminky.urs.cz/item/CS_URS_2025_01/162201411</t>
  </si>
  <si>
    <t>162201421</t>
  </si>
  <si>
    <t>Vodorovné přemístění větví, kmenů nebo pařezů s naložením, složením a dopravou do 1000 m pařezů kmenů, průměru přes 100 do 300 mm</t>
  </si>
  <si>
    <t>1381931967</t>
  </si>
  <si>
    <t>https://podminky.urs.cz/item/CS_URS_2025_01/162201421</t>
  </si>
  <si>
    <t>162301931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</si>
  <si>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</si>
  <si>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-746012558</t>
  </si>
  <si>
    <t>https://podminky.urs.cz/item/CS_URS_2025_01/162301931</t>
  </si>
  <si>
    <t>Poznámka k položce:_x000d_
uložení na sběrný dvůr města (cca 4km)</t>
  </si>
  <si>
    <t>1*3 'Přepočtené koeficientem množství</t>
  </si>
  <si>
    <t>162301951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</si>
  <si>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</si>
  <si>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-1958710295</t>
  </si>
  <si>
    <t>https://podminky.urs.cz/item/CS_URS_2025_01/162301951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</si>
  <si>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</si>
  <si>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</si>
  <si>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-113188017</t>
  </si>
  <si>
    <t>https://podminky.urs.cz/item/CS_URS_2025_01/162301971</t>
  </si>
  <si>
    <t>-2089226535</t>
  </si>
  <si>
    <t>"ornice z deponie" (5,8*0,15*0,3)+(10,92*0,25*0,5)+2,62*0,2</t>
  </si>
  <si>
    <t>1416188806</t>
  </si>
  <si>
    <t>183101222</t>
  </si>
  <si>
    <t>Hloubení jamek pro vysazování rostlin v zemině skupiny 1 až 4 s výměnou půdy z 50% v rovině nebo na svahu do 1:5, objemu přes 1,00 do 2,00 m3</t>
  </si>
  <si>
    <t>-1570521365</t>
  </si>
  <si>
    <t>https://podminky.urs.cz/item/CS_URS_2025_01/183101222</t>
  </si>
  <si>
    <t>58154410</t>
  </si>
  <si>
    <t>písek křemičitý sušený frakce 0,1</t>
  </si>
  <si>
    <t>-1034413465</t>
  </si>
  <si>
    <t>"25 % výsadbové jámy" 0,75*1*0,25</t>
  </si>
  <si>
    <t>0,188*1,6 'Přepočtené koeficientem množství</t>
  </si>
  <si>
    <t>ACS.070808</t>
  </si>
  <si>
    <t>kompost</t>
  </si>
  <si>
    <t>-1169925184</t>
  </si>
  <si>
    <t>183402121</t>
  </si>
  <si>
    <t>Rozrušení půdy na hloubku přes 50 do 150 mm souvislé plochy do 500 m2 v rovině nebo na svahu do 1:5</t>
  </si>
  <si>
    <t>374014819</t>
  </si>
  <si>
    <t>https://podminky.urs.cz/item/CS_URS_2025_01/183402121</t>
  </si>
  <si>
    <t>"plocha záhonu pro zimolez" 10,92</t>
  </si>
  <si>
    <t>180405114</t>
  </si>
  <si>
    <t>Založení trávníků ve vegetačních dlaždicích nebo prefabrikátech výsevem směsi substrátu a semene v rovině nebo na svahu do 1:5</t>
  </si>
  <si>
    <t>-84956495</t>
  </si>
  <si>
    <t>https://podminky.urs.cz/item/CS_URS_2025_01/180405114</t>
  </si>
  <si>
    <t>00572470</t>
  </si>
  <si>
    <t>osivo směs travní univerzál</t>
  </si>
  <si>
    <t>kg</t>
  </si>
  <si>
    <t>160761162</t>
  </si>
  <si>
    <t>98,28*0,02 'Přepočtené koeficientem množství</t>
  </si>
  <si>
    <t>10371500</t>
  </si>
  <si>
    <t>substrát pro trávníky VL</t>
  </si>
  <si>
    <t>-1188112031</t>
  </si>
  <si>
    <t>98,28*0,002 'Přepočtené koeficientem množství</t>
  </si>
  <si>
    <t>181351003</t>
  </si>
  <si>
    <t>Rozprostření a urovnání ornice v rovině nebo ve svahu sklonu do 1:5 strojně při souvislé ploše do 100 m2, tl. vrstvy do 200 mm</t>
  </si>
  <si>
    <t>-1872374575</t>
  </si>
  <si>
    <t>https://podminky.urs.cz/item/CS_URS_2025_01/181351003</t>
  </si>
  <si>
    <t>"plocha rozchodníkového koberce" 5,8</t>
  </si>
  <si>
    <t>"plocha okolo obrubníku" 2,62</t>
  </si>
  <si>
    <t>58333625</t>
  </si>
  <si>
    <t>kamenivo těžené hrubé frakce 4/8</t>
  </si>
  <si>
    <t>404023046</t>
  </si>
  <si>
    <t>"50 % rozchodníkového koberce" 5,8*0,15*0,50</t>
  </si>
  <si>
    <t>0,435*1,8 'Přepočtené koeficientem množství</t>
  </si>
  <si>
    <t>-550890543</t>
  </si>
  <si>
    <t>"20 % rozchodníkového koberce" 5,8*0,15*0,20</t>
  </si>
  <si>
    <t>181351004</t>
  </si>
  <si>
    <t>Rozprostření a urovnání ornice v rovině nebo ve svahu sklonu do 1:5 strojně při souvislé ploše do 100 m2, tl. vrstvy přes 200 do 250 mm</t>
  </si>
  <si>
    <t>-1649824651</t>
  </si>
  <si>
    <t>https://podminky.urs.cz/item/CS_URS_2025_01/181351004</t>
  </si>
  <si>
    <t>-1228863219</t>
  </si>
  <si>
    <t>"20 % záhonu pro zimolez" 10,92*0,25*0,20</t>
  </si>
  <si>
    <t>0,546*1,8 'Přepočtené koeficientem množství</t>
  </si>
  <si>
    <t>-686681897</t>
  </si>
  <si>
    <t>"30 % záhonu pro zimolez" 10,92*0,25*0,30</t>
  </si>
  <si>
    <t>184102112</t>
  </si>
  <si>
    <t>Výsadba dřeviny s balem do předem vyhloubené jamky se zalitím v rovině nebo na svahu do 1:5, při průměru balu přes 200 do 300 mm</t>
  </si>
  <si>
    <t>-1364669851</t>
  </si>
  <si>
    <t>https://podminky.urs.cz/item/CS_URS_2025_01/184102112</t>
  </si>
  <si>
    <t>02650300.R</t>
  </si>
  <si>
    <t>javor červený /Acer rubrum "October"/</t>
  </si>
  <si>
    <t>-1469268492</t>
  </si>
  <si>
    <t>184215133</t>
  </si>
  <si>
    <t>Ukotvení dřeviny kůly v rovině nebo na svahu do 1:5 třemi kůly, délky přes 2 do 3 m</t>
  </si>
  <si>
    <t>-958078807</t>
  </si>
  <si>
    <t>https://podminky.urs.cz/item/CS_URS_2025_01/184215133</t>
  </si>
  <si>
    <t>60591255</t>
  </si>
  <si>
    <t>kůl vyvazovací dřevěný impregnovaný D 8cm dl 2,5m</t>
  </si>
  <si>
    <t>-1481030462</t>
  </si>
  <si>
    <t>184813511</t>
  </si>
  <si>
    <t>Chemické odplevelení půdy před založením kultury, trávníku nebo zpevněných ploch ručně o jakékoli výměře postřikem na široko v rovině nebo na svahu do 1:5</t>
  </si>
  <si>
    <t>1644077854</t>
  </si>
  <si>
    <t>https://podminky.urs.cz/item/CS_URS_2025_01/184813511</t>
  </si>
  <si>
    <t>181451131</t>
  </si>
  <si>
    <t>Založení trávníku na půdě předem připravené plochy přes 1000 m2 výsevem včetně utažení parkového v rovině nebo na svahu do 1:5</t>
  </si>
  <si>
    <t>-192716872</t>
  </si>
  <si>
    <t>https://podminky.urs.cz/item/CS_URS_2025_01/181451131</t>
  </si>
  <si>
    <t>00572410</t>
  </si>
  <si>
    <t>osivo směs travní parková</t>
  </si>
  <si>
    <t>-2023462729</t>
  </si>
  <si>
    <t>2,62*0,03 'Přepočtené koeficientem množství</t>
  </si>
  <si>
    <t>183211312</t>
  </si>
  <si>
    <t>Výsadba květin do připravené půdy se zalitím do připravené půdy, se zalitím trvalek prostokořenných</t>
  </si>
  <si>
    <t>-1064180256</t>
  </si>
  <si>
    <t>https://podminky.urs.cz/item/CS_URS_2025_01/183211312</t>
  </si>
  <si>
    <t>00570010.R</t>
  </si>
  <si>
    <t>koberec rozchodníkový</t>
  </si>
  <si>
    <t>856125287</t>
  </si>
  <si>
    <t>Poznámka k položce:_x000d_
1,2m2/role</t>
  </si>
  <si>
    <t>5,9*1,02 'Přepočtené koeficientem množství</t>
  </si>
  <si>
    <t>183211322</t>
  </si>
  <si>
    <t>Výsadba květin do připravené půdy se zalitím do připravené půdy, se zalitím květin krytokořenných o průměru kontejneru přes 80 do 120 mm</t>
  </si>
  <si>
    <t>1825847359</t>
  </si>
  <si>
    <t>https://podminky.urs.cz/item/CS_URS_2025_01/183211322</t>
  </si>
  <si>
    <t>02652025.R</t>
  </si>
  <si>
    <t>zimolez fialový /Lonicera pileata "Moss Green"/</t>
  </si>
  <si>
    <t>-821102131</t>
  </si>
  <si>
    <t>184911421</t>
  </si>
  <si>
    <t>Mulčování vysazených rostlin mulčovací kůrou, tl. do 100 mm v rovině nebo na svahu do 1:5</t>
  </si>
  <si>
    <t>1859473391</t>
  </si>
  <si>
    <t>https://podminky.urs.cz/item/CS_URS_2025_01/184911421</t>
  </si>
  <si>
    <t xml:space="preserve">"výsadbová jáma stromy"  3,14*0,75*0,75*1</t>
  </si>
  <si>
    <t>10391100</t>
  </si>
  <si>
    <t>kůra mulčovací VL</t>
  </si>
  <si>
    <t>-696212097</t>
  </si>
  <si>
    <t>12,686*0,103 'Přepočtené koeficientem množství</t>
  </si>
  <si>
    <t>185804311</t>
  </si>
  <si>
    <t>Zalití rostlin vodou plochy záhonů jednotlivě do 20 m2</t>
  </si>
  <si>
    <t>1043914958</t>
  </si>
  <si>
    <t>https://podminky.urs.cz/item/CS_URS_2025_01/185804311</t>
  </si>
  <si>
    <t>"záhony - 20l/m2" 20*17/1000</t>
  </si>
  <si>
    <t>185851121</t>
  </si>
  <si>
    <t>Dovoz vody pro zálivku rostlin na vzdálenost do 1000 m</t>
  </si>
  <si>
    <t>-1611232827</t>
  </si>
  <si>
    <t>https://podminky.urs.cz/item/CS_URS_2025_01/185851121</t>
  </si>
  <si>
    <t>"stromy - 30l+50l/strom - 2x" ((30*1)+(50*1))/1000</t>
  </si>
  <si>
    <t>"rozchodníkový záhon - 20l/m2 -2x" 20*6*2/1000</t>
  </si>
  <si>
    <t>"záhon pro zimolez - 20l/m2 -2x" 20*11*2/1000</t>
  </si>
  <si>
    <t>"trávník - 10l/1m2 - 2x" 10*3*2/1000</t>
  </si>
  <si>
    <t>998231411</t>
  </si>
  <si>
    <t>Přesun hmot pro sadovnické a krajinářské úpravy ručně (bez užití mechanizace) dopravní vzdálenost do 100 m</t>
  </si>
  <si>
    <t>-98090373</t>
  </si>
  <si>
    <t>https://podminky.urs.cz/item/CS_URS_2025_01/998231411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</si>
  <si>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</si>
  <si>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</si>
  <si>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</si>
  <si>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</si>
  <si>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</si>
  <si>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</si>
  <si>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938908411.R</t>
  </si>
  <si>
    <t>Čištění vozovek splachováním vodou povrchu podkladu nebo krytu živičného, betonového nebo dlážděného</t>
  </si>
  <si>
    <t>kpl</t>
  </si>
  <si>
    <t>-870344570</t>
  </si>
  <si>
    <t>Poznámka k položce:_x000d_
Čištění bude prováděno při znečištění přiléhlých komunikací.</t>
  </si>
  <si>
    <t>VRN1</t>
  </si>
  <si>
    <t>Průzkumné, geodetické a projektové práce</t>
  </si>
  <si>
    <t>012103000</t>
  </si>
  <si>
    <t>Geodetické práce před výstavbou</t>
  </si>
  <si>
    <t>-141820508</t>
  </si>
  <si>
    <t>https://podminky.urs.cz/item/CS_URS_2025_01/012103000</t>
  </si>
  <si>
    <t>Poznámka k položce:_x000d_
Veškeré geodetické činnosti spojené s vytýčením stavebních objektů, inženýrských objektů a inženýrských sítí (vč. úhrady za jejich vytýčení). Geodetické vytýčení staveniště v terénu před zahájením stavebních prací (směrově, výškově).</t>
  </si>
  <si>
    <t>012203000</t>
  </si>
  <si>
    <t>Geodetické práce při provádění stavby</t>
  </si>
  <si>
    <t>786642583</t>
  </si>
  <si>
    <t>https://podminky.urs.cz/item/CS_URS_2025_01/012203000</t>
  </si>
  <si>
    <t xml:space="preserve">Poznámka k položce:_x000d_
Veškeré geodetické činnosti spojené s vytýčením stavebních objektů, inženýrských objektů a inženýrských sítí při provádění stavby. Zhotovitel si prověří (zejména výškově) vedení  stávávajích inženýrských sítí pro napojení.</t>
  </si>
  <si>
    <t>012303000</t>
  </si>
  <si>
    <t>Geodetické práce po výstavbě</t>
  </si>
  <si>
    <t>1323834510</t>
  </si>
  <si>
    <t>https://podminky.urs.cz/item/CS_URS_2025_01/012303000</t>
  </si>
  <si>
    <t>Poznámka k položce:_x000d_
Veškeré geodetické činnosti spojené se zdokumentováním skutečného provedení stavby stavebních objektů, inženýrských objektů a inženýrských sítí. Geodetické zaměření provést ve III. třídě přesnosti ve formátu .dgn V7 (Microstation). Výstupy za jednotlivé sítě budou v samostatných souborech (různí spráci sítí jednotlivých sítí) + ke každé síti bude ještě tištěný formát ve 3 paré.</t>
  </si>
  <si>
    <t>012403000</t>
  </si>
  <si>
    <t>Kartografické práce</t>
  </si>
  <si>
    <t>-764526779</t>
  </si>
  <si>
    <t>https://podminky.urs.cz/item/CS_URS_2025_01/012403000</t>
  </si>
  <si>
    <t>Poznámka k položce:_x000d_
Vypracování geometrického plánu pro katastrální úřad.</t>
  </si>
  <si>
    <t>013254000</t>
  </si>
  <si>
    <t>Dokumentace skutečného provedení stavby</t>
  </si>
  <si>
    <t>-456698925</t>
  </si>
  <si>
    <t>https://podminky.urs.cz/item/CS_URS_2025_01/013254000</t>
  </si>
  <si>
    <t>Poznámka k položce:_x000d_
Vyhotovení dokumentace skutečného provedení stavby v rozsahu a podrobnosti dle zadávací dokumentace. Dodavatel provádí tyto projekční práce průběžně po celou dobu realizace stavby - 4 vyhotovení v tištěné podobě a 1 vyhotovení v el. podobě na CD.</t>
  </si>
  <si>
    <t>013294000</t>
  </si>
  <si>
    <t>Ostatní dokumentace doklady pro kolaudaci</t>
  </si>
  <si>
    <t>-1629683600</t>
  </si>
  <si>
    <t>https://podminky.urs.cz/item/CS_URS_2025_01/013294000</t>
  </si>
  <si>
    <t xml:space="preserve">Poznámka k položce:_x000d_
Veškeré jiné administrativní a správní úkony vyplývající ze zadávací dokumentace veřejné zakázky nutné k řádnému dokončení  a předání díla.</t>
  </si>
  <si>
    <t>VRN2</t>
  </si>
  <si>
    <t>Příprava staveniště</t>
  </si>
  <si>
    <t>022002000</t>
  </si>
  <si>
    <t>Ochrana stávajících inženýrských sítí před poškozením</t>
  </si>
  <si>
    <t>-1035725488</t>
  </si>
  <si>
    <t>https://podminky.urs.cz/item/CS_URS_2025_01/022002000</t>
  </si>
  <si>
    <t xml:space="preserve">Poznámka k položce:_x000d_
Součástí položky jsou:         _x000d_
- popřípadě náklady na koordinaci přeložení či ochrany sítí se správci jednotlivých sítí  _x000d_
- náklady na zřízení ochrany dřevin.</t>
  </si>
  <si>
    <t>VRN3</t>
  </si>
  <si>
    <t>Zařízení staveniště</t>
  </si>
  <si>
    <t>030001000</t>
  </si>
  <si>
    <t>1024</t>
  </si>
  <si>
    <t>-1806553445</t>
  </si>
  <si>
    <t>https://podminky.urs.cz/item/CS_URS_2025_01/030001000</t>
  </si>
  <si>
    <t>VRN4</t>
  </si>
  <si>
    <t>Inženýrská činnost</t>
  </si>
  <si>
    <t>042503000</t>
  </si>
  <si>
    <t>Plán BOZP na staveništi</t>
  </si>
  <si>
    <t>-621430050</t>
  </si>
  <si>
    <t>https://podminky.urs.cz/item/CS_URS_2025_01/042503000</t>
  </si>
  <si>
    <t xml:space="preserve">Poznámka k položce:_x000d_
Součástí položky jsou zejména náklady na:  _x000d_
- vypracování plánu BOZP dodavatelem stavby _x000d_
- koordinace s pracovníkem BOZP investora.</t>
  </si>
  <si>
    <t>043103000R00</t>
  </si>
  <si>
    <t>Zkoušky bez rozlišení - zkouška modulu přetvárnosti</t>
  </si>
  <si>
    <t>-426350773</t>
  </si>
  <si>
    <t>https://podminky.urs.cz/item/CS_URS_2025_01/043103000R00</t>
  </si>
  <si>
    <t>Poznámka k položce:_x000d_
Jedná se o kontrolní zkoušku pro potřebu objednatele. Povinné zkoušky k jednotlivýcm konstrukčním vrstvám, včetně zemního tělesa komunikace v rozsahu dle platných ČSN. ČSN jsou zahrnuty v příslušných položkách.</t>
  </si>
  <si>
    <t>043103000R01</t>
  </si>
  <si>
    <t>Zkoušky bez rozlišení - zkouška míry zhutnění</t>
  </si>
  <si>
    <t>1304281313</t>
  </si>
  <si>
    <t>https://podminky.urs.cz/item/CS_URS_2025_01/043103000R01</t>
  </si>
  <si>
    <t>Poznámka k položce:_x000d_
Jedná se o kontrolní zkoušku pro potřebu objednatele. Povinné zkoušky k jednotlivým konstrukčním vrstvám, včetně zemního tělesa komunikace v rozsahu dle platných ČSN. ČSN jsou zahrnuty v příslušných položkách.</t>
  </si>
  <si>
    <t>VRN7</t>
  </si>
  <si>
    <t>Provozní vlivy</t>
  </si>
  <si>
    <t>071203000</t>
  </si>
  <si>
    <t>Provoz dalšího subjektu</t>
  </si>
  <si>
    <t>-1068516161</t>
  </si>
  <si>
    <t>https://podminky.urs.cz/item/CS_URS_2025_01/071203000</t>
  </si>
  <si>
    <t>Poznámka k položce:_x000d_
Součástí položky jsou zejména náklady na: _x000d_
- zajištění asistence správce sítí.</t>
  </si>
  <si>
    <t>072103001</t>
  </si>
  <si>
    <t>Projednání DIO a zajištění DIR komunikace II.a III. třídy</t>
  </si>
  <si>
    <t>1474198444</t>
  </si>
  <si>
    <t>https://podminky.urs.cz/item/CS_URS_2025_01/072103001</t>
  </si>
  <si>
    <t xml:space="preserve">Poznámka k položce:_x000d_
Součástí položky jsou zejména náklady na:  _x000d_
- zpracování realizačního DIO _x000d_
- zajištění vydání všech potřebných rozhodnutí a stanovení pro přechodnou úpravu provozu na pozemních komunikacích dle zpracované PD a dle vyjádření dotčených orgánů.</t>
  </si>
  <si>
    <t>072103011</t>
  </si>
  <si>
    <t>Zajištění DIO komunikace II. a III. třídy - jednoduché el. vedení</t>
  </si>
  <si>
    <t>1244189249</t>
  </si>
  <si>
    <t>https://podminky.urs.cz/item/CS_URS_2025_01/072103011</t>
  </si>
  <si>
    <t xml:space="preserve">Poznámka k položce:_x000d_
Součástí položky jsou zejména náklady na:_x000d_
 - montáž, pronájem  a demontáž dočasných dopravních značek kompletních.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</si>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</sst>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86" TargetMode="External" /><Relationship Id="rId2" Type="http://schemas.openxmlformats.org/officeDocument/2006/relationships/hyperlink" Target="https://podminky.urs.cz/item/CS_URS_2025_01/113107344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21151113" TargetMode="External" /><Relationship Id="rId5" Type="http://schemas.openxmlformats.org/officeDocument/2006/relationships/hyperlink" Target="https://podminky.urs.cz/item/CS_URS_2025_01/122252204" TargetMode="External" /><Relationship Id="rId6" Type="http://schemas.openxmlformats.org/officeDocument/2006/relationships/hyperlink" Target="https://podminky.urs.cz/item/CS_URS_2025_01/129001101" TargetMode="External" /><Relationship Id="rId7" Type="http://schemas.openxmlformats.org/officeDocument/2006/relationships/hyperlink" Target="https://podminky.urs.cz/item/CS_URS_2025_01/131251100" TargetMode="External" /><Relationship Id="rId8" Type="http://schemas.openxmlformats.org/officeDocument/2006/relationships/hyperlink" Target="https://podminky.urs.cz/item/CS_URS_2025_01/162351103" TargetMode="External" /><Relationship Id="rId9" Type="http://schemas.openxmlformats.org/officeDocument/2006/relationships/hyperlink" Target="https://podminky.urs.cz/item/CS_URS_2025_01/162651111" TargetMode="External" /><Relationship Id="rId10" Type="http://schemas.openxmlformats.org/officeDocument/2006/relationships/hyperlink" Target="https://podminky.urs.cz/item/CS_URS_2025_01/162751114" TargetMode="External" /><Relationship Id="rId11" Type="http://schemas.openxmlformats.org/officeDocument/2006/relationships/hyperlink" Target="https://podminky.urs.cz/item/CS_URS_2025_01/167151101" TargetMode="External" /><Relationship Id="rId12" Type="http://schemas.openxmlformats.org/officeDocument/2006/relationships/hyperlink" Target="https://podminky.urs.cz/item/CS_URS_2025_01/171152112" TargetMode="External" /><Relationship Id="rId13" Type="http://schemas.openxmlformats.org/officeDocument/2006/relationships/hyperlink" Target="https://podminky.urs.cz/item/CS_URS_2025_01/171201231" TargetMode="External" /><Relationship Id="rId14" Type="http://schemas.openxmlformats.org/officeDocument/2006/relationships/hyperlink" Target="https://podminky.urs.cz/item/CS_URS_2025_01/174151101" TargetMode="External" /><Relationship Id="rId15" Type="http://schemas.openxmlformats.org/officeDocument/2006/relationships/hyperlink" Target="https://podminky.urs.cz/item/CS_URS_2025_01/181152302" TargetMode="External" /><Relationship Id="rId16" Type="http://schemas.openxmlformats.org/officeDocument/2006/relationships/hyperlink" Target="https://podminky.urs.cz/item/CS_URS_2025_01/211971110" TargetMode="External" /><Relationship Id="rId17" Type="http://schemas.openxmlformats.org/officeDocument/2006/relationships/hyperlink" Target="https://podminky.urs.cz/item/CS_URS_2025_01/212752401" TargetMode="External" /><Relationship Id="rId18" Type="http://schemas.openxmlformats.org/officeDocument/2006/relationships/hyperlink" Target="https://podminky.urs.cz/item/CS_URS_2025_01/219991114" TargetMode="External" /><Relationship Id="rId19" Type="http://schemas.openxmlformats.org/officeDocument/2006/relationships/hyperlink" Target="https://podminky.urs.cz/item/CS_URS_2025_01/452112112" TargetMode="External" /><Relationship Id="rId20" Type="http://schemas.openxmlformats.org/officeDocument/2006/relationships/hyperlink" Target="https://podminky.urs.cz/item/CS_URS_2025_01/452311131" TargetMode="External" /><Relationship Id="rId21" Type="http://schemas.openxmlformats.org/officeDocument/2006/relationships/hyperlink" Target="https://podminky.urs.cz/item/CS_URS_2025_01/564871011" TargetMode="External" /><Relationship Id="rId22" Type="http://schemas.openxmlformats.org/officeDocument/2006/relationships/hyperlink" Target="https://podminky.urs.cz/item/CS_URS_2025_01/564950313" TargetMode="External" /><Relationship Id="rId23" Type="http://schemas.openxmlformats.org/officeDocument/2006/relationships/hyperlink" Target="https://podminky.urs.cz/item/CS_URS_2025_01/564971315" TargetMode="External" /><Relationship Id="rId24" Type="http://schemas.openxmlformats.org/officeDocument/2006/relationships/hyperlink" Target="https://podminky.urs.cz/item/CS_URS_2025_01/564861111" TargetMode="External" /><Relationship Id="rId25" Type="http://schemas.openxmlformats.org/officeDocument/2006/relationships/hyperlink" Target="https://podminky.urs.cz/item/CS_URS_2025_01/564851011" TargetMode="External" /><Relationship Id="rId26" Type="http://schemas.openxmlformats.org/officeDocument/2006/relationships/hyperlink" Target="https://podminky.urs.cz/item/CS_URS_2025_01/577143111" TargetMode="External" /><Relationship Id="rId27" Type="http://schemas.openxmlformats.org/officeDocument/2006/relationships/hyperlink" Target="https://podminky.urs.cz/item/CS_URS_2025_01/596211110" TargetMode="External" /><Relationship Id="rId28" Type="http://schemas.openxmlformats.org/officeDocument/2006/relationships/hyperlink" Target="https://podminky.urs.cz/item/CS_URS_2025_01/596212210" TargetMode="External" /><Relationship Id="rId29" Type="http://schemas.openxmlformats.org/officeDocument/2006/relationships/hyperlink" Target="https://podminky.urs.cz/item/CS_URS_2025_01/596412113" TargetMode="External" /><Relationship Id="rId30" Type="http://schemas.openxmlformats.org/officeDocument/2006/relationships/hyperlink" Target="https://podminky.urs.cz/item/CS_URS_2025_01/597661111" TargetMode="External" /><Relationship Id="rId31" Type="http://schemas.openxmlformats.org/officeDocument/2006/relationships/hyperlink" Target="https://podminky.urs.cz/item/CS_URS_2025_01/890411811" TargetMode="External" /><Relationship Id="rId32" Type="http://schemas.openxmlformats.org/officeDocument/2006/relationships/hyperlink" Target="https://podminky.urs.cz/item/CS_URS_2025_01/899201211" TargetMode="External" /><Relationship Id="rId33" Type="http://schemas.openxmlformats.org/officeDocument/2006/relationships/hyperlink" Target="https://podminky.urs.cz/item/CS_URS_2025_01/895941302" TargetMode="External" /><Relationship Id="rId34" Type="http://schemas.openxmlformats.org/officeDocument/2006/relationships/hyperlink" Target="https://podminky.urs.cz/item/CS_URS_2025_01/895941314" TargetMode="External" /><Relationship Id="rId35" Type="http://schemas.openxmlformats.org/officeDocument/2006/relationships/hyperlink" Target="https://podminky.urs.cz/item/CS_URS_2025_01/895941331" TargetMode="External" /><Relationship Id="rId36" Type="http://schemas.openxmlformats.org/officeDocument/2006/relationships/hyperlink" Target="https://podminky.urs.cz/item/CS_URS_2025_01/899204112" TargetMode="External" /><Relationship Id="rId37" Type="http://schemas.openxmlformats.org/officeDocument/2006/relationships/hyperlink" Target="https://podminky.urs.cz/item/CS_URS_2025_01/914111112" TargetMode="External" /><Relationship Id="rId38" Type="http://schemas.openxmlformats.org/officeDocument/2006/relationships/hyperlink" Target="https://podminky.urs.cz/item/CS_URS_2025_01/914511113" TargetMode="External" /><Relationship Id="rId39" Type="http://schemas.openxmlformats.org/officeDocument/2006/relationships/hyperlink" Target="https://podminky.urs.cz/item/CS_URS_2025_01/915111111" TargetMode="External" /><Relationship Id="rId40" Type="http://schemas.openxmlformats.org/officeDocument/2006/relationships/hyperlink" Target="https://podminky.urs.cz/item/CS_URS_2025_01/915131111" TargetMode="External" /><Relationship Id="rId41" Type="http://schemas.openxmlformats.org/officeDocument/2006/relationships/hyperlink" Target="https://podminky.urs.cz/item/CS_URS_2025_01/915611111" TargetMode="External" /><Relationship Id="rId42" Type="http://schemas.openxmlformats.org/officeDocument/2006/relationships/hyperlink" Target="https://podminky.urs.cz/item/CS_URS_2025_01/915621111" TargetMode="External" /><Relationship Id="rId43" Type="http://schemas.openxmlformats.org/officeDocument/2006/relationships/hyperlink" Target="https://podminky.urs.cz/item/CS_URS_2025_01/916131213" TargetMode="External" /><Relationship Id="rId44" Type="http://schemas.openxmlformats.org/officeDocument/2006/relationships/hyperlink" Target="https://podminky.urs.cz/item/CS_URS_2025_01/916231213" TargetMode="External" /><Relationship Id="rId45" Type="http://schemas.openxmlformats.org/officeDocument/2006/relationships/hyperlink" Target="https://podminky.urs.cz/item/CS_URS_2025_01/916231291" TargetMode="External" /><Relationship Id="rId46" Type="http://schemas.openxmlformats.org/officeDocument/2006/relationships/hyperlink" Target="https://podminky.urs.cz/item/CS_URS_2025_01/916231293" TargetMode="External" /><Relationship Id="rId47" Type="http://schemas.openxmlformats.org/officeDocument/2006/relationships/hyperlink" Target="https://podminky.urs.cz/item/CS_URS_2025_01/919122132" TargetMode="External" /><Relationship Id="rId48" Type="http://schemas.openxmlformats.org/officeDocument/2006/relationships/hyperlink" Target="https://podminky.urs.cz/item/CS_URS_2025_01/919735114" TargetMode="External" /><Relationship Id="rId49" Type="http://schemas.openxmlformats.org/officeDocument/2006/relationships/hyperlink" Target="https://podminky.urs.cz/item/CS_URS_2025_01/966006132" TargetMode="External" /><Relationship Id="rId50" Type="http://schemas.openxmlformats.org/officeDocument/2006/relationships/hyperlink" Target="https://podminky.urs.cz/item/CS_URS_2025_01/977151119" TargetMode="External" /><Relationship Id="rId51" Type="http://schemas.openxmlformats.org/officeDocument/2006/relationships/hyperlink" Target="https://podminky.urs.cz/item/CS_URS_2025_01/997221561" TargetMode="External" /><Relationship Id="rId52" Type="http://schemas.openxmlformats.org/officeDocument/2006/relationships/hyperlink" Target="https://podminky.urs.cz/item/CS_URS_2025_01/997221569" TargetMode="External" /><Relationship Id="rId53" Type="http://schemas.openxmlformats.org/officeDocument/2006/relationships/hyperlink" Target="https://podminky.urs.cz/item/CS_URS_2025_01/997221861" TargetMode="External" /><Relationship Id="rId54" Type="http://schemas.openxmlformats.org/officeDocument/2006/relationships/hyperlink" Target="https://podminky.urs.cz/item/CS_URS_2025_01/997221873" TargetMode="External" /><Relationship Id="rId55" Type="http://schemas.openxmlformats.org/officeDocument/2006/relationships/hyperlink" Target="https://podminky.urs.cz/item/CS_URS_2025_01/997221875" TargetMode="External" /><Relationship Id="rId56" Type="http://schemas.openxmlformats.org/officeDocument/2006/relationships/hyperlink" Target="https://podminky.urs.cz/item/CS_URS_2025_01/998223011" TargetMode="External" /><Relationship Id="rId5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101101" TargetMode="External" /><Relationship Id="rId2" Type="http://schemas.openxmlformats.org/officeDocument/2006/relationships/hyperlink" Target="https://podminky.urs.cz/item/CS_URS_2025_01/112251101" TargetMode="External" /><Relationship Id="rId3" Type="http://schemas.openxmlformats.org/officeDocument/2006/relationships/hyperlink" Target="https://podminky.urs.cz/item/CS_URS_2025_01/162201401" TargetMode="External" /><Relationship Id="rId4" Type="http://schemas.openxmlformats.org/officeDocument/2006/relationships/hyperlink" Target="https://podminky.urs.cz/item/CS_URS_2025_01/162201411" TargetMode="External" /><Relationship Id="rId5" Type="http://schemas.openxmlformats.org/officeDocument/2006/relationships/hyperlink" Target="https://podminky.urs.cz/item/CS_URS_2025_01/162201421" TargetMode="External" /><Relationship Id="rId6" Type="http://schemas.openxmlformats.org/officeDocument/2006/relationships/hyperlink" Target="https://podminky.urs.cz/item/CS_URS_2025_01/162301931" TargetMode="External" /><Relationship Id="rId7" Type="http://schemas.openxmlformats.org/officeDocument/2006/relationships/hyperlink" Target="https://podminky.urs.cz/item/CS_URS_2025_01/162301951" TargetMode="External" /><Relationship Id="rId8" Type="http://schemas.openxmlformats.org/officeDocument/2006/relationships/hyperlink" Target="https://podminky.urs.cz/item/CS_URS_2025_01/162301971" TargetMode="External" /><Relationship Id="rId9" Type="http://schemas.openxmlformats.org/officeDocument/2006/relationships/hyperlink" Target="https://podminky.urs.cz/item/CS_URS_2025_01/162351103" TargetMode="External" /><Relationship Id="rId10" Type="http://schemas.openxmlformats.org/officeDocument/2006/relationships/hyperlink" Target="https://podminky.urs.cz/item/CS_URS_2025_01/167151101" TargetMode="External" /><Relationship Id="rId11" Type="http://schemas.openxmlformats.org/officeDocument/2006/relationships/hyperlink" Target="https://podminky.urs.cz/item/CS_URS_2025_01/183101222" TargetMode="External" /><Relationship Id="rId12" Type="http://schemas.openxmlformats.org/officeDocument/2006/relationships/hyperlink" Target="https://podminky.urs.cz/item/CS_URS_2025_01/183402121" TargetMode="External" /><Relationship Id="rId13" Type="http://schemas.openxmlformats.org/officeDocument/2006/relationships/hyperlink" Target="https://podminky.urs.cz/item/CS_URS_2025_01/180405114" TargetMode="External" /><Relationship Id="rId14" Type="http://schemas.openxmlformats.org/officeDocument/2006/relationships/hyperlink" Target="https://podminky.urs.cz/item/CS_URS_2025_01/181351003" TargetMode="External" /><Relationship Id="rId15" Type="http://schemas.openxmlformats.org/officeDocument/2006/relationships/hyperlink" Target="https://podminky.urs.cz/item/CS_URS_2025_01/181351004" TargetMode="External" /><Relationship Id="rId16" Type="http://schemas.openxmlformats.org/officeDocument/2006/relationships/hyperlink" Target="https://podminky.urs.cz/item/CS_URS_2025_01/184102112" TargetMode="External" /><Relationship Id="rId17" Type="http://schemas.openxmlformats.org/officeDocument/2006/relationships/hyperlink" Target="https://podminky.urs.cz/item/CS_URS_2025_01/184215133" TargetMode="External" /><Relationship Id="rId18" Type="http://schemas.openxmlformats.org/officeDocument/2006/relationships/hyperlink" Target="https://podminky.urs.cz/item/CS_URS_2025_01/184813511" TargetMode="External" /><Relationship Id="rId19" Type="http://schemas.openxmlformats.org/officeDocument/2006/relationships/hyperlink" Target="https://podminky.urs.cz/item/CS_URS_2025_01/181451131" TargetMode="External" /><Relationship Id="rId20" Type="http://schemas.openxmlformats.org/officeDocument/2006/relationships/hyperlink" Target="https://podminky.urs.cz/item/CS_URS_2025_01/183211312" TargetMode="External" /><Relationship Id="rId21" Type="http://schemas.openxmlformats.org/officeDocument/2006/relationships/hyperlink" Target="https://podminky.urs.cz/item/CS_URS_2025_01/183211322" TargetMode="External" /><Relationship Id="rId22" Type="http://schemas.openxmlformats.org/officeDocument/2006/relationships/hyperlink" Target="https://podminky.urs.cz/item/CS_URS_2025_01/184911421" TargetMode="External" /><Relationship Id="rId23" Type="http://schemas.openxmlformats.org/officeDocument/2006/relationships/hyperlink" Target="https://podminky.urs.cz/item/CS_URS_2025_01/185804311" TargetMode="External" /><Relationship Id="rId24" Type="http://schemas.openxmlformats.org/officeDocument/2006/relationships/hyperlink" Target="https://podminky.urs.cz/item/CS_URS_2025_01/185851121" TargetMode="External" /><Relationship Id="rId25" Type="http://schemas.openxmlformats.org/officeDocument/2006/relationships/hyperlink" Target="https://podminky.urs.cz/item/CS_URS_2025_01/998231411" TargetMode="External" /><Relationship Id="rId2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03000" TargetMode="External" /><Relationship Id="rId2" Type="http://schemas.openxmlformats.org/officeDocument/2006/relationships/hyperlink" Target="https://podminky.urs.cz/item/CS_URS_2025_01/012203000" TargetMode="External" /><Relationship Id="rId3" Type="http://schemas.openxmlformats.org/officeDocument/2006/relationships/hyperlink" Target="https://podminky.urs.cz/item/CS_URS_2025_01/012303000" TargetMode="External" /><Relationship Id="rId4" Type="http://schemas.openxmlformats.org/officeDocument/2006/relationships/hyperlink" Target="https://podminky.urs.cz/item/CS_URS_2025_01/012403000" TargetMode="External" /><Relationship Id="rId5" Type="http://schemas.openxmlformats.org/officeDocument/2006/relationships/hyperlink" Target="https://podminky.urs.cz/item/CS_URS_2025_01/013254000" TargetMode="External" /><Relationship Id="rId6" Type="http://schemas.openxmlformats.org/officeDocument/2006/relationships/hyperlink" Target="https://podminky.urs.cz/item/CS_URS_2025_01/013294000" TargetMode="External" /><Relationship Id="rId7" Type="http://schemas.openxmlformats.org/officeDocument/2006/relationships/hyperlink" Target="https://podminky.urs.cz/item/CS_URS_2025_01/022002000" TargetMode="External" /><Relationship Id="rId8" Type="http://schemas.openxmlformats.org/officeDocument/2006/relationships/hyperlink" Target="https://podminky.urs.cz/item/CS_URS_2025_01/030001000" TargetMode="External" /><Relationship Id="rId9" Type="http://schemas.openxmlformats.org/officeDocument/2006/relationships/hyperlink" Target="https://podminky.urs.cz/item/CS_URS_2025_01/042503000" TargetMode="External" /><Relationship Id="rId10" Type="http://schemas.openxmlformats.org/officeDocument/2006/relationships/hyperlink" Target="https://podminky.urs.cz/item/CS_URS_2025_01/043103000R00" TargetMode="External" /><Relationship Id="rId11" Type="http://schemas.openxmlformats.org/officeDocument/2006/relationships/hyperlink" Target="https://podminky.urs.cz/item/CS_URS_2025_01/043103000R01" TargetMode="External" /><Relationship Id="rId12" Type="http://schemas.openxmlformats.org/officeDocument/2006/relationships/hyperlink" Target="https://podminky.urs.cz/item/CS_URS_2025_01/071203000" TargetMode="External" /><Relationship Id="rId13" Type="http://schemas.openxmlformats.org/officeDocument/2006/relationships/hyperlink" Target="https://podminky.urs.cz/item/CS_URS_2025_01/072103001" TargetMode="External" /><Relationship Id="rId14" Type="http://schemas.openxmlformats.org/officeDocument/2006/relationships/hyperlink" Target="https://podminky.urs.cz/item/CS_URS_2025_01/072103011" TargetMode="External" /><Relationship Id="rId1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35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41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43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35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50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51</v>
      </c>
      <c r="E29" s="49"/>
      <c r="F29" s="33" t="s">
        <v>52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58</v>
      </c>
      <c r="U35" s="56"/>
      <c r="V35" s="56"/>
      <c r="W35" s="56"/>
      <c r="X35" s="58" t="s">
        <v>59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60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12-2025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Parkovací stání Mařatkova, Praha 12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Praha 12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8. 4. 2025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Městská část Praha 12, Gen. Šišky 2375/6, 143 00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>Ing. arch. Martin Jirovský Ph.D, MBA</v>
      </c>
      <c r="AN49" s="66"/>
      <c r="AO49" s="66"/>
      <c r="AP49" s="66"/>
      <c r="AQ49" s="42"/>
      <c r="AR49" s="46"/>
      <c r="AS49" s="76" t="s">
        <v>61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25.6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42</v>
      </c>
      <c r="AJ50" s="42"/>
      <c r="AK50" s="42"/>
      <c r="AL50" s="42"/>
      <c r="AM50" s="75" t="str">
        <f>IF(E20="","",E20)</f>
        <v>Ateliér M.A.A.T. s.r.o.; Petra Stejskalová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62</v>
      </c>
      <c r="D52" s="89"/>
      <c r="E52" s="89"/>
      <c r="F52" s="89"/>
      <c r="G52" s="89"/>
      <c r="H52" s="90"/>
      <c r="I52" s="91" t="s">
        <v>63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64</v>
      </c>
      <c r="AH52" s="89"/>
      <c r="AI52" s="89"/>
      <c r="AJ52" s="89"/>
      <c r="AK52" s="89"/>
      <c r="AL52" s="89"/>
      <c r="AM52" s="89"/>
      <c r="AN52" s="91" t="s">
        <v>65</v>
      </c>
      <c r="AO52" s="89"/>
      <c r="AP52" s="89"/>
      <c r="AQ52" s="93" t="s">
        <v>66</v>
      </c>
      <c r="AR52" s="46"/>
      <c r="AS52" s="94" t="s">
        <v>67</v>
      </c>
      <c r="AT52" s="95" t="s">
        <v>68</v>
      </c>
      <c r="AU52" s="95" t="s">
        <v>69</v>
      </c>
      <c r="AV52" s="95" t="s">
        <v>70</v>
      </c>
      <c r="AW52" s="95" t="s">
        <v>71</v>
      </c>
      <c r="AX52" s="95" t="s">
        <v>72</v>
      </c>
      <c r="AY52" s="95" t="s">
        <v>73</v>
      </c>
      <c r="AZ52" s="95" t="s">
        <v>74</v>
      </c>
      <c r="BA52" s="95" t="s">
        <v>75</v>
      </c>
      <c r="BB52" s="95" t="s">
        <v>76</v>
      </c>
      <c r="BC52" s="95" t="s">
        <v>77</v>
      </c>
      <c r="BD52" s="96" t="s">
        <v>78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35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80</v>
      </c>
      <c r="BT54" s="111" t="s">
        <v>81</v>
      </c>
      <c r="BU54" s="112" t="s">
        <v>82</v>
      </c>
      <c r="BV54" s="111" t="s">
        <v>83</v>
      </c>
      <c r="BW54" s="111" t="s">
        <v>5</v>
      </c>
      <c r="BX54" s="111" t="s">
        <v>84</v>
      </c>
      <c r="CL54" s="111" t="s">
        <v>19</v>
      </c>
    </row>
    <row r="55" s="7" customFormat="1" ht="16.5" customHeight="1">
      <c r="A55" s="113" t="s">
        <v>85</v>
      </c>
      <c r="B55" s="114"/>
      <c r="C55" s="115"/>
      <c r="D55" s="116" t="s">
        <v>86</v>
      </c>
      <c r="E55" s="116"/>
      <c r="F55" s="116"/>
      <c r="G55" s="116"/>
      <c r="H55" s="116"/>
      <c r="I55" s="117"/>
      <c r="J55" s="116" t="s">
        <v>87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101 - Parkovací stání'!J30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88</v>
      </c>
      <c r="AR55" s="120"/>
      <c r="AS55" s="121">
        <v>0</v>
      </c>
      <c r="AT55" s="122">
        <f>ROUND(SUM(AV55:AW55),2)</f>
        <v>0</v>
      </c>
      <c r="AU55" s="123">
        <f>'SO 101 - Parkovací stání'!P88</f>
        <v>0</v>
      </c>
      <c r="AV55" s="122">
        <f>'SO 101 - Parkovací stání'!J33</f>
        <v>0</v>
      </c>
      <c r="AW55" s="122">
        <f>'SO 101 - Parkovací stání'!J34</f>
        <v>0</v>
      </c>
      <c r="AX55" s="122">
        <f>'SO 101 - Parkovací stání'!J35</f>
        <v>0</v>
      </c>
      <c r="AY55" s="122">
        <f>'SO 101 - Parkovací stání'!J36</f>
        <v>0</v>
      </c>
      <c r="AZ55" s="122">
        <f>'SO 101 - Parkovací stání'!F33</f>
        <v>0</v>
      </c>
      <c r="BA55" s="122">
        <f>'SO 101 - Parkovací stání'!F34</f>
        <v>0</v>
      </c>
      <c r="BB55" s="122">
        <f>'SO 101 - Parkovací stání'!F35</f>
        <v>0</v>
      </c>
      <c r="BC55" s="122">
        <f>'SO 101 - Parkovací stání'!F36</f>
        <v>0</v>
      </c>
      <c r="BD55" s="124">
        <f>'SO 101 - Parkovací stání'!F37</f>
        <v>0</v>
      </c>
      <c r="BE55" s="7"/>
      <c r="BT55" s="125" t="s">
        <v>89</v>
      </c>
      <c r="BV55" s="125" t="s">
        <v>83</v>
      </c>
      <c r="BW55" s="125" t="s">
        <v>90</v>
      </c>
      <c r="BX55" s="125" t="s">
        <v>5</v>
      </c>
      <c r="CL55" s="125" t="s">
        <v>19</v>
      </c>
      <c r="CM55" s="125" t="s">
        <v>21</v>
      </c>
    </row>
    <row r="56" s="7" customFormat="1" ht="16.5" customHeight="1">
      <c r="A56" s="113" t="s">
        <v>85</v>
      </c>
      <c r="B56" s="114"/>
      <c r="C56" s="115"/>
      <c r="D56" s="116" t="s">
        <v>91</v>
      </c>
      <c r="E56" s="116"/>
      <c r="F56" s="116"/>
      <c r="G56" s="116"/>
      <c r="H56" s="116"/>
      <c r="I56" s="117"/>
      <c r="J56" s="116" t="s">
        <v>92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801 - Vegetační úpravy'!J30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88</v>
      </c>
      <c r="AR56" s="120"/>
      <c r="AS56" s="121">
        <v>0</v>
      </c>
      <c r="AT56" s="122">
        <f>ROUND(SUM(AV56:AW56),2)</f>
        <v>0</v>
      </c>
      <c r="AU56" s="123">
        <f>'SO 801 - Vegetační úpravy'!P82</f>
        <v>0</v>
      </c>
      <c r="AV56" s="122">
        <f>'SO 801 - Vegetační úpravy'!J33</f>
        <v>0</v>
      </c>
      <c r="AW56" s="122">
        <f>'SO 801 - Vegetační úpravy'!J34</f>
        <v>0</v>
      </c>
      <c r="AX56" s="122">
        <f>'SO 801 - Vegetační úpravy'!J35</f>
        <v>0</v>
      </c>
      <c r="AY56" s="122">
        <f>'SO 801 - Vegetační úpravy'!J36</f>
        <v>0</v>
      </c>
      <c r="AZ56" s="122">
        <f>'SO 801 - Vegetační úpravy'!F33</f>
        <v>0</v>
      </c>
      <c r="BA56" s="122">
        <f>'SO 801 - Vegetační úpravy'!F34</f>
        <v>0</v>
      </c>
      <c r="BB56" s="122">
        <f>'SO 801 - Vegetační úpravy'!F35</f>
        <v>0</v>
      </c>
      <c r="BC56" s="122">
        <f>'SO 801 - Vegetační úpravy'!F36</f>
        <v>0</v>
      </c>
      <c r="BD56" s="124">
        <f>'SO 801 - Vegetační úpravy'!F37</f>
        <v>0</v>
      </c>
      <c r="BE56" s="7"/>
      <c r="BT56" s="125" t="s">
        <v>89</v>
      </c>
      <c r="BV56" s="125" t="s">
        <v>83</v>
      </c>
      <c r="BW56" s="125" t="s">
        <v>93</v>
      </c>
      <c r="BX56" s="125" t="s">
        <v>5</v>
      </c>
      <c r="CL56" s="125" t="s">
        <v>19</v>
      </c>
      <c r="CM56" s="125" t="s">
        <v>21</v>
      </c>
    </row>
    <row r="57" s="7" customFormat="1" ht="16.5" customHeight="1">
      <c r="A57" s="113" t="s">
        <v>85</v>
      </c>
      <c r="B57" s="114"/>
      <c r="C57" s="115"/>
      <c r="D57" s="116" t="s">
        <v>94</v>
      </c>
      <c r="E57" s="116"/>
      <c r="F57" s="116"/>
      <c r="G57" s="116"/>
      <c r="H57" s="116"/>
      <c r="I57" s="117"/>
      <c r="J57" s="116" t="s">
        <v>95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'VRN - Vedlejší rozpočtové...'!J30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88</v>
      </c>
      <c r="AR57" s="120"/>
      <c r="AS57" s="126">
        <v>0</v>
      </c>
      <c r="AT57" s="127">
        <f>ROUND(SUM(AV57:AW57),2)</f>
        <v>0</v>
      </c>
      <c r="AU57" s="128">
        <f>'VRN - Vedlejší rozpočtové...'!P87</f>
        <v>0</v>
      </c>
      <c r="AV57" s="127">
        <f>'VRN - Vedlejší rozpočtové...'!J33</f>
        <v>0</v>
      </c>
      <c r="AW57" s="127">
        <f>'VRN - Vedlejší rozpočtové...'!J34</f>
        <v>0</v>
      </c>
      <c r="AX57" s="127">
        <f>'VRN - Vedlejší rozpočtové...'!J35</f>
        <v>0</v>
      </c>
      <c r="AY57" s="127">
        <f>'VRN - Vedlejší rozpočtové...'!J36</f>
        <v>0</v>
      </c>
      <c r="AZ57" s="127">
        <f>'VRN - Vedlejší rozpočtové...'!F33</f>
        <v>0</v>
      </c>
      <c r="BA57" s="127">
        <f>'VRN - Vedlejší rozpočtové...'!F34</f>
        <v>0</v>
      </c>
      <c r="BB57" s="127">
        <f>'VRN - Vedlejší rozpočtové...'!F35</f>
        <v>0</v>
      </c>
      <c r="BC57" s="127">
        <f>'VRN - Vedlejší rozpočtové...'!F36</f>
        <v>0</v>
      </c>
      <c r="BD57" s="129">
        <f>'VRN - Vedlejší rozpočtové...'!F37</f>
        <v>0</v>
      </c>
      <c r="BE57" s="7"/>
      <c r="BT57" s="125" t="s">
        <v>89</v>
      </c>
      <c r="BV57" s="125" t="s">
        <v>83</v>
      </c>
      <c r="BW57" s="125" t="s">
        <v>96</v>
      </c>
      <c r="BX57" s="125" t="s">
        <v>5</v>
      </c>
      <c r="CL57" s="125" t="s">
        <v>19</v>
      </c>
      <c r="CM57" s="125" t="s">
        <v>21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ZX31Htl49Uvf7FoDTmwbc3K/pDBz7Z9kQfotsAjQxxQEZUBAz1xBEnTCUTBMVGpLS4fiqqyI2s92G6Zq8ZartA==" hashValue="7V4bB0taUebuCa6GJwvOqJbsGFs0blW9ZJFXoXednVzZEWmNTxglcq/lqTkyMFsy1b+nNpJyexpYUXokwiVbSQ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101 - Parkovací stání'!C2" display="/"/>
    <hyperlink ref="A56" location="'SO 801 - Vegetační úpravy'!C2" display="/"/>
    <hyperlink ref="A57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97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Parkovací stání Mařatkova, Praha 12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35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8. 4. 2025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42</v>
      </c>
      <c r="E23" s="40"/>
      <c r="F23" s="40"/>
      <c r="G23" s="40"/>
      <c r="H23" s="40"/>
      <c r="I23" s="134" t="s">
        <v>31</v>
      </c>
      <c r="J23" s="138" t="s">
        <v>43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44</v>
      </c>
      <c r="F24" s="40"/>
      <c r="G24" s="40"/>
      <c r="H24" s="40"/>
      <c r="I24" s="134" t="s">
        <v>34</v>
      </c>
      <c r="J24" s="138" t="s">
        <v>35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46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ROUND(J88,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ROUND((SUM(BE88:BE324)),  2)</f>
        <v>0</v>
      </c>
      <c r="G33" s="40"/>
      <c r="H33" s="40"/>
      <c r="I33" s="150">
        <v>0.20999999999999999</v>
      </c>
      <c r="J33" s="149">
        <f>ROUND(((SUM(BE88:BE324))*I33),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ROUND((SUM(BF88:BF324)),  2)</f>
        <v>0</v>
      </c>
      <c r="G34" s="40"/>
      <c r="H34" s="40"/>
      <c r="I34" s="150">
        <v>0.12</v>
      </c>
      <c r="J34" s="149">
        <f>ROUND(((SUM(BF88:BF324))*I34),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ROUND((SUM(BG88:BG324)),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ROUND((SUM(BH88:BH324)),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ROUND((SUM(BI88:BI324)),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Parkovací stání Mařatkova, Praha 12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101 - Parkovací stání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Praha 12</v>
      </c>
      <c r="G52" s="42"/>
      <c r="H52" s="42"/>
      <c r="I52" s="33" t="s">
        <v>24</v>
      </c>
      <c r="J52" s="74" t="str">
        <f>IF(J12="","",J12)</f>
        <v>8. 4. 2025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Městská část Praha 12, Gen. Šišky 2375/6, 143 00</v>
      </c>
      <c r="G54" s="42"/>
      <c r="H54" s="42"/>
      <c r="I54" s="33" t="s">
        <v>38</v>
      </c>
      <c r="J54" s="38" t="str">
        <f>E21</f>
        <v>Ing. arch. Martin Jirovský Ph.D, MBA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42</v>
      </c>
      <c r="J55" s="38" t="str">
        <f>E24</f>
        <v>Ateliér M.A.A.T. s.r.o.; Petra Stejskalová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J90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106</v>
      </c>
      <c r="E62" s="176"/>
      <c r="F62" s="176"/>
      <c r="G62" s="176"/>
      <c r="H62" s="176"/>
      <c r="I62" s="176"/>
      <c r="J62" s="177">
        <f>J149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J162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108</v>
      </c>
      <c r="E64" s="176"/>
      <c r="F64" s="176"/>
      <c r="G64" s="176"/>
      <c r="H64" s="176"/>
      <c r="I64" s="176"/>
      <c r="J64" s="177">
        <f>J170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109</v>
      </c>
      <c r="E65" s="176"/>
      <c r="F65" s="176"/>
      <c r="G65" s="176"/>
      <c r="H65" s="176"/>
      <c r="I65" s="176"/>
      <c r="J65" s="177">
        <f>J216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J244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111</v>
      </c>
      <c r="E67" s="176"/>
      <c r="F67" s="176"/>
      <c r="G67" s="176"/>
      <c r="H67" s="176"/>
      <c r="I67" s="176"/>
      <c r="J67" s="177">
        <f>J309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112</v>
      </c>
      <c r="E68" s="176"/>
      <c r="F68" s="176"/>
      <c r="G68" s="176"/>
      <c r="H68" s="176"/>
      <c r="I68" s="176"/>
      <c r="J68" s="177">
        <f>J322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4" t="s">
        <v>113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2" t="str">
        <f>E7</f>
        <v>Parkovací stání Mařatkova, Praha 12</v>
      </c>
      <c r="F78" s="33"/>
      <c r="G78" s="33"/>
      <c r="H78" s="33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98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SO 101 - Parkovací stání</v>
      </c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3" t="s">
        <v>22</v>
      </c>
      <c r="D82" s="42"/>
      <c r="E82" s="42"/>
      <c r="F82" s="28" t="str">
        <f>F12</f>
        <v>Praha 12</v>
      </c>
      <c r="G82" s="42"/>
      <c r="H82" s="42"/>
      <c r="I82" s="33" t="s">
        <v>24</v>
      </c>
      <c r="J82" s="74" t="str">
        <f>IF(J12="","",J12)</f>
        <v>8. 4. 2025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3" t="s">
        <v>30</v>
      </c>
      <c r="D84" s="42"/>
      <c r="E84" s="42"/>
      <c r="F84" s="28" t="str">
        <f>E15</f>
        <v>Městská část Praha 12, Gen. Šišky 2375/6, 143 00</v>
      </c>
      <c r="G84" s="42"/>
      <c r="H84" s="42"/>
      <c r="I84" s="33" t="s">
        <v>38</v>
      </c>
      <c r="J84" s="38" t="str">
        <f>E21</f>
        <v>Ing. arch. Martin Jirovský Ph.D, MBA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40.05" customHeight="1">
      <c r="A85" s="40"/>
      <c r="B85" s="41"/>
      <c r="C85" s="33" t="s">
        <v>36</v>
      </c>
      <c r="D85" s="42"/>
      <c r="E85" s="42"/>
      <c r="F85" s="28" t="str">
        <f>IF(E18="","",E18)</f>
        <v>Vyplň údaj</v>
      </c>
      <c r="G85" s="42"/>
      <c r="H85" s="42"/>
      <c r="I85" s="33" t="s">
        <v>42</v>
      </c>
      <c r="J85" s="38" t="str">
        <f>E24</f>
        <v>Ateliér M.A.A.T. s.r.o.; Petra Stejskalová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79"/>
      <c r="B87" s="180"/>
      <c r="C87" s="181" t="s">
        <v>114</v>
      </c>
      <c r="D87" s="182" t="s">
        <v>66</v>
      </c>
      <c r="E87" s="182" t="s">
        <v>62</v>
      </c>
      <c r="F87" s="182" t="s">
        <v>63</v>
      </c>
      <c r="G87" s="182" t="s">
        <v>115</v>
      </c>
      <c r="H87" s="182" t="s">
        <v>116</v>
      </c>
      <c r="I87" s="182" t="s">
        <v>117</v>
      </c>
      <c r="J87" s="182" t="s">
        <v>102</v>
      </c>
      <c r="K87" s="183" t="s">
        <v>118</v>
      </c>
      <c r="L87" s="184"/>
      <c r="M87" s="94" t="s">
        <v>35</v>
      </c>
      <c r="N87" s="95" t="s">
        <v>51</v>
      </c>
      <c r="O87" s="95" t="s">
        <v>119</v>
      </c>
      <c r="P87" s="95" t="s">
        <v>120</v>
      </c>
      <c r="Q87" s="95" t="s">
        <v>121</v>
      </c>
      <c r="R87" s="95" t="s">
        <v>122</v>
      </c>
      <c r="S87" s="95" t="s">
        <v>123</v>
      </c>
      <c r="T87" s="96" t="s">
        <v>124</v>
      </c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</row>
    <row r="88" s="2" customFormat="1" ht="22.8" customHeight="1">
      <c r="A88" s="40"/>
      <c r="B88" s="41"/>
      <c r="C88" s="101" t="s">
        <v>125</v>
      </c>
      <c r="D88" s="42"/>
      <c r="E88" s="42"/>
      <c r="F88" s="42"/>
      <c r="G88" s="42"/>
      <c r="H88" s="42"/>
      <c r="I88" s="42"/>
      <c r="J88" s="185">
        <f>BK88</f>
        <v>0</v>
      </c>
      <c r="K88" s="42"/>
      <c r="L88" s="46"/>
      <c r="M88" s="97"/>
      <c r="N88" s="186"/>
      <c r="O88" s="98"/>
      <c r="P88" s="187">
        <f>P89</f>
        <v>0</v>
      </c>
      <c r="Q88" s="98"/>
      <c r="R88" s="187">
        <f>R89</f>
        <v>311.35770321999996</v>
      </c>
      <c r="S88" s="98"/>
      <c r="T88" s="188">
        <f>T89</f>
        <v>15.22275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80</v>
      </c>
      <c r="AU88" s="18" t="s">
        <v>103</v>
      </c>
      <c r="BK88" s="189">
        <f>BK89</f>
        <v>0</v>
      </c>
    </row>
    <row r="89" s="12" customFormat="1" ht="25.92" customHeight="1">
      <c r="A89" s="12"/>
      <c r="B89" s="190"/>
      <c r="C89" s="191"/>
      <c r="D89" s="192" t="s">
        <v>80</v>
      </c>
      <c r="E89" s="193" t="s">
        <v>126</v>
      </c>
      <c r="F89" s="193" t="s">
        <v>127</v>
      </c>
      <c r="G89" s="191"/>
      <c r="H89" s="191"/>
      <c r="I89" s="194"/>
      <c r="J89" s="195">
        <f>BK89</f>
        <v>0</v>
      </c>
      <c r="K89" s="191"/>
      <c r="L89" s="196"/>
      <c r="M89" s="197"/>
      <c r="N89" s="198"/>
      <c r="O89" s="198"/>
      <c r="P89" s="199">
        <f>P90+P149+P162+P170+P216+P244+P309+P322</f>
        <v>0</v>
      </c>
      <c r="Q89" s="198"/>
      <c r="R89" s="199">
        <f>R90+R149+R162+R170+R216+R244+R309+R322</f>
        <v>311.35770321999996</v>
      </c>
      <c r="S89" s="198"/>
      <c r="T89" s="200">
        <f>T90+T149+T162+T170+T216+T244+T309+T322</f>
        <v>15.22275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89</v>
      </c>
      <c r="AT89" s="202" t="s">
        <v>80</v>
      </c>
      <c r="AU89" s="202" t="s">
        <v>81</v>
      </c>
      <c r="AY89" s="201" t="s">
        <v>128</v>
      </c>
      <c r="BK89" s="203">
        <f>BK90+BK149+BK162+BK170+BK216+BK244+BK309+BK322</f>
        <v>0</v>
      </c>
    </row>
    <row r="90" s="12" customFormat="1" ht="22.8" customHeight="1">
      <c r="A90" s="12"/>
      <c r="B90" s="190"/>
      <c r="C90" s="191"/>
      <c r="D90" s="192" t="s">
        <v>80</v>
      </c>
      <c r="E90" s="204" t="s">
        <v>89</v>
      </c>
      <c r="F90" s="204" t="s">
        <v>129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SUM(P91:P148)</f>
        <v>0</v>
      </c>
      <c r="Q90" s="198"/>
      <c r="R90" s="199">
        <f>SUM(R91:R148)</f>
        <v>0</v>
      </c>
      <c r="S90" s="198"/>
      <c r="T90" s="200">
        <f>SUM(T91:T148)</f>
        <v>14.337819999999999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89</v>
      </c>
      <c r="AT90" s="202" t="s">
        <v>80</v>
      </c>
      <c r="AU90" s="202" t="s">
        <v>89</v>
      </c>
      <c r="AY90" s="201" t="s">
        <v>128</v>
      </c>
      <c r="BK90" s="203">
        <f>SUM(BK91:BK148)</f>
        <v>0</v>
      </c>
    </row>
    <row r="91" s="2" customFormat="1" ht="37.8" customHeight="1">
      <c r="A91" s="40"/>
      <c r="B91" s="41"/>
      <c r="C91" s="206" t="s">
        <v>89</v>
      </c>
      <c r="D91" s="206" t="s">
        <v>130</v>
      </c>
      <c r="E91" s="207" t="s">
        <v>131</v>
      </c>
      <c r="F91" s="208" t="s">
        <v>132</v>
      </c>
      <c r="G91" s="209" t="s">
        <v>133</v>
      </c>
      <c r="H91" s="210">
        <v>1.8899999999999999</v>
      </c>
      <c r="I91" s="211"/>
      <c r="J91" s="212">
        <f>ROUND(I91*H91,2)</f>
        <v>0</v>
      </c>
      <c r="K91" s="208" t="s">
        <v>134</v>
      </c>
      <c r="L91" s="46"/>
      <c r="M91" s="213" t="s">
        <v>35</v>
      </c>
      <c r="N91" s="214" t="s">
        <v>52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0.38800000000000001</v>
      </c>
      <c r="T91" s="216">
        <f>S91*H91</f>
        <v>0.73331999999999997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135</v>
      </c>
      <c r="AT91" s="217" t="s">
        <v>130</v>
      </c>
      <c r="AU91" s="217" t="s">
        <v>21</v>
      </c>
      <c r="AY91" s="18" t="s">
        <v>128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8" t="s">
        <v>89</v>
      </c>
      <c r="BK91" s="218">
        <f>ROUND(I91*H91,2)</f>
        <v>0</v>
      </c>
      <c r="BL91" s="18" t="s">
        <v>135</v>
      </c>
      <c r="BM91" s="217" t="s">
        <v>136</v>
      </c>
    </row>
    <row r="92" s="2" customFormat="1">
      <c r="A92" s="40"/>
      <c r="B92" s="41"/>
      <c r="C92" s="42"/>
      <c r="D92" s="219" t="s">
        <v>137</v>
      </c>
      <c r="E92" s="42"/>
      <c r="F92" s="220" t="s">
        <v>138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137</v>
      </c>
      <c r="AU92" s="18" t="s">
        <v>21</v>
      </c>
    </row>
    <row r="93" s="13" customFormat="1">
      <c r="A93" s="13"/>
      <c r="B93" s="224"/>
      <c r="C93" s="225"/>
      <c r="D93" s="226" t="s">
        <v>139</v>
      </c>
      <c r="E93" s="227" t="s">
        <v>35</v>
      </c>
      <c r="F93" s="228" t="s">
        <v>140</v>
      </c>
      <c r="G93" s="225"/>
      <c r="H93" s="229">
        <v>1.8899999999999999</v>
      </c>
      <c r="I93" s="230"/>
      <c r="J93" s="225"/>
      <c r="K93" s="225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139</v>
      </c>
      <c r="AU93" s="235" t="s">
        <v>21</v>
      </c>
      <c r="AV93" s="13" t="s">
        <v>21</v>
      </c>
      <c r="AW93" s="13" t="s">
        <v>41</v>
      </c>
      <c r="AX93" s="13" t="s">
        <v>89</v>
      </c>
      <c r="AY93" s="235" t="s">
        <v>128</v>
      </c>
    </row>
    <row r="94" s="2" customFormat="1" ht="33" customHeight="1">
      <c r="A94" s="40"/>
      <c r="B94" s="41"/>
      <c r="C94" s="206" t="s">
        <v>21</v>
      </c>
      <c r="D94" s="206" t="s">
        <v>130</v>
      </c>
      <c r="E94" s="207" t="s">
        <v>141</v>
      </c>
      <c r="F94" s="208" t="s">
        <v>142</v>
      </c>
      <c r="G94" s="209" t="s">
        <v>133</v>
      </c>
      <c r="H94" s="210">
        <v>3.3999999999999999</v>
      </c>
      <c r="I94" s="211"/>
      <c r="J94" s="212">
        <f>ROUND(I94*H94,2)</f>
        <v>0</v>
      </c>
      <c r="K94" s="208" t="s">
        <v>134</v>
      </c>
      <c r="L94" s="46"/>
      <c r="M94" s="213" t="s">
        <v>35</v>
      </c>
      <c r="N94" s="214" t="s">
        <v>52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0.45000000000000001</v>
      </c>
      <c r="T94" s="216">
        <f>S94*H94</f>
        <v>1.53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135</v>
      </c>
      <c r="AT94" s="217" t="s">
        <v>130</v>
      </c>
      <c r="AU94" s="217" t="s">
        <v>21</v>
      </c>
      <c r="AY94" s="18" t="s">
        <v>128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89</v>
      </c>
      <c r="BK94" s="218">
        <f>ROUND(I94*H94,2)</f>
        <v>0</v>
      </c>
      <c r="BL94" s="18" t="s">
        <v>135</v>
      </c>
      <c r="BM94" s="217" t="s">
        <v>143</v>
      </c>
    </row>
    <row r="95" s="2" customFormat="1">
      <c r="A95" s="40"/>
      <c r="B95" s="41"/>
      <c r="C95" s="42"/>
      <c r="D95" s="219" t="s">
        <v>137</v>
      </c>
      <c r="E95" s="42"/>
      <c r="F95" s="220" t="s">
        <v>144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137</v>
      </c>
      <c r="AU95" s="18" t="s">
        <v>21</v>
      </c>
    </row>
    <row r="96" s="13" customFormat="1">
      <c r="A96" s="13"/>
      <c r="B96" s="224"/>
      <c r="C96" s="225"/>
      <c r="D96" s="226" t="s">
        <v>139</v>
      </c>
      <c r="E96" s="227" t="s">
        <v>35</v>
      </c>
      <c r="F96" s="228" t="s">
        <v>145</v>
      </c>
      <c r="G96" s="225"/>
      <c r="H96" s="229">
        <v>3.3999999999999999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139</v>
      </c>
      <c r="AU96" s="235" t="s">
        <v>21</v>
      </c>
      <c r="AV96" s="13" t="s">
        <v>21</v>
      </c>
      <c r="AW96" s="13" t="s">
        <v>41</v>
      </c>
      <c r="AX96" s="13" t="s">
        <v>89</v>
      </c>
      <c r="AY96" s="235" t="s">
        <v>128</v>
      </c>
    </row>
    <row r="97" s="2" customFormat="1" ht="24.15" customHeight="1">
      <c r="A97" s="40"/>
      <c r="B97" s="41"/>
      <c r="C97" s="206" t="s">
        <v>146</v>
      </c>
      <c r="D97" s="206" t="s">
        <v>130</v>
      </c>
      <c r="E97" s="207" t="s">
        <v>147</v>
      </c>
      <c r="F97" s="208" t="s">
        <v>148</v>
      </c>
      <c r="G97" s="209" t="s">
        <v>149</v>
      </c>
      <c r="H97" s="210">
        <v>58.899999999999999</v>
      </c>
      <c r="I97" s="211"/>
      <c r="J97" s="212">
        <f>ROUND(I97*H97,2)</f>
        <v>0</v>
      </c>
      <c r="K97" s="208" t="s">
        <v>134</v>
      </c>
      <c r="L97" s="46"/>
      <c r="M97" s="213" t="s">
        <v>35</v>
      </c>
      <c r="N97" s="214" t="s">
        <v>52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0.20499999999999999</v>
      </c>
      <c r="T97" s="216">
        <f>S97*H97</f>
        <v>12.074499999999999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135</v>
      </c>
      <c r="AT97" s="217" t="s">
        <v>130</v>
      </c>
      <c r="AU97" s="217" t="s">
        <v>21</v>
      </c>
      <c r="AY97" s="18" t="s">
        <v>128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89</v>
      </c>
      <c r="BK97" s="218">
        <f>ROUND(I97*H97,2)</f>
        <v>0</v>
      </c>
      <c r="BL97" s="18" t="s">
        <v>135</v>
      </c>
      <c r="BM97" s="217" t="s">
        <v>150</v>
      </c>
    </row>
    <row r="98" s="2" customFormat="1">
      <c r="A98" s="40"/>
      <c r="B98" s="41"/>
      <c r="C98" s="42"/>
      <c r="D98" s="219" t="s">
        <v>137</v>
      </c>
      <c r="E98" s="42"/>
      <c r="F98" s="220" t="s">
        <v>151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137</v>
      </c>
      <c r="AU98" s="18" t="s">
        <v>21</v>
      </c>
    </row>
    <row r="99" s="13" customFormat="1">
      <c r="A99" s="13"/>
      <c r="B99" s="224"/>
      <c r="C99" s="225"/>
      <c r="D99" s="226" t="s">
        <v>139</v>
      </c>
      <c r="E99" s="227" t="s">
        <v>35</v>
      </c>
      <c r="F99" s="228" t="s">
        <v>152</v>
      </c>
      <c r="G99" s="225"/>
      <c r="H99" s="229">
        <v>58.899999999999999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139</v>
      </c>
      <c r="AU99" s="235" t="s">
        <v>21</v>
      </c>
      <c r="AV99" s="13" t="s">
        <v>21</v>
      </c>
      <c r="AW99" s="13" t="s">
        <v>41</v>
      </c>
      <c r="AX99" s="13" t="s">
        <v>89</v>
      </c>
      <c r="AY99" s="235" t="s">
        <v>128</v>
      </c>
    </row>
    <row r="100" s="2" customFormat="1" ht="16.5" customHeight="1">
      <c r="A100" s="40"/>
      <c r="B100" s="41"/>
      <c r="C100" s="206" t="s">
        <v>135</v>
      </c>
      <c r="D100" s="206" t="s">
        <v>130</v>
      </c>
      <c r="E100" s="207" t="s">
        <v>153</v>
      </c>
      <c r="F100" s="208" t="s">
        <v>154</v>
      </c>
      <c r="G100" s="209" t="s">
        <v>133</v>
      </c>
      <c r="H100" s="210">
        <v>156.13300000000001</v>
      </c>
      <c r="I100" s="211"/>
      <c r="J100" s="212">
        <f>ROUND(I100*H100,2)</f>
        <v>0</v>
      </c>
      <c r="K100" s="208" t="s">
        <v>134</v>
      </c>
      <c r="L100" s="46"/>
      <c r="M100" s="213" t="s">
        <v>35</v>
      </c>
      <c r="N100" s="214" t="s">
        <v>52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135</v>
      </c>
      <c r="AT100" s="217" t="s">
        <v>130</v>
      </c>
      <c r="AU100" s="217" t="s">
        <v>21</v>
      </c>
      <c r="AY100" s="18" t="s">
        <v>128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89</v>
      </c>
      <c r="BK100" s="218">
        <f>ROUND(I100*H100,2)</f>
        <v>0</v>
      </c>
      <c r="BL100" s="18" t="s">
        <v>135</v>
      </c>
      <c r="BM100" s="217" t="s">
        <v>155</v>
      </c>
    </row>
    <row r="101" s="2" customFormat="1">
      <c r="A101" s="40"/>
      <c r="B101" s="41"/>
      <c r="C101" s="42"/>
      <c r="D101" s="219" t="s">
        <v>137</v>
      </c>
      <c r="E101" s="42"/>
      <c r="F101" s="220" t="s">
        <v>156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137</v>
      </c>
      <c r="AU101" s="18" t="s">
        <v>21</v>
      </c>
    </row>
    <row r="102" s="13" customFormat="1">
      <c r="A102" s="13"/>
      <c r="B102" s="224"/>
      <c r="C102" s="225"/>
      <c r="D102" s="226" t="s">
        <v>139</v>
      </c>
      <c r="E102" s="227" t="s">
        <v>35</v>
      </c>
      <c r="F102" s="228" t="s">
        <v>157</v>
      </c>
      <c r="G102" s="225"/>
      <c r="H102" s="229">
        <v>156.13300000000001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139</v>
      </c>
      <c r="AU102" s="235" t="s">
        <v>21</v>
      </c>
      <c r="AV102" s="13" t="s">
        <v>21</v>
      </c>
      <c r="AW102" s="13" t="s">
        <v>41</v>
      </c>
      <c r="AX102" s="13" t="s">
        <v>89</v>
      </c>
      <c r="AY102" s="235" t="s">
        <v>128</v>
      </c>
    </row>
    <row r="103" s="2" customFormat="1" ht="24.15" customHeight="1">
      <c r="A103" s="40"/>
      <c r="B103" s="41"/>
      <c r="C103" s="206" t="s">
        <v>158</v>
      </c>
      <c r="D103" s="206" t="s">
        <v>130</v>
      </c>
      <c r="E103" s="207" t="s">
        <v>159</v>
      </c>
      <c r="F103" s="208" t="s">
        <v>160</v>
      </c>
      <c r="G103" s="209" t="s">
        <v>161</v>
      </c>
      <c r="H103" s="210">
        <v>222.88</v>
      </c>
      <c r="I103" s="211"/>
      <c r="J103" s="212">
        <f>ROUND(I103*H103,2)</f>
        <v>0</v>
      </c>
      <c r="K103" s="208" t="s">
        <v>134</v>
      </c>
      <c r="L103" s="46"/>
      <c r="M103" s="213" t="s">
        <v>35</v>
      </c>
      <c r="N103" s="214" t="s">
        <v>52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135</v>
      </c>
      <c r="AT103" s="217" t="s">
        <v>130</v>
      </c>
      <c r="AU103" s="217" t="s">
        <v>21</v>
      </c>
      <c r="AY103" s="18" t="s">
        <v>128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89</v>
      </c>
      <c r="BK103" s="218">
        <f>ROUND(I103*H103,2)</f>
        <v>0</v>
      </c>
      <c r="BL103" s="18" t="s">
        <v>135</v>
      </c>
      <c r="BM103" s="217" t="s">
        <v>162</v>
      </c>
    </row>
    <row r="104" s="2" customFormat="1">
      <c r="A104" s="40"/>
      <c r="B104" s="41"/>
      <c r="C104" s="42"/>
      <c r="D104" s="219" t="s">
        <v>137</v>
      </c>
      <c r="E104" s="42"/>
      <c r="F104" s="220" t="s">
        <v>163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137</v>
      </c>
      <c r="AU104" s="18" t="s">
        <v>21</v>
      </c>
    </row>
    <row r="105" s="13" customFormat="1">
      <c r="A105" s="13"/>
      <c r="B105" s="224"/>
      <c r="C105" s="225"/>
      <c r="D105" s="226" t="s">
        <v>139</v>
      </c>
      <c r="E105" s="227" t="s">
        <v>35</v>
      </c>
      <c r="F105" s="228" t="s">
        <v>164</v>
      </c>
      <c r="G105" s="225"/>
      <c r="H105" s="229">
        <v>154.27000000000001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139</v>
      </c>
      <c r="AU105" s="235" t="s">
        <v>21</v>
      </c>
      <c r="AV105" s="13" t="s">
        <v>21</v>
      </c>
      <c r="AW105" s="13" t="s">
        <v>41</v>
      </c>
      <c r="AX105" s="13" t="s">
        <v>81</v>
      </c>
      <c r="AY105" s="235" t="s">
        <v>128</v>
      </c>
    </row>
    <row r="106" s="13" customFormat="1">
      <c r="A106" s="13"/>
      <c r="B106" s="224"/>
      <c r="C106" s="225"/>
      <c r="D106" s="226" t="s">
        <v>139</v>
      </c>
      <c r="E106" s="227" t="s">
        <v>35</v>
      </c>
      <c r="F106" s="228" t="s">
        <v>165</v>
      </c>
      <c r="G106" s="225"/>
      <c r="H106" s="229">
        <v>68.609999999999999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139</v>
      </c>
      <c r="AU106" s="235" t="s">
        <v>21</v>
      </c>
      <c r="AV106" s="13" t="s">
        <v>21</v>
      </c>
      <c r="AW106" s="13" t="s">
        <v>41</v>
      </c>
      <c r="AX106" s="13" t="s">
        <v>81</v>
      </c>
      <c r="AY106" s="235" t="s">
        <v>128</v>
      </c>
    </row>
    <row r="107" s="14" customFormat="1">
      <c r="A107" s="14"/>
      <c r="B107" s="236"/>
      <c r="C107" s="237"/>
      <c r="D107" s="226" t="s">
        <v>139</v>
      </c>
      <c r="E107" s="238" t="s">
        <v>35</v>
      </c>
      <c r="F107" s="239" t="s">
        <v>166</v>
      </c>
      <c r="G107" s="237"/>
      <c r="H107" s="240">
        <v>222.88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139</v>
      </c>
      <c r="AU107" s="246" t="s">
        <v>21</v>
      </c>
      <c r="AV107" s="14" t="s">
        <v>135</v>
      </c>
      <c r="AW107" s="14" t="s">
        <v>41</v>
      </c>
      <c r="AX107" s="14" t="s">
        <v>89</v>
      </c>
      <c r="AY107" s="246" t="s">
        <v>128</v>
      </c>
    </row>
    <row r="108" s="2" customFormat="1" ht="24.15" customHeight="1">
      <c r="A108" s="40"/>
      <c r="B108" s="41"/>
      <c r="C108" s="206" t="s">
        <v>167</v>
      </c>
      <c r="D108" s="206" t="s">
        <v>130</v>
      </c>
      <c r="E108" s="207" t="s">
        <v>168</v>
      </c>
      <c r="F108" s="208" t="s">
        <v>169</v>
      </c>
      <c r="G108" s="209" t="s">
        <v>161</v>
      </c>
      <c r="H108" s="210">
        <v>13.75</v>
      </c>
      <c r="I108" s="211"/>
      <c r="J108" s="212">
        <f>ROUND(I108*H108,2)</f>
        <v>0</v>
      </c>
      <c r="K108" s="208" t="s">
        <v>134</v>
      </c>
      <c r="L108" s="46"/>
      <c r="M108" s="213" t="s">
        <v>35</v>
      </c>
      <c r="N108" s="214" t="s">
        <v>52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135</v>
      </c>
      <c r="AT108" s="217" t="s">
        <v>130</v>
      </c>
      <c r="AU108" s="217" t="s">
        <v>21</v>
      </c>
      <c r="AY108" s="18" t="s">
        <v>128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89</v>
      </c>
      <c r="BK108" s="218">
        <f>ROUND(I108*H108,2)</f>
        <v>0</v>
      </c>
      <c r="BL108" s="18" t="s">
        <v>135</v>
      </c>
      <c r="BM108" s="217" t="s">
        <v>170</v>
      </c>
    </row>
    <row r="109" s="2" customFormat="1">
      <c r="A109" s="40"/>
      <c r="B109" s="41"/>
      <c r="C109" s="42"/>
      <c r="D109" s="219" t="s">
        <v>137</v>
      </c>
      <c r="E109" s="42"/>
      <c r="F109" s="220" t="s">
        <v>171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137</v>
      </c>
      <c r="AU109" s="18" t="s">
        <v>21</v>
      </c>
    </row>
    <row r="110" s="13" customFormat="1">
      <c r="A110" s="13"/>
      <c r="B110" s="224"/>
      <c r="C110" s="225"/>
      <c r="D110" s="226" t="s">
        <v>139</v>
      </c>
      <c r="E110" s="227" t="s">
        <v>35</v>
      </c>
      <c r="F110" s="228" t="s">
        <v>172</v>
      </c>
      <c r="G110" s="225"/>
      <c r="H110" s="229">
        <v>3.25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139</v>
      </c>
      <c r="AU110" s="235" t="s">
        <v>21</v>
      </c>
      <c r="AV110" s="13" t="s">
        <v>21</v>
      </c>
      <c r="AW110" s="13" t="s">
        <v>41</v>
      </c>
      <c r="AX110" s="13" t="s">
        <v>81</v>
      </c>
      <c r="AY110" s="235" t="s">
        <v>128</v>
      </c>
    </row>
    <row r="111" s="13" customFormat="1">
      <c r="A111" s="13"/>
      <c r="B111" s="224"/>
      <c r="C111" s="225"/>
      <c r="D111" s="226" t="s">
        <v>139</v>
      </c>
      <c r="E111" s="227" t="s">
        <v>35</v>
      </c>
      <c r="F111" s="228" t="s">
        <v>173</v>
      </c>
      <c r="G111" s="225"/>
      <c r="H111" s="229">
        <v>4.5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139</v>
      </c>
      <c r="AU111" s="235" t="s">
        <v>21</v>
      </c>
      <c r="AV111" s="13" t="s">
        <v>21</v>
      </c>
      <c r="AW111" s="13" t="s">
        <v>41</v>
      </c>
      <c r="AX111" s="13" t="s">
        <v>81</v>
      </c>
      <c r="AY111" s="235" t="s">
        <v>128</v>
      </c>
    </row>
    <row r="112" s="13" customFormat="1">
      <c r="A112" s="13"/>
      <c r="B112" s="224"/>
      <c r="C112" s="225"/>
      <c r="D112" s="226" t="s">
        <v>139</v>
      </c>
      <c r="E112" s="227" t="s">
        <v>35</v>
      </c>
      <c r="F112" s="228" t="s">
        <v>174</v>
      </c>
      <c r="G112" s="225"/>
      <c r="H112" s="229">
        <v>3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139</v>
      </c>
      <c r="AU112" s="235" t="s">
        <v>21</v>
      </c>
      <c r="AV112" s="13" t="s">
        <v>21</v>
      </c>
      <c r="AW112" s="13" t="s">
        <v>41</v>
      </c>
      <c r="AX112" s="13" t="s">
        <v>81</v>
      </c>
      <c r="AY112" s="235" t="s">
        <v>128</v>
      </c>
    </row>
    <row r="113" s="13" customFormat="1">
      <c r="A113" s="13"/>
      <c r="B113" s="224"/>
      <c r="C113" s="225"/>
      <c r="D113" s="226" t="s">
        <v>139</v>
      </c>
      <c r="E113" s="227" t="s">
        <v>35</v>
      </c>
      <c r="F113" s="228" t="s">
        <v>175</v>
      </c>
      <c r="G113" s="225"/>
      <c r="H113" s="229">
        <v>3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139</v>
      </c>
      <c r="AU113" s="235" t="s">
        <v>21</v>
      </c>
      <c r="AV113" s="13" t="s">
        <v>21</v>
      </c>
      <c r="AW113" s="13" t="s">
        <v>41</v>
      </c>
      <c r="AX113" s="13" t="s">
        <v>81</v>
      </c>
      <c r="AY113" s="235" t="s">
        <v>128</v>
      </c>
    </row>
    <row r="114" s="14" customFormat="1">
      <c r="A114" s="14"/>
      <c r="B114" s="236"/>
      <c r="C114" s="237"/>
      <c r="D114" s="226" t="s">
        <v>139</v>
      </c>
      <c r="E114" s="238" t="s">
        <v>35</v>
      </c>
      <c r="F114" s="239" t="s">
        <v>166</v>
      </c>
      <c r="G114" s="237"/>
      <c r="H114" s="240">
        <v>13.75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139</v>
      </c>
      <c r="AU114" s="246" t="s">
        <v>21</v>
      </c>
      <c r="AV114" s="14" t="s">
        <v>135</v>
      </c>
      <c r="AW114" s="14" t="s">
        <v>41</v>
      </c>
      <c r="AX114" s="14" t="s">
        <v>89</v>
      </c>
      <c r="AY114" s="246" t="s">
        <v>128</v>
      </c>
    </row>
    <row r="115" s="2" customFormat="1" ht="24.15" customHeight="1">
      <c r="A115" s="40"/>
      <c r="B115" s="41"/>
      <c r="C115" s="206" t="s">
        <v>176</v>
      </c>
      <c r="D115" s="206" t="s">
        <v>130</v>
      </c>
      <c r="E115" s="207" t="s">
        <v>177</v>
      </c>
      <c r="F115" s="208" t="s">
        <v>178</v>
      </c>
      <c r="G115" s="209" t="s">
        <v>161</v>
      </c>
      <c r="H115" s="210">
        <v>1.0840000000000001</v>
      </c>
      <c r="I115" s="211"/>
      <c r="J115" s="212">
        <f>ROUND(I115*H115,2)</f>
        <v>0</v>
      </c>
      <c r="K115" s="208" t="s">
        <v>134</v>
      </c>
      <c r="L115" s="46"/>
      <c r="M115" s="213" t="s">
        <v>35</v>
      </c>
      <c r="N115" s="214" t="s">
        <v>52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135</v>
      </c>
      <c r="AT115" s="217" t="s">
        <v>130</v>
      </c>
      <c r="AU115" s="217" t="s">
        <v>21</v>
      </c>
      <c r="AY115" s="18" t="s">
        <v>128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89</v>
      </c>
      <c r="BK115" s="218">
        <f>ROUND(I115*H115,2)</f>
        <v>0</v>
      </c>
      <c r="BL115" s="18" t="s">
        <v>135</v>
      </c>
      <c r="BM115" s="217" t="s">
        <v>179</v>
      </c>
    </row>
    <row r="116" s="2" customFormat="1">
      <c r="A116" s="40"/>
      <c r="B116" s="41"/>
      <c r="C116" s="42"/>
      <c r="D116" s="219" t="s">
        <v>137</v>
      </c>
      <c r="E116" s="42"/>
      <c r="F116" s="220" t="s">
        <v>180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137</v>
      </c>
      <c r="AU116" s="18" t="s">
        <v>21</v>
      </c>
    </row>
    <row r="117" s="13" customFormat="1">
      <c r="A117" s="13"/>
      <c r="B117" s="224"/>
      <c r="C117" s="225"/>
      <c r="D117" s="226" t="s">
        <v>139</v>
      </c>
      <c r="E117" s="227" t="s">
        <v>35</v>
      </c>
      <c r="F117" s="228" t="s">
        <v>181</v>
      </c>
      <c r="G117" s="225"/>
      <c r="H117" s="229">
        <v>1.0840000000000001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139</v>
      </c>
      <c r="AU117" s="235" t="s">
        <v>21</v>
      </c>
      <c r="AV117" s="13" t="s">
        <v>21</v>
      </c>
      <c r="AW117" s="13" t="s">
        <v>41</v>
      </c>
      <c r="AX117" s="13" t="s">
        <v>89</v>
      </c>
      <c r="AY117" s="235" t="s">
        <v>128</v>
      </c>
    </row>
    <row r="118" s="2" customFormat="1" ht="37.8" customHeight="1">
      <c r="A118" s="40"/>
      <c r="B118" s="41"/>
      <c r="C118" s="206" t="s">
        <v>182</v>
      </c>
      <c r="D118" s="206" t="s">
        <v>130</v>
      </c>
      <c r="E118" s="207" t="s">
        <v>183</v>
      </c>
      <c r="F118" s="208" t="s">
        <v>184</v>
      </c>
      <c r="G118" s="209" t="s">
        <v>161</v>
      </c>
      <c r="H118" s="210">
        <v>4.2300000000000004</v>
      </c>
      <c r="I118" s="211"/>
      <c r="J118" s="212">
        <f>ROUND(I118*H118,2)</f>
        <v>0</v>
      </c>
      <c r="K118" s="208" t="s">
        <v>134</v>
      </c>
      <c r="L118" s="46"/>
      <c r="M118" s="213" t="s">
        <v>35</v>
      </c>
      <c r="N118" s="214" t="s">
        <v>52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135</v>
      </c>
      <c r="AT118" s="217" t="s">
        <v>130</v>
      </c>
      <c r="AU118" s="217" t="s">
        <v>21</v>
      </c>
      <c r="AY118" s="18" t="s">
        <v>128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89</v>
      </c>
      <c r="BK118" s="218">
        <f>ROUND(I118*H118,2)</f>
        <v>0</v>
      </c>
      <c r="BL118" s="18" t="s">
        <v>135</v>
      </c>
      <c r="BM118" s="217" t="s">
        <v>185</v>
      </c>
    </row>
    <row r="119" s="2" customFormat="1">
      <c r="A119" s="40"/>
      <c r="B119" s="41"/>
      <c r="C119" s="42"/>
      <c r="D119" s="219" t="s">
        <v>137</v>
      </c>
      <c r="E119" s="42"/>
      <c r="F119" s="220" t="s">
        <v>186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8" t="s">
        <v>137</v>
      </c>
      <c r="AU119" s="18" t="s">
        <v>21</v>
      </c>
    </row>
    <row r="120" s="13" customFormat="1">
      <c r="A120" s="13"/>
      <c r="B120" s="224"/>
      <c r="C120" s="225"/>
      <c r="D120" s="226" t="s">
        <v>139</v>
      </c>
      <c r="E120" s="227" t="s">
        <v>35</v>
      </c>
      <c r="F120" s="228" t="s">
        <v>187</v>
      </c>
      <c r="G120" s="225"/>
      <c r="H120" s="229">
        <v>2.1499999999999999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139</v>
      </c>
      <c r="AU120" s="235" t="s">
        <v>21</v>
      </c>
      <c r="AV120" s="13" t="s">
        <v>21</v>
      </c>
      <c r="AW120" s="13" t="s">
        <v>41</v>
      </c>
      <c r="AX120" s="13" t="s">
        <v>81</v>
      </c>
      <c r="AY120" s="235" t="s">
        <v>128</v>
      </c>
    </row>
    <row r="121" s="13" customFormat="1">
      <c r="A121" s="13"/>
      <c r="B121" s="224"/>
      <c r="C121" s="225"/>
      <c r="D121" s="226" t="s">
        <v>139</v>
      </c>
      <c r="E121" s="227" t="s">
        <v>35</v>
      </c>
      <c r="F121" s="228" t="s">
        <v>188</v>
      </c>
      <c r="G121" s="225"/>
      <c r="H121" s="229">
        <v>2.0800000000000001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139</v>
      </c>
      <c r="AU121" s="235" t="s">
        <v>21</v>
      </c>
      <c r="AV121" s="13" t="s">
        <v>21</v>
      </c>
      <c r="AW121" s="13" t="s">
        <v>41</v>
      </c>
      <c r="AX121" s="13" t="s">
        <v>81</v>
      </c>
      <c r="AY121" s="235" t="s">
        <v>128</v>
      </c>
    </row>
    <row r="122" s="14" customFormat="1">
      <c r="A122" s="14"/>
      <c r="B122" s="236"/>
      <c r="C122" s="237"/>
      <c r="D122" s="226" t="s">
        <v>139</v>
      </c>
      <c r="E122" s="238" t="s">
        <v>35</v>
      </c>
      <c r="F122" s="239" t="s">
        <v>166</v>
      </c>
      <c r="G122" s="237"/>
      <c r="H122" s="240">
        <v>4.2300000000000004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139</v>
      </c>
      <c r="AU122" s="246" t="s">
        <v>21</v>
      </c>
      <c r="AV122" s="14" t="s">
        <v>135</v>
      </c>
      <c r="AW122" s="14" t="s">
        <v>41</v>
      </c>
      <c r="AX122" s="14" t="s">
        <v>89</v>
      </c>
      <c r="AY122" s="246" t="s">
        <v>128</v>
      </c>
    </row>
    <row r="123" s="2" customFormat="1" ht="37.8" customHeight="1">
      <c r="A123" s="40"/>
      <c r="B123" s="41"/>
      <c r="C123" s="206" t="s">
        <v>189</v>
      </c>
      <c r="D123" s="206" t="s">
        <v>130</v>
      </c>
      <c r="E123" s="207" t="s">
        <v>190</v>
      </c>
      <c r="F123" s="208" t="s">
        <v>191</v>
      </c>
      <c r="G123" s="209" t="s">
        <v>161</v>
      </c>
      <c r="H123" s="210">
        <v>21.27</v>
      </c>
      <c r="I123" s="211"/>
      <c r="J123" s="212">
        <f>ROUND(I123*H123,2)</f>
        <v>0</v>
      </c>
      <c r="K123" s="208" t="s">
        <v>134</v>
      </c>
      <c r="L123" s="46"/>
      <c r="M123" s="213" t="s">
        <v>35</v>
      </c>
      <c r="N123" s="214" t="s">
        <v>52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135</v>
      </c>
      <c r="AT123" s="217" t="s">
        <v>130</v>
      </c>
      <c r="AU123" s="217" t="s">
        <v>21</v>
      </c>
      <c r="AY123" s="18" t="s">
        <v>128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89</v>
      </c>
      <c r="BK123" s="218">
        <f>ROUND(I123*H123,2)</f>
        <v>0</v>
      </c>
      <c r="BL123" s="18" t="s">
        <v>135</v>
      </c>
      <c r="BM123" s="217" t="s">
        <v>192</v>
      </c>
    </row>
    <row r="124" s="2" customFormat="1">
      <c r="A124" s="40"/>
      <c r="B124" s="41"/>
      <c r="C124" s="42"/>
      <c r="D124" s="219" t="s">
        <v>137</v>
      </c>
      <c r="E124" s="42"/>
      <c r="F124" s="220" t="s">
        <v>193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137</v>
      </c>
      <c r="AU124" s="18" t="s">
        <v>21</v>
      </c>
    </row>
    <row r="125" s="13" customFormat="1">
      <c r="A125" s="13"/>
      <c r="B125" s="224"/>
      <c r="C125" s="225"/>
      <c r="D125" s="226" t="s">
        <v>139</v>
      </c>
      <c r="E125" s="227" t="s">
        <v>35</v>
      </c>
      <c r="F125" s="228" t="s">
        <v>194</v>
      </c>
      <c r="G125" s="225"/>
      <c r="H125" s="229">
        <v>21.27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139</v>
      </c>
      <c r="AU125" s="235" t="s">
        <v>21</v>
      </c>
      <c r="AV125" s="13" t="s">
        <v>21</v>
      </c>
      <c r="AW125" s="13" t="s">
        <v>41</v>
      </c>
      <c r="AX125" s="13" t="s">
        <v>89</v>
      </c>
      <c r="AY125" s="235" t="s">
        <v>128</v>
      </c>
    </row>
    <row r="126" s="2" customFormat="1" ht="37.8" customHeight="1">
      <c r="A126" s="40"/>
      <c r="B126" s="41"/>
      <c r="C126" s="206" t="s">
        <v>195</v>
      </c>
      <c r="D126" s="206" t="s">
        <v>130</v>
      </c>
      <c r="E126" s="207" t="s">
        <v>196</v>
      </c>
      <c r="F126" s="208" t="s">
        <v>197</v>
      </c>
      <c r="G126" s="209" t="s">
        <v>161</v>
      </c>
      <c r="H126" s="210">
        <v>222.92400000000001</v>
      </c>
      <c r="I126" s="211"/>
      <c r="J126" s="212">
        <f>ROUND(I126*H126,2)</f>
        <v>0</v>
      </c>
      <c r="K126" s="208" t="s">
        <v>134</v>
      </c>
      <c r="L126" s="46"/>
      <c r="M126" s="213" t="s">
        <v>35</v>
      </c>
      <c r="N126" s="214" t="s">
        <v>52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135</v>
      </c>
      <c r="AT126" s="217" t="s">
        <v>130</v>
      </c>
      <c r="AU126" s="217" t="s">
        <v>21</v>
      </c>
      <c r="AY126" s="18" t="s">
        <v>128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89</v>
      </c>
      <c r="BK126" s="218">
        <f>ROUND(I126*H126,2)</f>
        <v>0</v>
      </c>
      <c r="BL126" s="18" t="s">
        <v>135</v>
      </c>
      <c r="BM126" s="217" t="s">
        <v>198</v>
      </c>
    </row>
    <row r="127" s="2" customFormat="1">
      <c r="A127" s="40"/>
      <c r="B127" s="41"/>
      <c r="C127" s="42"/>
      <c r="D127" s="219" t="s">
        <v>137</v>
      </c>
      <c r="E127" s="42"/>
      <c r="F127" s="220" t="s">
        <v>199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137</v>
      </c>
      <c r="AU127" s="18" t="s">
        <v>21</v>
      </c>
    </row>
    <row r="128" s="2" customFormat="1">
      <c r="A128" s="40"/>
      <c r="B128" s="41"/>
      <c r="C128" s="42"/>
      <c r="D128" s="226" t="s">
        <v>200</v>
      </c>
      <c r="E128" s="42"/>
      <c r="F128" s="247" t="s">
        <v>201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200</v>
      </c>
      <c r="AU128" s="18" t="s">
        <v>21</v>
      </c>
    </row>
    <row r="129" s="13" customFormat="1">
      <c r="A129" s="13"/>
      <c r="B129" s="224"/>
      <c r="C129" s="225"/>
      <c r="D129" s="226" t="s">
        <v>139</v>
      </c>
      <c r="E129" s="227" t="s">
        <v>35</v>
      </c>
      <c r="F129" s="228" t="s">
        <v>202</v>
      </c>
      <c r="G129" s="225"/>
      <c r="H129" s="229">
        <v>222.92400000000001</v>
      </c>
      <c r="I129" s="230"/>
      <c r="J129" s="225"/>
      <c r="K129" s="225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139</v>
      </c>
      <c r="AU129" s="235" t="s">
        <v>21</v>
      </c>
      <c r="AV129" s="13" t="s">
        <v>21</v>
      </c>
      <c r="AW129" s="13" t="s">
        <v>41</v>
      </c>
      <c r="AX129" s="13" t="s">
        <v>89</v>
      </c>
      <c r="AY129" s="235" t="s">
        <v>128</v>
      </c>
    </row>
    <row r="130" s="2" customFormat="1" ht="24.15" customHeight="1">
      <c r="A130" s="40"/>
      <c r="B130" s="41"/>
      <c r="C130" s="206" t="s">
        <v>203</v>
      </c>
      <c r="D130" s="206" t="s">
        <v>130</v>
      </c>
      <c r="E130" s="207" t="s">
        <v>204</v>
      </c>
      <c r="F130" s="208" t="s">
        <v>205</v>
      </c>
      <c r="G130" s="209" t="s">
        <v>161</v>
      </c>
      <c r="H130" s="210">
        <v>1.04</v>
      </c>
      <c r="I130" s="211"/>
      <c r="J130" s="212">
        <f>ROUND(I130*H130,2)</f>
        <v>0</v>
      </c>
      <c r="K130" s="208" t="s">
        <v>134</v>
      </c>
      <c r="L130" s="46"/>
      <c r="M130" s="213" t="s">
        <v>35</v>
      </c>
      <c r="N130" s="214" t="s">
        <v>52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135</v>
      </c>
      <c r="AT130" s="217" t="s">
        <v>130</v>
      </c>
      <c r="AU130" s="217" t="s">
        <v>21</v>
      </c>
      <c r="AY130" s="18" t="s">
        <v>128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89</v>
      </c>
      <c r="BK130" s="218">
        <f>ROUND(I130*H130,2)</f>
        <v>0</v>
      </c>
      <c r="BL130" s="18" t="s">
        <v>135</v>
      </c>
      <c r="BM130" s="217" t="s">
        <v>206</v>
      </c>
    </row>
    <row r="131" s="2" customFormat="1">
      <c r="A131" s="40"/>
      <c r="B131" s="41"/>
      <c r="C131" s="42"/>
      <c r="D131" s="219" t="s">
        <v>137</v>
      </c>
      <c r="E131" s="42"/>
      <c r="F131" s="220" t="s">
        <v>207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137</v>
      </c>
      <c r="AU131" s="18" t="s">
        <v>21</v>
      </c>
    </row>
    <row r="132" s="13" customFormat="1">
      <c r="A132" s="13"/>
      <c r="B132" s="224"/>
      <c r="C132" s="225"/>
      <c r="D132" s="226" t="s">
        <v>139</v>
      </c>
      <c r="E132" s="227" t="s">
        <v>35</v>
      </c>
      <c r="F132" s="228" t="s">
        <v>208</v>
      </c>
      <c r="G132" s="225"/>
      <c r="H132" s="229">
        <v>1.04</v>
      </c>
      <c r="I132" s="230"/>
      <c r="J132" s="225"/>
      <c r="K132" s="225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139</v>
      </c>
      <c r="AU132" s="235" t="s">
        <v>21</v>
      </c>
      <c r="AV132" s="13" t="s">
        <v>21</v>
      </c>
      <c r="AW132" s="13" t="s">
        <v>41</v>
      </c>
      <c r="AX132" s="13" t="s">
        <v>89</v>
      </c>
      <c r="AY132" s="235" t="s">
        <v>128</v>
      </c>
    </row>
    <row r="133" s="2" customFormat="1" ht="33" customHeight="1">
      <c r="A133" s="40"/>
      <c r="B133" s="41"/>
      <c r="C133" s="206" t="s">
        <v>8</v>
      </c>
      <c r="D133" s="206" t="s">
        <v>130</v>
      </c>
      <c r="E133" s="207" t="s">
        <v>209</v>
      </c>
      <c r="F133" s="208" t="s">
        <v>210</v>
      </c>
      <c r="G133" s="209" t="s">
        <v>161</v>
      </c>
      <c r="H133" s="210">
        <v>0.25</v>
      </c>
      <c r="I133" s="211"/>
      <c r="J133" s="212">
        <f>ROUND(I133*H133,2)</f>
        <v>0</v>
      </c>
      <c r="K133" s="208" t="s">
        <v>134</v>
      </c>
      <c r="L133" s="46"/>
      <c r="M133" s="213" t="s">
        <v>35</v>
      </c>
      <c r="N133" s="214" t="s">
        <v>52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135</v>
      </c>
      <c r="AT133" s="217" t="s">
        <v>130</v>
      </c>
      <c r="AU133" s="217" t="s">
        <v>21</v>
      </c>
      <c r="AY133" s="18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89</v>
      </c>
      <c r="BK133" s="218">
        <f>ROUND(I133*H133,2)</f>
        <v>0</v>
      </c>
      <c r="BL133" s="18" t="s">
        <v>135</v>
      </c>
      <c r="BM133" s="217" t="s">
        <v>211</v>
      </c>
    </row>
    <row r="134" s="2" customFormat="1">
      <c r="A134" s="40"/>
      <c r="B134" s="41"/>
      <c r="C134" s="42"/>
      <c r="D134" s="219" t="s">
        <v>137</v>
      </c>
      <c r="E134" s="42"/>
      <c r="F134" s="220" t="s">
        <v>212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137</v>
      </c>
      <c r="AU134" s="18" t="s">
        <v>21</v>
      </c>
    </row>
    <row r="135" s="13" customFormat="1">
      <c r="A135" s="13"/>
      <c r="B135" s="224"/>
      <c r="C135" s="225"/>
      <c r="D135" s="226" t="s">
        <v>139</v>
      </c>
      <c r="E135" s="227" t="s">
        <v>35</v>
      </c>
      <c r="F135" s="228" t="s">
        <v>213</v>
      </c>
      <c r="G135" s="225"/>
      <c r="H135" s="229">
        <v>0.25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139</v>
      </c>
      <c r="AU135" s="235" t="s">
        <v>21</v>
      </c>
      <c r="AV135" s="13" t="s">
        <v>21</v>
      </c>
      <c r="AW135" s="13" t="s">
        <v>41</v>
      </c>
      <c r="AX135" s="13" t="s">
        <v>89</v>
      </c>
      <c r="AY135" s="235" t="s">
        <v>128</v>
      </c>
    </row>
    <row r="136" s="2" customFormat="1" ht="24.15" customHeight="1">
      <c r="A136" s="40"/>
      <c r="B136" s="41"/>
      <c r="C136" s="206" t="s">
        <v>214</v>
      </c>
      <c r="D136" s="206" t="s">
        <v>130</v>
      </c>
      <c r="E136" s="207" t="s">
        <v>215</v>
      </c>
      <c r="F136" s="208" t="s">
        <v>216</v>
      </c>
      <c r="G136" s="209" t="s">
        <v>217</v>
      </c>
      <c r="H136" s="210">
        <v>445.84800000000001</v>
      </c>
      <c r="I136" s="211"/>
      <c r="J136" s="212">
        <f>ROUND(I136*H136,2)</f>
        <v>0</v>
      </c>
      <c r="K136" s="208" t="s">
        <v>134</v>
      </c>
      <c r="L136" s="46"/>
      <c r="M136" s="213" t="s">
        <v>35</v>
      </c>
      <c r="N136" s="214" t="s">
        <v>52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135</v>
      </c>
      <c r="AT136" s="217" t="s">
        <v>130</v>
      </c>
      <c r="AU136" s="217" t="s">
        <v>21</v>
      </c>
      <c r="AY136" s="18" t="s">
        <v>128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89</v>
      </c>
      <c r="BK136" s="218">
        <f>ROUND(I136*H136,2)</f>
        <v>0</v>
      </c>
      <c r="BL136" s="18" t="s">
        <v>135</v>
      </c>
      <c r="BM136" s="217" t="s">
        <v>218</v>
      </c>
    </row>
    <row r="137" s="2" customFormat="1">
      <c r="A137" s="40"/>
      <c r="B137" s="41"/>
      <c r="C137" s="42"/>
      <c r="D137" s="219" t="s">
        <v>137</v>
      </c>
      <c r="E137" s="42"/>
      <c r="F137" s="220" t="s">
        <v>219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137</v>
      </c>
      <c r="AU137" s="18" t="s">
        <v>21</v>
      </c>
    </row>
    <row r="138" s="13" customFormat="1">
      <c r="A138" s="13"/>
      <c r="B138" s="224"/>
      <c r="C138" s="225"/>
      <c r="D138" s="226" t="s">
        <v>139</v>
      </c>
      <c r="E138" s="225"/>
      <c r="F138" s="228" t="s">
        <v>220</v>
      </c>
      <c r="G138" s="225"/>
      <c r="H138" s="229">
        <v>445.84800000000001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139</v>
      </c>
      <c r="AU138" s="235" t="s">
        <v>21</v>
      </c>
      <c r="AV138" s="13" t="s">
        <v>21</v>
      </c>
      <c r="AW138" s="13" t="s">
        <v>4</v>
      </c>
      <c r="AX138" s="13" t="s">
        <v>89</v>
      </c>
      <c r="AY138" s="235" t="s">
        <v>128</v>
      </c>
    </row>
    <row r="139" s="2" customFormat="1" ht="24.15" customHeight="1">
      <c r="A139" s="40"/>
      <c r="B139" s="41"/>
      <c r="C139" s="206" t="s">
        <v>221</v>
      </c>
      <c r="D139" s="206" t="s">
        <v>130</v>
      </c>
      <c r="E139" s="207" t="s">
        <v>222</v>
      </c>
      <c r="F139" s="208" t="s">
        <v>223</v>
      </c>
      <c r="G139" s="209" t="s">
        <v>161</v>
      </c>
      <c r="H139" s="210">
        <v>0.79000000000000004</v>
      </c>
      <c r="I139" s="211"/>
      <c r="J139" s="212">
        <f>ROUND(I139*H139,2)</f>
        <v>0</v>
      </c>
      <c r="K139" s="208" t="s">
        <v>134</v>
      </c>
      <c r="L139" s="46"/>
      <c r="M139" s="213" t="s">
        <v>35</v>
      </c>
      <c r="N139" s="214" t="s">
        <v>52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135</v>
      </c>
      <c r="AT139" s="217" t="s">
        <v>130</v>
      </c>
      <c r="AU139" s="217" t="s">
        <v>21</v>
      </c>
      <c r="AY139" s="18" t="s">
        <v>128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89</v>
      </c>
      <c r="BK139" s="218">
        <f>ROUND(I139*H139,2)</f>
        <v>0</v>
      </c>
      <c r="BL139" s="18" t="s">
        <v>135</v>
      </c>
      <c r="BM139" s="217" t="s">
        <v>224</v>
      </c>
    </row>
    <row r="140" s="2" customFormat="1">
      <c r="A140" s="40"/>
      <c r="B140" s="41"/>
      <c r="C140" s="42"/>
      <c r="D140" s="219" t="s">
        <v>137</v>
      </c>
      <c r="E140" s="42"/>
      <c r="F140" s="220" t="s">
        <v>225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137</v>
      </c>
      <c r="AU140" s="18" t="s">
        <v>21</v>
      </c>
    </row>
    <row r="141" s="13" customFormat="1">
      <c r="A141" s="13"/>
      <c r="B141" s="224"/>
      <c r="C141" s="225"/>
      <c r="D141" s="226" t="s">
        <v>139</v>
      </c>
      <c r="E141" s="227" t="s">
        <v>35</v>
      </c>
      <c r="F141" s="228" t="s">
        <v>226</v>
      </c>
      <c r="G141" s="225"/>
      <c r="H141" s="229">
        <v>1.0840000000000001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139</v>
      </c>
      <c r="AU141" s="235" t="s">
        <v>21</v>
      </c>
      <c r="AV141" s="13" t="s">
        <v>21</v>
      </c>
      <c r="AW141" s="13" t="s">
        <v>41</v>
      </c>
      <c r="AX141" s="13" t="s">
        <v>81</v>
      </c>
      <c r="AY141" s="235" t="s">
        <v>128</v>
      </c>
    </row>
    <row r="142" s="13" customFormat="1">
      <c r="A142" s="13"/>
      <c r="B142" s="224"/>
      <c r="C142" s="225"/>
      <c r="D142" s="226" t="s">
        <v>139</v>
      </c>
      <c r="E142" s="227" t="s">
        <v>35</v>
      </c>
      <c r="F142" s="228" t="s">
        <v>227</v>
      </c>
      <c r="G142" s="225"/>
      <c r="H142" s="229">
        <v>-0.056000000000000001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139</v>
      </c>
      <c r="AU142" s="235" t="s">
        <v>21</v>
      </c>
      <c r="AV142" s="13" t="s">
        <v>21</v>
      </c>
      <c r="AW142" s="13" t="s">
        <v>41</v>
      </c>
      <c r="AX142" s="13" t="s">
        <v>81</v>
      </c>
      <c r="AY142" s="235" t="s">
        <v>128</v>
      </c>
    </row>
    <row r="143" s="13" customFormat="1">
      <c r="A143" s="13"/>
      <c r="B143" s="224"/>
      <c r="C143" s="225"/>
      <c r="D143" s="226" t="s">
        <v>139</v>
      </c>
      <c r="E143" s="227" t="s">
        <v>35</v>
      </c>
      <c r="F143" s="228" t="s">
        <v>228</v>
      </c>
      <c r="G143" s="225"/>
      <c r="H143" s="229">
        <v>-0.23799999999999999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139</v>
      </c>
      <c r="AU143" s="235" t="s">
        <v>21</v>
      </c>
      <c r="AV143" s="13" t="s">
        <v>21</v>
      </c>
      <c r="AW143" s="13" t="s">
        <v>41</v>
      </c>
      <c r="AX143" s="13" t="s">
        <v>81</v>
      </c>
      <c r="AY143" s="235" t="s">
        <v>128</v>
      </c>
    </row>
    <row r="144" s="14" customFormat="1">
      <c r="A144" s="14"/>
      <c r="B144" s="236"/>
      <c r="C144" s="237"/>
      <c r="D144" s="226" t="s">
        <v>139</v>
      </c>
      <c r="E144" s="238" t="s">
        <v>35</v>
      </c>
      <c r="F144" s="239" t="s">
        <v>166</v>
      </c>
      <c r="G144" s="237"/>
      <c r="H144" s="240">
        <v>0.79000000000000004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139</v>
      </c>
      <c r="AU144" s="246" t="s">
        <v>21</v>
      </c>
      <c r="AV144" s="14" t="s">
        <v>135</v>
      </c>
      <c r="AW144" s="14" t="s">
        <v>41</v>
      </c>
      <c r="AX144" s="14" t="s">
        <v>89</v>
      </c>
      <c r="AY144" s="246" t="s">
        <v>128</v>
      </c>
    </row>
    <row r="145" s="2" customFormat="1" ht="16.5" customHeight="1">
      <c r="A145" s="40"/>
      <c r="B145" s="41"/>
      <c r="C145" s="206" t="s">
        <v>229</v>
      </c>
      <c r="D145" s="206" t="s">
        <v>130</v>
      </c>
      <c r="E145" s="207" t="s">
        <v>230</v>
      </c>
      <c r="F145" s="208" t="s">
        <v>231</v>
      </c>
      <c r="G145" s="209" t="s">
        <v>133</v>
      </c>
      <c r="H145" s="210">
        <v>141.03</v>
      </c>
      <c r="I145" s="211"/>
      <c r="J145" s="212">
        <f>ROUND(I145*H145,2)</f>
        <v>0</v>
      </c>
      <c r="K145" s="208" t="s">
        <v>134</v>
      </c>
      <c r="L145" s="46"/>
      <c r="M145" s="213" t="s">
        <v>35</v>
      </c>
      <c r="N145" s="214" t="s">
        <v>52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135</v>
      </c>
      <c r="AT145" s="217" t="s">
        <v>130</v>
      </c>
      <c r="AU145" s="217" t="s">
        <v>21</v>
      </c>
      <c r="AY145" s="18" t="s">
        <v>128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89</v>
      </c>
      <c r="BK145" s="218">
        <f>ROUND(I145*H145,2)</f>
        <v>0</v>
      </c>
      <c r="BL145" s="18" t="s">
        <v>135</v>
      </c>
      <c r="BM145" s="217" t="s">
        <v>232</v>
      </c>
    </row>
    <row r="146" s="2" customFormat="1">
      <c r="A146" s="40"/>
      <c r="B146" s="41"/>
      <c r="C146" s="42"/>
      <c r="D146" s="219" t="s">
        <v>137</v>
      </c>
      <c r="E146" s="42"/>
      <c r="F146" s="220" t="s">
        <v>233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137</v>
      </c>
      <c r="AU146" s="18" t="s">
        <v>21</v>
      </c>
    </row>
    <row r="147" s="2" customFormat="1">
      <c r="A147" s="40"/>
      <c r="B147" s="41"/>
      <c r="C147" s="42"/>
      <c r="D147" s="226" t="s">
        <v>200</v>
      </c>
      <c r="E147" s="42"/>
      <c r="F147" s="247" t="s">
        <v>234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200</v>
      </c>
      <c r="AU147" s="18" t="s">
        <v>21</v>
      </c>
    </row>
    <row r="148" s="13" customFormat="1">
      <c r="A148" s="13"/>
      <c r="B148" s="224"/>
      <c r="C148" s="225"/>
      <c r="D148" s="226" t="s">
        <v>139</v>
      </c>
      <c r="E148" s="227" t="s">
        <v>35</v>
      </c>
      <c r="F148" s="228" t="s">
        <v>235</v>
      </c>
      <c r="G148" s="225"/>
      <c r="H148" s="229">
        <v>141.03</v>
      </c>
      <c r="I148" s="230"/>
      <c r="J148" s="225"/>
      <c r="K148" s="225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139</v>
      </c>
      <c r="AU148" s="235" t="s">
        <v>21</v>
      </c>
      <c r="AV148" s="13" t="s">
        <v>21</v>
      </c>
      <c r="AW148" s="13" t="s">
        <v>41</v>
      </c>
      <c r="AX148" s="13" t="s">
        <v>89</v>
      </c>
      <c r="AY148" s="235" t="s">
        <v>128</v>
      </c>
    </row>
    <row r="149" s="12" customFormat="1" ht="22.8" customHeight="1">
      <c r="A149" s="12"/>
      <c r="B149" s="190"/>
      <c r="C149" s="191"/>
      <c r="D149" s="192" t="s">
        <v>80</v>
      </c>
      <c r="E149" s="204" t="s">
        <v>21</v>
      </c>
      <c r="F149" s="204" t="s">
        <v>236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SUM(P150:P161)</f>
        <v>0</v>
      </c>
      <c r="Q149" s="198"/>
      <c r="R149" s="199">
        <f>SUM(R150:R161)</f>
        <v>5.1562729000000003</v>
      </c>
      <c r="S149" s="198"/>
      <c r="T149" s="200">
        <f>SUM(T150:T161)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89</v>
      </c>
      <c r="AT149" s="202" t="s">
        <v>80</v>
      </c>
      <c r="AU149" s="202" t="s">
        <v>89</v>
      </c>
      <c r="AY149" s="201" t="s">
        <v>128</v>
      </c>
      <c r="BK149" s="203">
        <f>SUM(BK150:BK161)</f>
        <v>0</v>
      </c>
    </row>
    <row r="150" s="2" customFormat="1" ht="24.15" customHeight="1">
      <c r="A150" s="40"/>
      <c r="B150" s="41"/>
      <c r="C150" s="206" t="s">
        <v>237</v>
      </c>
      <c r="D150" s="206" t="s">
        <v>130</v>
      </c>
      <c r="E150" s="207" t="s">
        <v>238</v>
      </c>
      <c r="F150" s="208" t="s">
        <v>239</v>
      </c>
      <c r="G150" s="209" t="s">
        <v>133</v>
      </c>
      <c r="H150" s="210">
        <v>40</v>
      </c>
      <c r="I150" s="211"/>
      <c r="J150" s="212">
        <f>ROUND(I150*H150,2)</f>
        <v>0</v>
      </c>
      <c r="K150" s="208" t="s">
        <v>134</v>
      </c>
      <c r="L150" s="46"/>
      <c r="M150" s="213" t="s">
        <v>35</v>
      </c>
      <c r="N150" s="214" t="s">
        <v>52</v>
      </c>
      <c r="O150" s="86"/>
      <c r="P150" s="215">
        <f>O150*H150</f>
        <v>0</v>
      </c>
      <c r="Q150" s="215">
        <v>0.00017000000000000001</v>
      </c>
      <c r="R150" s="215">
        <f>Q150*H150</f>
        <v>0.0068000000000000005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135</v>
      </c>
      <c r="AT150" s="217" t="s">
        <v>130</v>
      </c>
      <c r="AU150" s="217" t="s">
        <v>21</v>
      </c>
      <c r="AY150" s="18" t="s">
        <v>128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89</v>
      </c>
      <c r="BK150" s="218">
        <f>ROUND(I150*H150,2)</f>
        <v>0</v>
      </c>
      <c r="BL150" s="18" t="s">
        <v>135</v>
      </c>
      <c r="BM150" s="217" t="s">
        <v>240</v>
      </c>
    </row>
    <row r="151" s="2" customFormat="1">
      <c r="A151" s="40"/>
      <c r="B151" s="41"/>
      <c r="C151" s="42"/>
      <c r="D151" s="219" t="s">
        <v>137</v>
      </c>
      <c r="E151" s="42"/>
      <c r="F151" s="220" t="s">
        <v>241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137</v>
      </c>
      <c r="AU151" s="18" t="s">
        <v>21</v>
      </c>
    </row>
    <row r="152" s="13" customFormat="1">
      <c r="A152" s="13"/>
      <c r="B152" s="224"/>
      <c r="C152" s="225"/>
      <c r="D152" s="226" t="s">
        <v>139</v>
      </c>
      <c r="E152" s="227" t="s">
        <v>35</v>
      </c>
      <c r="F152" s="228" t="s">
        <v>242</v>
      </c>
      <c r="G152" s="225"/>
      <c r="H152" s="229">
        <v>40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139</v>
      </c>
      <c r="AU152" s="235" t="s">
        <v>21</v>
      </c>
      <c r="AV152" s="13" t="s">
        <v>21</v>
      </c>
      <c r="AW152" s="13" t="s">
        <v>41</v>
      </c>
      <c r="AX152" s="13" t="s">
        <v>89</v>
      </c>
      <c r="AY152" s="235" t="s">
        <v>128</v>
      </c>
    </row>
    <row r="153" s="2" customFormat="1" ht="16.5" customHeight="1">
      <c r="A153" s="40"/>
      <c r="B153" s="41"/>
      <c r="C153" s="248" t="s">
        <v>243</v>
      </c>
      <c r="D153" s="248" t="s">
        <v>244</v>
      </c>
      <c r="E153" s="249" t="s">
        <v>245</v>
      </c>
      <c r="F153" s="250" t="s">
        <v>246</v>
      </c>
      <c r="G153" s="251" t="s">
        <v>133</v>
      </c>
      <c r="H153" s="252">
        <v>85.769999999999996</v>
      </c>
      <c r="I153" s="253"/>
      <c r="J153" s="254">
        <f>ROUND(I153*H153,2)</f>
        <v>0</v>
      </c>
      <c r="K153" s="250" t="s">
        <v>134</v>
      </c>
      <c r="L153" s="255"/>
      <c r="M153" s="256" t="s">
        <v>35</v>
      </c>
      <c r="N153" s="257" t="s">
        <v>52</v>
      </c>
      <c r="O153" s="86"/>
      <c r="P153" s="215">
        <f>O153*H153</f>
        <v>0</v>
      </c>
      <c r="Q153" s="215">
        <v>0.00029999999999999997</v>
      </c>
      <c r="R153" s="215">
        <f>Q153*H153</f>
        <v>0.025730999999999997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182</v>
      </c>
      <c r="AT153" s="217" t="s">
        <v>244</v>
      </c>
      <c r="AU153" s="217" t="s">
        <v>21</v>
      </c>
      <c r="AY153" s="18" t="s">
        <v>128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89</v>
      </c>
      <c r="BK153" s="218">
        <f>ROUND(I153*H153,2)</f>
        <v>0</v>
      </c>
      <c r="BL153" s="18" t="s">
        <v>135</v>
      </c>
      <c r="BM153" s="217" t="s">
        <v>247</v>
      </c>
    </row>
    <row r="154" s="13" customFormat="1">
      <c r="A154" s="13"/>
      <c r="B154" s="224"/>
      <c r="C154" s="225"/>
      <c r="D154" s="226" t="s">
        <v>139</v>
      </c>
      <c r="E154" s="225"/>
      <c r="F154" s="228" t="s">
        <v>248</v>
      </c>
      <c r="G154" s="225"/>
      <c r="H154" s="229">
        <v>85.769999999999996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139</v>
      </c>
      <c r="AU154" s="235" t="s">
        <v>21</v>
      </c>
      <c r="AV154" s="13" t="s">
        <v>21</v>
      </c>
      <c r="AW154" s="13" t="s">
        <v>4</v>
      </c>
      <c r="AX154" s="13" t="s">
        <v>89</v>
      </c>
      <c r="AY154" s="235" t="s">
        <v>128</v>
      </c>
    </row>
    <row r="155" s="2" customFormat="1" ht="33" customHeight="1">
      <c r="A155" s="40"/>
      <c r="B155" s="41"/>
      <c r="C155" s="206" t="s">
        <v>249</v>
      </c>
      <c r="D155" s="206" t="s">
        <v>130</v>
      </c>
      <c r="E155" s="207" t="s">
        <v>250</v>
      </c>
      <c r="F155" s="208" t="s">
        <v>251</v>
      </c>
      <c r="G155" s="209" t="s">
        <v>149</v>
      </c>
      <c r="H155" s="210">
        <v>25</v>
      </c>
      <c r="I155" s="211"/>
      <c r="J155" s="212">
        <f>ROUND(I155*H155,2)</f>
        <v>0</v>
      </c>
      <c r="K155" s="208" t="s">
        <v>134</v>
      </c>
      <c r="L155" s="46"/>
      <c r="M155" s="213" t="s">
        <v>35</v>
      </c>
      <c r="N155" s="214" t="s">
        <v>52</v>
      </c>
      <c r="O155" s="86"/>
      <c r="P155" s="215">
        <f>O155*H155</f>
        <v>0</v>
      </c>
      <c r="Q155" s="215">
        <v>0.20477000000000001</v>
      </c>
      <c r="R155" s="215">
        <f>Q155*H155</f>
        <v>5.1192500000000001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135</v>
      </c>
      <c r="AT155" s="217" t="s">
        <v>130</v>
      </c>
      <c r="AU155" s="217" t="s">
        <v>21</v>
      </c>
      <c r="AY155" s="18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89</v>
      </c>
      <c r="BK155" s="218">
        <f>ROUND(I155*H155,2)</f>
        <v>0</v>
      </c>
      <c r="BL155" s="18" t="s">
        <v>135</v>
      </c>
      <c r="BM155" s="217" t="s">
        <v>252</v>
      </c>
    </row>
    <row r="156" s="2" customFormat="1">
      <c r="A156" s="40"/>
      <c r="B156" s="41"/>
      <c r="C156" s="42"/>
      <c r="D156" s="219" t="s">
        <v>137</v>
      </c>
      <c r="E156" s="42"/>
      <c r="F156" s="220" t="s">
        <v>253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137</v>
      </c>
      <c r="AU156" s="18" t="s">
        <v>21</v>
      </c>
    </row>
    <row r="157" s="2" customFormat="1" ht="16.5" customHeight="1">
      <c r="A157" s="40"/>
      <c r="B157" s="41"/>
      <c r="C157" s="206" t="s">
        <v>254</v>
      </c>
      <c r="D157" s="206" t="s">
        <v>130</v>
      </c>
      <c r="E157" s="207" t="s">
        <v>255</v>
      </c>
      <c r="F157" s="208" t="s">
        <v>256</v>
      </c>
      <c r="G157" s="209" t="s">
        <v>149</v>
      </c>
      <c r="H157" s="210">
        <v>6.2000000000000002</v>
      </c>
      <c r="I157" s="211"/>
      <c r="J157" s="212">
        <f>ROUND(I157*H157,2)</f>
        <v>0</v>
      </c>
      <c r="K157" s="208" t="s">
        <v>134</v>
      </c>
      <c r="L157" s="46"/>
      <c r="M157" s="213" t="s">
        <v>35</v>
      </c>
      <c r="N157" s="214" t="s">
        <v>52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135</v>
      </c>
      <c r="AT157" s="217" t="s">
        <v>130</v>
      </c>
      <c r="AU157" s="217" t="s">
        <v>21</v>
      </c>
      <c r="AY157" s="18" t="s">
        <v>128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89</v>
      </c>
      <c r="BK157" s="218">
        <f>ROUND(I157*H157,2)</f>
        <v>0</v>
      </c>
      <c r="BL157" s="18" t="s">
        <v>135</v>
      </c>
      <c r="BM157" s="217" t="s">
        <v>257</v>
      </c>
    </row>
    <row r="158" s="2" customFormat="1">
      <c r="A158" s="40"/>
      <c r="B158" s="41"/>
      <c r="C158" s="42"/>
      <c r="D158" s="219" t="s">
        <v>137</v>
      </c>
      <c r="E158" s="42"/>
      <c r="F158" s="220" t="s">
        <v>258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137</v>
      </c>
      <c r="AU158" s="18" t="s">
        <v>21</v>
      </c>
    </row>
    <row r="159" s="2" customFormat="1" ht="16.5" customHeight="1">
      <c r="A159" s="40"/>
      <c r="B159" s="41"/>
      <c r="C159" s="248" t="s">
        <v>259</v>
      </c>
      <c r="D159" s="248" t="s">
        <v>244</v>
      </c>
      <c r="E159" s="249" t="s">
        <v>260</v>
      </c>
      <c r="F159" s="250" t="s">
        <v>261</v>
      </c>
      <c r="G159" s="251" t="s">
        <v>149</v>
      </c>
      <c r="H159" s="252">
        <v>6.5099999999999998</v>
      </c>
      <c r="I159" s="253"/>
      <c r="J159" s="254">
        <f>ROUND(I159*H159,2)</f>
        <v>0</v>
      </c>
      <c r="K159" s="250" t="s">
        <v>134</v>
      </c>
      <c r="L159" s="255"/>
      <c r="M159" s="256" t="s">
        <v>35</v>
      </c>
      <c r="N159" s="257" t="s">
        <v>52</v>
      </c>
      <c r="O159" s="86"/>
      <c r="P159" s="215">
        <f>O159*H159</f>
        <v>0</v>
      </c>
      <c r="Q159" s="215">
        <v>0.00068999999999999997</v>
      </c>
      <c r="R159" s="215">
        <f>Q159*H159</f>
        <v>0.0044919000000000001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182</v>
      </c>
      <c r="AT159" s="217" t="s">
        <v>244</v>
      </c>
      <c r="AU159" s="217" t="s">
        <v>21</v>
      </c>
      <c r="AY159" s="18" t="s">
        <v>128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89</v>
      </c>
      <c r="BK159" s="218">
        <f>ROUND(I159*H159,2)</f>
        <v>0</v>
      </c>
      <c r="BL159" s="18" t="s">
        <v>135</v>
      </c>
      <c r="BM159" s="217" t="s">
        <v>262</v>
      </c>
    </row>
    <row r="160" s="2" customFormat="1">
      <c r="A160" s="40"/>
      <c r="B160" s="41"/>
      <c r="C160" s="42"/>
      <c r="D160" s="226" t="s">
        <v>200</v>
      </c>
      <c r="E160" s="42"/>
      <c r="F160" s="247" t="s">
        <v>263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200</v>
      </c>
      <c r="AU160" s="18" t="s">
        <v>21</v>
      </c>
    </row>
    <row r="161" s="13" customFormat="1">
      <c r="A161" s="13"/>
      <c r="B161" s="224"/>
      <c r="C161" s="225"/>
      <c r="D161" s="226" t="s">
        <v>139</v>
      </c>
      <c r="E161" s="225"/>
      <c r="F161" s="228" t="s">
        <v>264</v>
      </c>
      <c r="G161" s="225"/>
      <c r="H161" s="229">
        <v>6.5099999999999998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139</v>
      </c>
      <c r="AU161" s="235" t="s">
        <v>21</v>
      </c>
      <c r="AV161" s="13" t="s">
        <v>21</v>
      </c>
      <c r="AW161" s="13" t="s">
        <v>4</v>
      </c>
      <c r="AX161" s="13" t="s">
        <v>89</v>
      </c>
      <c r="AY161" s="235" t="s">
        <v>128</v>
      </c>
    </row>
    <row r="162" s="12" customFormat="1" ht="22.8" customHeight="1">
      <c r="A162" s="12"/>
      <c r="B162" s="190"/>
      <c r="C162" s="191"/>
      <c r="D162" s="192" t="s">
        <v>80</v>
      </c>
      <c r="E162" s="204" t="s">
        <v>135</v>
      </c>
      <c r="F162" s="204" t="s">
        <v>265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SUM(P163:P169)</f>
        <v>0</v>
      </c>
      <c r="Q162" s="198"/>
      <c r="R162" s="199">
        <f>SUM(R163:R169)</f>
        <v>0.24327711999999999</v>
      </c>
      <c r="S162" s="198"/>
      <c r="T162" s="200">
        <f>SUM(T163:T169)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89</v>
      </c>
      <c r="AT162" s="202" t="s">
        <v>80</v>
      </c>
      <c r="AU162" s="202" t="s">
        <v>89</v>
      </c>
      <c r="AY162" s="201" t="s">
        <v>128</v>
      </c>
      <c r="BK162" s="203">
        <f>SUM(BK163:BK169)</f>
        <v>0</v>
      </c>
    </row>
    <row r="163" s="2" customFormat="1" ht="16.5" customHeight="1">
      <c r="A163" s="40"/>
      <c r="B163" s="41"/>
      <c r="C163" s="206" t="s">
        <v>7</v>
      </c>
      <c r="D163" s="206" t="s">
        <v>130</v>
      </c>
      <c r="E163" s="207" t="s">
        <v>266</v>
      </c>
      <c r="F163" s="208" t="s">
        <v>267</v>
      </c>
      <c r="G163" s="209" t="s">
        <v>268</v>
      </c>
      <c r="H163" s="210">
        <v>1</v>
      </c>
      <c r="I163" s="211"/>
      <c r="J163" s="212">
        <f>ROUND(I163*H163,2)</f>
        <v>0</v>
      </c>
      <c r="K163" s="208" t="s">
        <v>134</v>
      </c>
      <c r="L163" s="46"/>
      <c r="M163" s="213" t="s">
        <v>35</v>
      </c>
      <c r="N163" s="214" t="s">
        <v>52</v>
      </c>
      <c r="O163" s="86"/>
      <c r="P163" s="215">
        <f>O163*H163</f>
        <v>0</v>
      </c>
      <c r="Q163" s="215">
        <v>0.087419999999999998</v>
      </c>
      <c r="R163" s="215">
        <f>Q163*H163</f>
        <v>0.087419999999999998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135</v>
      </c>
      <c r="AT163" s="217" t="s">
        <v>130</v>
      </c>
      <c r="AU163" s="217" t="s">
        <v>21</v>
      </c>
      <c r="AY163" s="18" t="s">
        <v>128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89</v>
      </c>
      <c r="BK163" s="218">
        <f>ROUND(I163*H163,2)</f>
        <v>0</v>
      </c>
      <c r="BL163" s="18" t="s">
        <v>135</v>
      </c>
      <c r="BM163" s="217" t="s">
        <v>269</v>
      </c>
    </row>
    <row r="164" s="2" customFormat="1">
      <c r="A164" s="40"/>
      <c r="B164" s="41"/>
      <c r="C164" s="42"/>
      <c r="D164" s="219" t="s">
        <v>137</v>
      </c>
      <c r="E164" s="42"/>
      <c r="F164" s="220" t="s">
        <v>270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137</v>
      </c>
      <c r="AU164" s="18" t="s">
        <v>21</v>
      </c>
    </row>
    <row r="165" s="2" customFormat="1">
      <c r="A165" s="40"/>
      <c r="B165" s="41"/>
      <c r="C165" s="42"/>
      <c r="D165" s="226" t="s">
        <v>200</v>
      </c>
      <c r="E165" s="42"/>
      <c r="F165" s="247" t="s">
        <v>271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200</v>
      </c>
      <c r="AU165" s="18" t="s">
        <v>21</v>
      </c>
    </row>
    <row r="166" s="2" customFormat="1" ht="16.5" customHeight="1">
      <c r="A166" s="40"/>
      <c r="B166" s="41"/>
      <c r="C166" s="248" t="s">
        <v>272</v>
      </c>
      <c r="D166" s="248" t="s">
        <v>244</v>
      </c>
      <c r="E166" s="249" t="s">
        <v>273</v>
      </c>
      <c r="F166" s="250" t="s">
        <v>274</v>
      </c>
      <c r="G166" s="251" t="s">
        <v>268</v>
      </c>
      <c r="H166" s="252">
        <v>1</v>
      </c>
      <c r="I166" s="253"/>
      <c r="J166" s="254">
        <f>ROUND(I166*H166,2)</f>
        <v>0</v>
      </c>
      <c r="K166" s="250" t="s">
        <v>134</v>
      </c>
      <c r="L166" s="255"/>
      <c r="M166" s="256" t="s">
        <v>35</v>
      </c>
      <c r="N166" s="257" t="s">
        <v>52</v>
      </c>
      <c r="O166" s="86"/>
      <c r="P166" s="215">
        <f>O166*H166</f>
        <v>0</v>
      </c>
      <c r="Q166" s="215">
        <v>0.027</v>
      </c>
      <c r="R166" s="215">
        <f>Q166*H166</f>
        <v>0.027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182</v>
      </c>
      <c r="AT166" s="217" t="s">
        <v>244</v>
      </c>
      <c r="AU166" s="217" t="s">
        <v>21</v>
      </c>
      <c r="AY166" s="18" t="s">
        <v>128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89</v>
      </c>
      <c r="BK166" s="218">
        <f>ROUND(I166*H166,2)</f>
        <v>0</v>
      </c>
      <c r="BL166" s="18" t="s">
        <v>135</v>
      </c>
      <c r="BM166" s="217" t="s">
        <v>275</v>
      </c>
    </row>
    <row r="167" s="2" customFormat="1" ht="24.15" customHeight="1">
      <c r="A167" s="40"/>
      <c r="B167" s="41"/>
      <c r="C167" s="206" t="s">
        <v>276</v>
      </c>
      <c r="D167" s="206" t="s">
        <v>130</v>
      </c>
      <c r="E167" s="207" t="s">
        <v>277</v>
      </c>
      <c r="F167" s="208" t="s">
        <v>278</v>
      </c>
      <c r="G167" s="209" t="s">
        <v>161</v>
      </c>
      <c r="H167" s="210">
        <v>0.056000000000000001</v>
      </c>
      <c r="I167" s="211"/>
      <c r="J167" s="212">
        <f>ROUND(I167*H167,2)</f>
        <v>0</v>
      </c>
      <c r="K167" s="208" t="s">
        <v>134</v>
      </c>
      <c r="L167" s="46"/>
      <c r="M167" s="213" t="s">
        <v>35</v>
      </c>
      <c r="N167" s="214" t="s">
        <v>52</v>
      </c>
      <c r="O167" s="86"/>
      <c r="P167" s="215">
        <f>O167*H167</f>
        <v>0</v>
      </c>
      <c r="Q167" s="215">
        <v>2.3010199999999998</v>
      </c>
      <c r="R167" s="215">
        <f>Q167*H167</f>
        <v>0.12885711999999999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135</v>
      </c>
      <c r="AT167" s="217" t="s">
        <v>130</v>
      </c>
      <c r="AU167" s="217" t="s">
        <v>21</v>
      </c>
      <c r="AY167" s="18" t="s">
        <v>128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89</v>
      </c>
      <c r="BK167" s="218">
        <f>ROUND(I167*H167,2)</f>
        <v>0</v>
      </c>
      <c r="BL167" s="18" t="s">
        <v>135</v>
      </c>
      <c r="BM167" s="217" t="s">
        <v>279</v>
      </c>
    </row>
    <row r="168" s="2" customFormat="1">
      <c r="A168" s="40"/>
      <c r="B168" s="41"/>
      <c r="C168" s="42"/>
      <c r="D168" s="219" t="s">
        <v>137</v>
      </c>
      <c r="E168" s="42"/>
      <c r="F168" s="220" t="s">
        <v>280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8" t="s">
        <v>137</v>
      </c>
      <c r="AU168" s="18" t="s">
        <v>21</v>
      </c>
    </row>
    <row r="169" s="13" customFormat="1">
      <c r="A169" s="13"/>
      <c r="B169" s="224"/>
      <c r="C169" s="225"/>
      <c r="D169" s="226" t="s">
        <v>139</v>
      </c>
      <c r="E169" s="227" t="s">
        <v>35</v>
      </c>
      <c r="F169" s="228" t="s">
        <v>281</v>
      </c>
      <c r="G169" s="225"/>
      <c r="H169" s="229">
        <v>0.056000000000000001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139</v>
      </c>
      <c r="AU169" s="235" t="s">
        <v>21</v>
      </c>
      <c r="AV169" s="13" t="s">
        <v>21</v>
      </c>
      <c r="AW169" s="13" t="s">
        <v>41</v>
      </c>
      <c r="AX169" s="13" t="s">
        <v>89</v>
      </c>
      <c r="AY169" s="235" t="s">
        <v>128</v>
      </c>
    </row>
    <row r="170" s="12" customFormat="1" ht="22.8" customHeight="1">
      <c r="A170" s="12"/>
      <c r="B170" s="190"/>
      <c r="C170" s="191"/>
      <c r="D170" s="192" t="s">
        <v>80</v>
      </c>
      <c r="E170" s="204" t="s">
        <v>158</v>
      </c>
      <c r="F170" s="204" t="s">
        <v>282</v>
      </c>
      <c r="G170" s="191"/>
      <c r="H170" s="191"/>
      <c r="I170" s="194"/>
      <c r="J170" s="205">
        <f>BK170</f>
        <v>0</v>
      </c>
      <c r="K170" s="191"/>
      <c r="L170" s="196"/>
      <c r="M170" s="197"/>
      <c r="N170" s="198"/>
      <c r="O170" s="198"/>
      <c r="P170" s="199">
        <f>SUM(P171:P215)</f>
        <v>0</v>
      </c>
      <c r="Q170" s="198"/>
      <c r="R170" s="199">
        <f>SUM(R171:R215)</f>
        <v>280.41017599999998</v>
      </c>
      <c r="S170" s="198"/>
      <c r="T170" s="200">
        <f>SUM(T171:T215)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1" t="s">
        <v>89</v>
      </c>
      <c r="AT170" s="202" t="s">
        <v>80</v>
      </c>
      <c r="AU170" s="202" t="s">
        <v>89</v>
      </c>
      <c r="AY170" s="201" t="s">
        <v>128</v>
      </c>
      <c r="BK170" s="203">
        <f>SUM(BK171:BK215)</f>
        <v>0</v>
      </c>
    </row>
    <row r="171" s="2" customFormat="1" ht="21.75" customHeight="1">
      <c r="A171" s="40"/>
      <c r="B171" s="41"/>
      <c r="C171" s="206" t="s">
        <v>283</v>
      </c>
      <c r="D171" s="206" t="s">
        <v>130</v>
      </c>
      <c r="E171" s="207" t="s">
        <v>284</v>
      </c>
      <c r="F171" s="208" t="s">
        <v>285</v>
      </c>
      <c r="G171" s="209" t="s">
        <v>133</v>
      </c>
      <c r="H171" s="210">
        <v>6.5199999999999996</v>
      </c>
      <c r="I171" s="211"/>
      <c r="J171" s="212">
        <f>ROUND(I171*H171,2)</f>
        <v>0</v>
      </c>
      <c r="K171" s="208" t="s">
        <v>134</v>
      </c>
      <c r="L171" s="46"/>
      <c r="M171" s="213" t="s">
        <v>35</v>
      </c>
      <c r="N171" s="214" t="s">
        <v>52</v>
      </c>
      <c r="O171" s="86"/>
      <c r="P171" s="215">
        <f>O171*H171</f>
        <v>0</v>
      </c>
      <c r="Q171" s="215">
        <v>0.57499999999999996</v>
      </c>
      <c r="R171" s="215">
        <f>Q171*H171</f>
        <v>3.7489999999999997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135</v>
      </c>
      <c r="AT171" s="217" t="s">
        <v>130</v>
      </c>
      <c r="AU171" s="217" t="s">
        <v>21</v>
      </c>
      <c r="AY171" s="18" t="s">
        <v>128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89</v>
      </c>
      <c r="BK171" s="218">
        <f>ROUND(I171*H171,2)</f>
        <v>0</v>
      </c>
      <c r="BL171" s="18" t="s">
        <v>135</v>
      </c>
      <c r="BM171" s="217" t="s">
        <v>286</v>
      </c>
    </row>
    <row r="172" s="2" customFormat="1">
      <c r="A172" s="40"/>
      <c r="B172" s="41"/>
      <c r="C172" s="42"/>
      <c r="D172" s="219" t="s">
        <v>137</v>
      </c>
      <c r="E172" s="42"/>
      <c r="F172" s="220" t="s">
        <v>287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8" t="s">
        <v>137</v>
      </c>
      <c r="AU172" s="18" t="s">
        <v>21</v>
      </c>
    </row>
    <row r="173" s="13" customFormat="1">
      <c r="A173" s="13"/>
      <c r="B173" s="224"/>
      <c r="C173" s="225"/>
      <c r="D173" s="226" t="s">
        <v>139</v>
      </c>
      <c r="E173" s="227" t="s">
        <v>35</v>
      </c>
      <c r="F173" s="228" t="s">
        <v>288</v>
      </c>
      <c r="G173" s="225"/>
      <c r="H173" s="229">
        <v>6.5199999999999996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139</v>
      </c>
      <c r="AU173" s="235" t="s">
        <v>21</v>
      </c>
      <c r="AV173" s="13" t="s">
        <v>21</v>
      </c>
      <c r="AW173" s="13" t="s">
        <v>41</v>
      </c>
      <c r="AX173" s="13" t="s">
        <v>89</v>
      </c>
      <c r="AY173" s="235" t="s">
        <v>128</v>
      </c>
    </row>
    <row r="174" s="2" customFormat="1" ht="24.15" customHeight="1">
      <c r="A174" s="40"/>
      <c r="B174" s="41"/>
      <c r="C174" s="206" t="s">
        <v>289</v>
      </c>
      <c r="D174" s="206" t="s">
        <v>130</v>
      </c>
      <c r="E174" s="207" t="s">
        <v>290</v>
      </c>
      <c r="F174" s="208" t="s">
        <v>291</v>
      </c>
      <c r="G174" s="209" t="s">
        <v>133</v>
      </c>
      <c r="H174" s="210">
        <v>19.059999999999999</v>
      </c>
      <c r="I174" s="211"/>
      <c r="J174" s="212">
        <f>ROUND(I174*H174,2)</f>
        <v>0</v>
      </c>
      <c r="K174" s="208" t="s">
        <v>134</v>
      </c>
      <c r="L174" s="46"/>
      <c r="M174" s="213" t="s">
        <v>35</v>
      </c>
      <c r="N174" s="214" t="s">
        <v>52</v>
      </c>
      <c r="O174" s="86"/>
      <c r="P174" s="215">
        <f>O174*H174</f>
        <v>0</v>
      </c>
      <c r="Q174" s="215">
        <v>0.28499999999999998</v>
      </c>
      <c r="R174" s="215">
        <f>Q174*H174</f>
        <v>5.4320999999999993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135</v>
      </c>
      <c r="AT174" s="217" t="s">
        <v>130</v>
      </c>
      <c r="AU174" s="217" t="s">
        <v>21</v>
      </c>
      <c r="AY174" s="18" t="s">
        <v>128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89</v>
      </c>
      <c r="BK174" s="218">
        <f>ROUND(I174*H174,2)</f>
        <v>0</v>
      </c>
      <c r="BL174" s="18" t="s">
        <v>135</v>
      </c>
      <c r="BM174" s="217" t="s">
        <v>292</v>
      </c>
    </row>
    <row r="175" s="2" customFormat="1">
      <c r="A175" s="40"/>
      <c r="B175" s="41"/>
      <c r="C175" s="42"/>
      <c r="D175" s="219" t="s">
        <v>137</v>
      </c>
      <c r="E175" s="42"/>
      <c r="F175" s="220" t="s">
        <v>293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8" t="s">
        <v>137</v>
      </c>
      <c r="AU175" s="18" t="s">
        <v>21</v>
      </c>
    </row>
    <row r="176" s="2" customFormat="1">
      <c r="A176" s="40"/>
      <c r="B176" s="41"/>
      <c r="C176" s="42"/>
      <c r="D176" s="226" t="s">
        <v>200</v>
      </c>
      <c r="E176" s="42"/>
      <c r="F176" s="247" t="s">
        <v>294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8" t="s">
        <v>200</v>
      </c>
      <c r="AU176" s="18" t="s">
        <v>21</v>
      </c>
    </row>
    <row r="177" s="13" customFormat="1">
      <c r="A177" s="13"/>
      <c r="B177" s="224"/>
      <c r="C177" s="225"/>
      <c r="D177" s="226" t="s">
        <v>139</v>
      </c>
      <c r="E177" s="227" t="s">
        <v>35</v>
      </c>
      <c r="F177" s="228" t="s">
        <v>295</v>
      </c>
      <c r="G177" s="225"/>
      <c r="H177" s="229">
        <v>19.059999999999999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139</v>
      </c>
      <c r="AU177" s="235" t="s">
        <v>21</v>
      </c>
      <c r="AV177" s="13" t="s">
        <v>21</v>
      </c>
      <c r="AW177" s="13" t="s">
        <v>41</v>
      </c>
      <c r="AX177" s="13" t="s">
        <v>89</v>
      </c>
      <c r="AY177" s="235" t="s">
        <v>128</v>
      </c>
    </row>
    <row r="178" s="2" customFormat="1" ht="24.15" customHeight="1">
      <c r="A178" s="40"/>
      <c r="B178" s="41"/>
      <c r="C178" s="206" t="s">
        <v>296</v>
      </c>
      <c r="D178" s="206" t="s">
        <v>130</v>
      </c>
      <c r="E178" s="207" t="s">
        <v>297</v>
      </c>
      <c r="F178" s="208" t="s">
        <v>298</v>
      </c>
      <c r="G178" s="209" t="s">
        <v>133</v>
      </c>
      <c r="H178" s="210">
        <v>263</v>
      </c>
      <c r="I178" s="211"/>
      <c r="J178" s="212">
        <f>ROUND(I178*H178,2)</f>
        <v>0</v>
      </c>
      <c r="K178" s="208" t="s">
        <v>134</v>
      </c>
      <c r="L178" s="46"/>
      <c r="M178" s="213" t="s">
        <v>35</v>
      </c>
      <c r="N178" s="214" t="s">
        <v>52</v>
      </c>
      <c r="O178" s="86"/>
      <c r="P178" s="215">
        <f>O178*H178</f>
        <v>0</v>
      </c>
      <c r="Q178" s="215">
        <v>0.47499999999999998</v>
      </c>
      <c r="R178" s="215">
        <f>Q178*H178</f>
        <v>124.925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135</v>
      </c>
      <c r="AT178" s="217" t="s">
        <v>130</v>
      </c>
      <c r="AU178" s="217" t="s">
        <v>21</v>
      </c>
      <c r="AY178" s="18" t="s">
        <v>128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89</v>
      </c>
      <c r="BK178" s="218">
        <f>ROUND(I178*H178,2)</f>
        <v>0</v>
      </c>
      <c r="BL178" s="18" t="s">
        <v>135</v>
      </c>
      <c r="BM178" s="217" t="s">
        <v>299</v>
      </c>
    </row>
    <row r="179" s="2" customFormat="1">
      <c r="A179" s="40"/>
      <c r="B179" s="41"/>
      <c r="C179" s="42"/>
      <c r="D179" s="219" t="s">
        <v>137</v>
      </c>
      <c r="E179" s="42"/>
      <c r="F179" s="220" t="s">
        <v>300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137</v>
      </c>
      <c r="AU179" s="18" t="s">
        <v>21</v>
      </c>
    </row>
    <row r="180" s="2" customFormat="1">
      <c r="A180" s="40"/>
      <c r="B180" s="41"/>
      <c r="C180" s="42"/>
      <c r="D180" s="226" t="s">
        <v>200</v>
      </c>
      <c r="E180" s="42"/>
      <c r="F180" s="247" t="s">
        <v>301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8" t="s">
        <v>200</v>
      </c>
      <c r="AU180" s="18" t="s">
        <v>21</v>
      </c>
    </row>
    <row r="181" s="13" customFormat="1">
      <c r="A181" s="13"/>
      <c r="B181" s="224"/>
      <c r="C181" s="225"/>
      <c r="D181" s="226" t="s">
        <v>139</v>
      </c>
      <c r="E181" s="227" t="s">
        <v>35</v>
      </c>
      <c r="F181" s="228" t="s">
        <v>302</v>
      </c>
      <c r="G181" s="225"/>
      <c r="H181" s="229">
        <v>263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139</v>
      </c>
      <c r="AU181" s="235" t="s">
        <v>21</v>
      </c>
      <c r="AV181" s="13" t="s">
        <v>21</v>
      </c>
      <c r="AW181" s="13" t="s">
        <v>41</v>
      </c>
      <c r="AX181" s="13" t="s">
        <v>89</v>
      </c>
      <c r="AY181" s="235" t="s">
        <v>128</v>
      </c>
    </row>
    <row r="182" s="2" customFormat="1" ht="21.75" customHeight="1">
      <c r="A182" s="40"/>
      <c r="B182" s="41"/>
      <c r="C182" s="206" t="s">
        <v>303</v>
      </c>
      <c r="D182" s="206" t="s">
        <v>130</v>
      </c>
      <c r="E182" s="207" t="s">
        <v>304</v>
      </c>
      <c r="F182" s="208" t="s">
        <v>305</v>
      </c>
      <c r="G182" s="209" t="s">
        <v>133</v>
      </c>
      <c r="H182" s="210">
        <v>131.5</v>
      </c>
      <c r="I182" s="211"/>
      <c r="J182" s="212">
        <f>ROUND(I182*H182,2)</f>
        <v>0</v>
      </c>
      <c r="K182" s="208" t="s">
        <v>134</v>
      </c>
      <c r="L182" s="46"/>
      <c r="M182" s="213" t="s">
        <v>35</v>
      </c>
      <c r="N182" s="214" t="s">
        <v>52</v>
      </c>
      <c r="O182" s="86"/>
      <c r="P182" s="215">
        <f>O182*H182</f>
        <v>0</v>
      </c>
      <c r="Q182" s="215">
        <v>0.46000000000000002</v>
      </c>
      <c r="R182" s="215">
        <f>Q182*H182</f>
        <v>60.490000000000002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135</v>
      </c>
      <c r="AT182" s="217" t="s">
        <v>130</v>
      </c>
      <c r="AU182" s="217" t="s">
        <v>21</v>
      </c>
      <c r="AY182" s="18" t="s">
        <v>128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89</v>
      </c>
      <c r="BK182" s="218">
        <f>ROUND(I182*H182,2)</f>
        <v>0</v>
      </c>
      <c r="BL182" s="18" t="s">
        <v>135</v>
      </c>
      <c r="BM182" s="217" t="s">
        <v>306</v>
      </c>
    </row>
    <row r="183" s="2" customFormat="1">
      <c r="A183" s="40"/>
      <c r="B183" s="41"/>
      <c r="C183" s="42"/>
      <c r="D183" s="219" t="s">
        <v>137</v>
      </c>
      <c r="E183" s="42"/>
      <c r="F183" s="220" t="s">
        <v>307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8" t="s">
        <v>137</v>
      </c>
      <c r="AU183" s="18" t="s">
        <v>21</v>
      </c>
    </row>
    <row r="184" s="2" customFormat="1">
      <c r="A184" s="40"/>
      <c r="B184" s="41"/>
      <c r="C184" s="42"/>
      <c r="D184" s="226" t="s">
        <v>200</v>
      </c>
      <c r="E184" s="42"/>
      <c r="F184" s="247" t="s">
        <v>308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8" t="s">
        <v>200</v>
      </c>
      <c r="AU184" s="18" t="s">
        <v>21</v>
      </c>
    </row>
    <row r="185" s="13" customFormat="1">
      <c r="A185" s="13"/>
      <c r="B185" s="224"/>
      <c r="C185" s="225"/>
      <c r="D185" s="226" t="s">
        <v>139</v>
      </c>
      <c r="E185" s="227" t="s">
        <v>35</v>
      </c>
      <c r="F185" s="228" t="s">
        <v>309</v>
      </c>
      <c r="G185" s="225"/>
      <c r="H185" s="229">
        <v>131.5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139</v>
      </c>
      <c r="AU185" s="235" t="s">
        <v>21</v>
      </c>
      <c r="AV185" s="13" t="s">
        <v>21</v>
      </c>
      <c r="AW185" s="13" t="s">
        <v>41</v>
      </c>
      <c r="AX185" s="13" t="s">
        <v>89</v>
      </c>
      <c r="AY185" s="235" t="s">
        <v>128</v>
      </c>
    </row>
    <row r="186" s="2" customFormat="1" ht="21.75" customHeight="1">
      <c r="A186" s="40"/>
      <c r="B186" s="41"/>
      <c r="C186" s="206" t="s">
        <v>310</v>
      </c>
      <c r="D186" s="206" t="s">
        <v>130</v>
      </c>
      <c r="E186" s="207" t="s">
        <v>311</v>
      </c>
      <c r="F186" s="208" t="s">
        <v>312</v>
      </c>
      <c r="G186" s="209" t="s">
        <v>133</v>
      </c>
      <c r="H186" s="210">
        <v>141.03</v>
      </c>
      <c r="I186" s="211"/>
      <c r="J186" s="212">
        <f>ROUND(I186*H186,2)</f>
        <v>0</v>
      </c>
      <c r="K186" s="208" t="s">
        <v>134</v>
      </c>
      <c r="L186" s="46"/>
      <c r="M186" s="213" t="s">
        <v>35</v>
      </c>
      <c r="N186" s="214" t="s">
        <v>52</v>
      </c>
      <c r="O186" s="86"/>
      <c r="P186" s="215">
        <f>O186*H186</f>
        <v>0</v>
      </c>
      <c r="Q186" s="215">
        <v>0.34499999999999997</v>
      </c>
      <c r="R186" s="215">
        <f>Q186*H186</f>
        <v>48.655349999999999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135</v>
      </c>
      <c r="AT186" s="217" t="s">
        <v>130</v>
      </c>
      <c r="AU186" s="217" t="s">
        <v>21</v>
      </c>
      <c r="AY186" s="18" t="s">
        <v>128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89</v>
      </c>
      <c r="BK186" s="218">
        <f>ROUND(I186*H186,2)</f>
        <v>0</v>
      </c>
      <c r="BL186" s="18" t="s">
        <v>135</v>
      </c>
      <c r="BM186" s="217" t="s">
        <v>313</v>
      </c>
    </row>
    <row r="187" s="2" customFormat="1">
      <c r="A187" s="40"/>
      <c r="B187" s="41"/>
      <c r="C187" s="42"/>
      <c r="D187" s="219" t="s">
        <v>137</v>
      </c>
      <c r="E187" s="42"/>
      <c r="F187" s="220" t="s">
        <v>314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137</v>
      </c>
      <c r="AU187" s="18" t="s">
        <v>21</v>
      </c>
    </row>
    <row r="188" s="2" customFormat="1">
      <c r="A188" s="40"/>
      <c r="B188" s="41"/>
      <c r="C188" s="42"/>
      <c r="D188" s="226" t="s">
        <v>200</v>
      </c>
      <c r="E188" s="42"/>
      <c r="F188" s="247" t="s">
        <v>315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200</v>
      </c>
      <c r="AU188" s="18" t="s">
        <v>21</v>
      </c>
    </row>
    <row r="189" s="13" customFormat="1">
      <c r="A189" s="13"/>
      <c r="B189" s="224"/>
      <c r="C189" s="225"/>
      <c r="D189" s="226" t="s">
        <v>139</v>
      </c>
      <c r="E189" s="227" t="s">
        <v>35</v>
      </c>
      <c r="F189" s="228" t="s">
        <v>309</v>
      </c>
      <c r="G189" s="225"/>
      <c r="H189" s="229">
        <v>131.5</v>
      </c>
      <c r="I189" s="230"/>
      <c r="J189" s="225"/>
      <c r="K189" s="225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139</v>
      </c>
      <c r="AU189" s="235" t="s">
        <v>21</v>
      </c>
      <c r="AV189" s="13" t="s">
        <v>21</v>
      </c>
      <c r="AW189" s="13" t="s">
        <v>41</v>
      </c>
      <c r="AX189" s="13" t="s">
        <v>81</v>
      </c>
      <c r="AY189" s="235" t="s">
        <v>128</v>
      </c>
    </row>
    <row r="190" s="13" customFormat="1">
      <c r="A190" s="13"/>
      <c r="B190" s="224"/>
      <c r="C190" s="225"/>
      <c r="D190" s="226" t="s">
        <v>139</v>
      </c>
      <c r="E190" s="227" t="s">
        <v>35</v>
      </c>
      <c r="F190" s="228" t="s">
        <v>316</v>
      </c>
      <c r="G190" s="225"/>
      <c r="H190" s="229">
        <v>9.5299999999999994</v>
      </c>
      <c r="I190" s="230"/>
      <c r="J190" s="225"/>
      <c r="K190" s="225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139</v>
      </c>
      <c r="AU190" s="235" t="s">
        <v>21</v>
      </c>
      <c r="AV190" s="13" t="s">
        <v>21</v>
      </c>
      <c r="AW190" s="13" t="s">
        <v>41</v>
      </c>
      <c r="AX190" s="13" t="s">
        <v>81</v>
      </c>
      <c r="AY190" s="235" t="s">
        <v>128</v>
      </c>
    </row>
    <row r="191" s="14" customFormat="1">
      <c r="A191" s="14"/>
      <c r="B191" s="236"/>
      <c r="C191" s="237"/>
      <c r="D191" s="226" t="s">
        <v>139</v>
      </c>
      <c r="E191" s="238" t="s">
        <v>35</v>
      </c>
      <c r="F191" s="239" t="s">
        <v>166</v>
      </c>
      <c r="G191" s="237"/>
      <c r="H191" s="240">
        <v>141.03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139</v>
      </c>
      <c r="AU191" s="246" t="s">
        <v>21</v>
      </c>
      <c r="AV191" s="14" t="s">
        <v>135</v>
      </c>
      <c r="AW191" s="14" t="s">
        <v>41</v>
      </c>
      <c r="AX191" s="14" t="s">
        <v>89</v>
      </c>
      <c r="AY191" s="246" t="s">
        <v>128</v>
      </c>
    </row>
    <row r="192" s="2" customFormat="1" ht="24.15" customHeight="1">
      <c r="A192" s="40"/>
      <c r="B192" s="41"/>
      <c r="C192" s="206" t="s">
        <v>317</v>
      </c>
      <c r="D192" s="206" t="s">
        <v>130</v>
      </c>
      <c r="E192" s="207" t="s">
        <v>318</v>
      </c>
      <c r="F192" s="208" t="s">
        <v>319</v>
      </c>
      <c r="G192" s="209" t="s">
        <v>133</v>
      </c>
      <c r="H192" s="210">
        <v>13.039999999999999</v>
      </c>
      <c r="I192" s="211"/>
      <c r="J192" s="212">
        <f>ROUND(I192*H192,2)</f>
        <v>0</v>
      </c>
      <c r="K192" s="208" t="s">
        <v>134</v>
      </c>
      <c r="L192" s="46"/>
      <c r="M192" s="213" t="s">
        <v>35</v>
      </c>
      <c r="N192" s="214" t="s">
        <v>52</v>
      </c>
      <c r="O192" s="86"/>
      <c r="P192" s="215">
        <f>O192*H192</f>
        <v>0</v>
      </c>
      <c r="Q192" s="215">
        <v>0.12966</v>
      </c>
      <c r="R192" s="215">
        <f>Q192*H192</f>
        <v>1.6907663999999998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135</v>
      </c>
      <c r="AT192" s="217" t="s">
        <v>130</v>
      </c>
      <c r="AU192" s="217" t="s">
        <v>21</v>
      </c>
      <c r="AY192" s="18" t="s">
        <v>128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89</v>
      </c>
      <c r="BK192" s="218">
        <f>ROUND(I192*H192,2)</f>
        <v>0</v>
      </c>
      <c r="BL192" s="18" t="s">
        <v>135</v>
      </c>
      <c r="BM192" s="217" t="s">
        <v>320</v>
      </c>
    </row>
    <row r="193" s="2" customFormat="1">
      <c r="A193" s="40"/>
      <c r="B193" s="41"/>
      <c r="C193" s="42"/>
      <c r="D193" s="219" t="s">
        <v>137</v>
      </c>
      <c r="E193" s="42"/>
      <c r="F193" s="220" t="s">
        <v>321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8" t="s">
        <v>137</v>
      </c>
      <c r="AU193" s="18" t="s">
        <v>21</v>
      </c>
    </row>
    <row r="194" s="2" customFormat="1">
      <c r="A194" s="40"/>
      <c r="B194" s="41"/>
      <c r="C194" s="42"/>
      <c r="D194" s="226" t="s">
        <v>200</v>
      </c>
      <c r="E194" s="42"/>
      <c r="F194" s="247" t="s">
        <v>322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8" t="s">
        <v>200</v>
      </c>
      <c r="AU194" s="18" t="s">
        <v>21</v>
      </c>
    </row>
    <row r="195" s="13" customFormat="1">
      <c r="A195" s="13"/>
      <c r="B195" s="224"/>
      <c r="C195" s="225"/>
      <c r="D195" s="226" t="s">
        <v>139</v>
      </c>
      <c r="E195" s="227" t="s">
        <v>35</v>
      </c>
      <c r="F195" s="228" t="s">
        <v>323</v>
      </c>
      <c r="G195" s="225"/>
      <c r="H195" s="229">
        <v>13.039999999999999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139</v>
      </c>
      <c r="AU195" s="235" t="s">
        <v>21</v>
      </c>
      <c r="AV195" s="13" t="s">
        <v>21</v>
      </c>
      <c r="AW195" s="13" t="s">
        <v>41</v>
      </c>
      <c r="AX195" s="13" t="s">
        <v>89</v>
      </c>
      <c r="AY195" s="235" t="s">
        <v>128</v>
      </c>
    </row>
    <row r="196" s="2" customFormat="1" ht="37.8" customHeight="1">
      <c r="A196" s="40"/>
      <c r="B196" s="41"/>
      <c r="C196" s="206" t="s">
        <v>324</v>
      </c>
      <c r="D196" s="206" t="s">
        <v>130</v>
      </c>
      <c r="E196" s="207" t="s">
        <v>325</v>
      </c>
      <c r="F196" s="208" t="s">
        <v>326</v>
      </c>
      <c r="G196" s="209" t="s">
        <v>133</v>
      </c>
      <c r="H196" s="210">
        <v>7.5800000000000001</v>
      </c>
      <c r="I196" s="211"/>
      <c r="J196" s="212">
        <f>ROUND(I196*H196,2)</f>
        <v>0</v>
      </c>
      <c r="K196" s="208" t="s">
        <v>134</v>
      </c>
      <c r="L196" s="46"/>
      <c r="M196" s="213" t="s">
        <v>35</v>
      </c>
      <c r="N196" s="214" t="s">
        <v>52</v>
      </c>
      <c r="O196" s="86"/>
      <c r="P196" s="215">
        <f>O196*H196</f>
        <v>0</v>
      </c>
      <c r="Q196" s="215">
        <v>0.089219999999999994</v>
      </c>
      <c r="R196" s="215">
        <f>Q196*H196</f>
        <v>0.67628759999999999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135</v>
      </c>
      <c r="AT196" s="217" t="s">
        <v>130</v>
      </c>
      <c r="AU196" s="217" t="s">
        <v>21</v>
      </c>
      <c r="AY196" s="18" t="s">
        <v>128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8" t="s">
        <v>89</v>
      </c>
      <c r="BK196" s="218">
        <f>ROUND(I196*H196,2)</f>
        <v>0</v>
      </c>
      <c r="BL196" s="18" t="s">
        <v>135</v>
      </c>
      <c r="BM196" s="217" t="s">
        <v>327</v>
      </c>
    </row>
    <row r="197" s="2" customFormat="1">
      <c r="A197" s="40"/>
      <c r="B197" s="41"/>
      <c r="C197" s="42"/>
      <c r="D197" s="219" t="s">
        <v>137</v>
      </c>
      <c r="E197" s="42"/>
      <c r="F197" s="220" t="s">
        <v>328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8" t="s">
        <v>137</v>
      </c>
      <c r="AU197" s="18" t="s">
        <v>21</v>
      </c>
    </row>
    <row r="198" s="13" customFormat="1">
      <c r="A198" s="13"/>
      <c r="B198" s="224"/>
      <c r="C198" s="225"/>
      <c r="D198" s="226" t="s">
        <v>139</v>
      </c>
      <c r="E198" s="227" t="s">
        <v>35</v>
      </c>
      <c r="F198" s="228" t="s">
        <v>329</v>
      </c>
      <c r="G198" s="225"/>
      <c r="H198" s="229">
        <v>7.5800000000000001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139</v>
      </c>
      <c r="AU198" s="235" t="s">
        <v>21</v>
      </c>
      <c r="AV198" s="13" t="s">
        <v>21</v>
      </c>
      <c r="AW198" s="13" t="s">
        <v>41</v>
      </c>
      <c r="AX198" s="13" t="s">
        <v>89</v>
      </c>
      <c r="AY198" s="235" t="s">
        <v>128</v>
      </c>
    </row>
    <row r="199" s="2" customFormat="1" ht="16.5" customHeight="1">
      <c r="A199" s="40"/>
      <c r="B199" s="41"/>
      <c r="C199" s="248" t="s">
        <v>330</v>
      </c>
      <c r="D199" s="248" t="s">
        <v>244</v>
      </c>
      <c r="E199" s="249" t="s">
        <v>331</v>
      </c>
      <c r="F199" s="250" t="s">
        <v>332</v>
      </c>
      <c r="G199" s="251" t="s">
        <v>133</v>
      </c>
      <c r="H199" s="252">
        <v>0.63</v>
      </c>
      <c r="I199" s="253"/>
      <c r="J199" s="254">
        <f>ROUND(I199*H199,2)</f>
        <v>0</v>
      </c>
      <c r="K199" s="250" t="s">
        <v>134</v>
      </c>
      <c r="L199" s="255"/>
      <c r="M199" s="256" t="s">
        <v>35</v>
      </c>
      <c r="N199" s="257" t="s">
        <v>52</v>
      </c>
      <c r="O199" s="86"/>
      <c r="P199" s="215">
        <f>O199*H199</f>
        <v>0</v>
      </c>
      <c r="Q199" s="215">
        <v>0.13100000000000001</v>
      </c>
      <c r="R199" s="215">
        <f>Q199*H199</f>
        <v>0.082530000000000006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182</v>
      </c>
      <c r="AT199" s="217" t="s">
        <v>244</v>
      </c>
      <c r="AU199" s="217" t="s">
        <v>21</v>
      </c>
      <c r="AY199" s="18" t="s">
        <v>128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89</v>
      </c>
      <c r="BK199" s="218">
        <f>ROUND(I199*H199,2)</f>
        <v>0</v>
      </c>
      <c r="BL199" s="18" t="s">
        <v>135</v>
      </c>
      <c r="BM199" s="217" t="s">
        <v>333</v>
      </c>
    </row>
    <row r="200" s="13" customFormat="1">
      <c r="A200" s="13"/>
      <c r="B200" s="224"/>
      <c r="C200" s="225"/>
      <c r="D200" s="226" t="s">
        <v>139</v>
      </c>
      <c r="E200" s="225"/>
      <c r="F200" s="228" t="s">
        <v>334</v>
      </c>
      <c r="G200" s="225"/>
      <c r="H200" s="229">
        <v>0.63</v>
      </c>
      <c r="I200" s="230"/>
      <c r="J200" s="225"/>
      <c r="K200" s="225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139</v>
      </c>
      <c r="AU200" s="235" t="s">
        <v>21</v>
      </c>
      <c r="AV200" s="13" t="s">
        <v>21</v>
      </c>
      <c r="AW200" s="13" t="s">
        <v>4</v>
      </c>
      <c r="AX200" s="13" t="s">
        <v>89</v>
      </c>
      <c r="AY200" s="235" t="s">
        <v>128</v>
      </c>
    </row>
    <row r="201" s="2" customFormat="1" ht="16.5" customHeight="1">
      <c r="A201" s="40"/>
      <c r="B201" s="41"/>
      <c r="C201" s="248" t="s">
        <v>335</v>
      </c>
      <c r="D201" s="248" t="s">
        <v>244</v>
      </c>
      <c r="E201" s="249" t="s">
        <v>336</v>
      </c>
      <c r="F201" s="250" t="s">
        <v>337</v>
      </c>
      <c r="G201" s="251" t="s">
        <v>133</v>
      </c>
      <c r="H201" s="252">
        <v>7.3289999999999997</v>
      </c>
      <c r="I201" s="253"/>
      <c r="J201" s="254">
        <f>ROUND(I201*H201,2)</f>
        <v>0</v>
      </c>
      <c r="K201" s="250" t="s">
        <v>134</v>
      </c>
      <c r="L201" s="255"/>
      <c r="M201" s="256" t="s">
        <v>35</v>
      </c>
      <c r="N201" s="257" t="s">
        <v>52</v>
      </c>
      <c r="O201" s="86"/>
      <c r="P201" s="215">
        <f>O201*H201</f>
        <v>0</v>
      </c>
      <c r="Q201" s="215">
        <v>0.13200000000000001</v>
      </c>
      <c r="R201" s="215">
        <f>Q201*H201</f>
        <v>0.96742800000000007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182</v>
      </c>
      <c r="AT201" s="217" t="s">
        <v>244</v>
      </c>
      <c r="AU201" s="217" t="s">
        <v>21</v>
      </c>
      <c r="AY201" s="18" t="s">
        <v>128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8" t="s">
        <v>89</v>
      </c>
      <c r="BK201" s="218">
        <f>ROUND(I201*H201,2)</f>
        <v>0</v>
      </c>
      <c r="BL201" s="18" t="s">
        <v>135</v>
      </c>
      <c r="BM201" s="217" t="s">
        <v>338</v>
      </c>
    </row>
    <row r="202" s="13" customFormat="1">
      <c r="A202" s="13"/>
      <c r="B202" s="224"/>
      <c r="C202" s="225"/>
      <c r="D202" s="226" t="s">
        <v>139</v>
      </c>
      <c r="E202" s="225"/>
      <c r="F202" s="228" t="s">
        <v>339</v>
      </c>
      <c r="G202" s="225"/>
      <c r="H202" s="229">
        <v>7.3289999999999997</v>
      </c>
      <c r="I202" s="230"/>
      <c r="J202" s="225"/>
      <c r="K202" s="225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139</v>
      </c>
      <c r="AU202" s="235" t="s">
        <v>21</v>
      </c>
      <c r="AV202" s="13" t="s">
        <v>21</v>
      </c>
      <c r="AW202" s="13" t="s">
        <v>4</v>
      </c>
      <c r="AX202" s="13" t="s">
        <v>89</v>
      </c>
      <c r="AY202" s="235" t="s">
        <v>128</v>
      </c>
    </row>
    <row r="203" s="2" customFormat="1" ht="37.8" customHeight="1">
      <c r="A203" s="40"/>
      <c r="B203" s="41"/>
      <c r="C203" s="206" t="s">
        <v>340</v>
      </c>
      <c r="D203" s="206" t="s">
        <v>130</v>
      </c>
      <c r="E203" s="207" t="s">
        <v>341</v>
      </c>
      <c r="F203" s="208" t="s">
        <v>342</v>
      </c>
      <c r="G203" s="209" t="s">
        <v>133</v>
      </c>
      <c r="H203" s="210">
        <v>17.199999999999999</v>
      </c>
      <c r="I203" s="211"/>
      <c r="J203" s="212">
        <f>ROUND(I203*H203,2)</f>
        <v>0</v>
      </c>
      <c r="K203" s="208" t="s">
        <v>134</v>
      </c>
      <c r="L203" s="46"/>
      <c r="M203" s="213" t="s">
        <v>35</v>
      </c>
      <c r="N203" s="214" t="s">
        <v>52</v>
      </c>
      <c r="O203" s="86"/>
      <c r="P203" s="215">
        <f>O203*H203</f>
        <v>0</v>
      </c>
      <c r="Q203" s="215">
        <v>0.11162</v>
      </c>
      <c r="R203" s="215">
        <f>Q203*H203</f>
        <v>1.9198639999999998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135</v>
      </c>
      <c r="AT203" s="217" t="s">
        <v>130</v>
      </c>
      <c r="AU203" s="217" t="s">
        <v>21</v>
      </c>
      <c r="AY203" s="18" t="s">
        <v>128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8" t="s">
        <v>89</v>
      </c>
      <c r="BK203" s="218">
        <f>ROUND(I203*H203,2)</f>
        <v>0</v>
      </c>
      <c r="BL203" s="18" t="s">
        <v>135</v>
      </c>
      <c r="BM203" s="217" t="s">
        <v>343</v>
      </c>
    </row>
    <row r="204" s="2" customFormat="1">
      <c r="A204" s="40"/>
      <c r="B204" s="41"/>
      <c r="C204" s="42"/>
      <c r="D204" s="219" t="s">
        <v>137</v>
      </c>
      <c r="E204" s="42"/>
      <c r="F204" s="220" t="s">
        <v>344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8" t="s">
        <v>137</v>
      </c>
      <c r="AU204" s="18" t="s">
        <v>21</v>
      </c>
    </row>
    <row r="205" s="13" customFormat="1">
      <c r="A205" s="13"/>
      <c r="B205" s="224"/>
      <c r="C205" s="225"/>
      <c r="D205" s="226" t="s">
        <v>139</v>
      </c>
      <c r="E205" s="227" t="s">
        <v>35</v>
      </c>
      <c r="F205" s="228" t="s">
        <v>345</v>
      </c>
      <c r="G205" s="225"/>
      <c r="H205" s="229">
        <v>17.199999999999999</v>
      </c>
      <c r="I205" s="230"/>
      <c r="J205" s="225"/>
      <c r="K205" s="225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139</v>
      </c>
      <c r="AU205" s="235" t="s">
        <v>21</v>
      </c>
      <c r="AV205" s="13" t="s">
        <v>21</v>
      </c>
      <c r="AW205" s="13" t="s">
        <v>41</v>
      </c>
      <c r="AX205" s="13" t="s">
        <v>89</v>
      </c>
      <c r="AY205" s="235" t="s">
        <v>128</v>
      </c>
    </row>
    <row r="206" s="2" customFormat="1" ht="16.5" customHeight="1">
      <c r="A206" s="40"/>
      <c r="B206" s="41"/>
      <c r="C206" s="248" t="s">
        <v>346</v>
      </c>
      <c r="D206" s="248" t="s">
        <v>244</v>
      </c>
      <c r="E206" s="249" t="s">
        <v>347</v>
      </c>
      <c r="F206" s="250" t="s">
        <v>348</v>
      </c>
      <c r="G206" s="251" t="s">
        <v>133</v>
      </c>
      <c r="H206" s="252">
        <v>18.059999999999999</v>
      </c>
      <c r="I206" s="253"/>
      <c r="J206" s="254">
        <f>ROUND(I206*H206,2)</f>
        <v>0</v>
      </c>
      <c r="K206" s="250" t="s">
        <v>134</v>
      </c>
      <c r="L206" s="255"/>
      <c r="M206" s="256" t="s">
        <v>35</v>
      </c>
      <c r="N206" s="257" t="s">
        <v>52</v>
      </c>
      <c r="O206" s="86"/>
      <c r="P206" s="215">
        <f>O206*H206</f>
        <v>0</v>
      </c>
      <c r="Q206" s="215">
        <v>0.17599999999999999</v>
      </c>
      <c r="R206" s="215">
        <f>Q206*H206</f>
        <v>3.1785599999999996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182</v>
      </c>
      <c r="AT206" s="217" t="s">
        <v>244</v>
      </c>
      <c r="AU206" s="217" t="s">
        <v>21</v>
      </c>
      <c r="AY206" s="18" t="s">
        <v>128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8" t="s">
        <v>89</v>
      </c>
      <c r="BK206" s="218">
        <f>ROUND(I206*H206,2)</f>
        <v>0</v>
      </c>
      <c r="BL206" s="18" t="s">
        <v>135</v>
      </c>
      <c r="BM206" s="217" t="s">
        <v>349</v>
      </c>
    </row>
    <row r="207" s="13" customFormat="1">
      <c r="A207" s="13"/>
      <c r="B207" s="224"/>
      <c r="C207" s="225"/>
      <c r="D207" s="226" t="s">
        <v>139</v>
      </c>
      <c r="E207" s="225"/>
      <c r="F207" s="228" t="s">
        <v>350</v>
      </c>
      <c r="G207" s="225"/>
      <c r="H207" s="229">
        <v>18.059999999999999</v>
      </c>
      <c r="I207" s="230"/>
      <c r="J207" s="225"/>
      <c r="K207" s="225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139</v>
      </c>
      <c r="AU207" s="235" t="s">
        <v>21</v>
      </c>
      <c r="AV207" s="13" t="s">
        <v>21</v>
      </c>
      <c r="AW207" s="13" t="s">
        <v>4</v>
      </c>
      <c r="AX207" s="13" t="s">
        <v>89</v>
      </c>
      <c r="AY207" s="235" t="s">
        <v>128</v>
      </c>
    </row>
    <row r="208" s="2" customFormat="1" ht="37.8" customHeight="1">
      <c r="A208" s="40"/>
      <c r="B208" s="41"/>
      <c r="C208" s="206" t="s">
        <v>351</v>
      </c>
      <c r="D208" s="206" t="s">
        <v>130</v>
      </c>
      <c r="E208" s="207" t="s">
        <v>352</v>
      </c>
      <c r="F208" s="208" t="s">
        <v>353</v>
      </c>
      <c r="G208" s="209" t="s">
        <v>133</v>
      </c>
      <c r="H208" s="210">
        <v>98.280000000000001</v>
      </c>
      <c r="I208" s="211"/>
      <c r="J208" s="212">
        <f>ROUND(I208*H208,2)</f>
        <v>0</v>
      </c>
      <c r="K208" s="208" t="s">
        <v>134</v>
      </c>
      <c r="L208" s="46"/>
      <c r="M208" s="213" t="s">
        <v>35</v>
      </c>
      <c r="N208" s="214" t="s">
        <v>52</v>
      </c>
      <c r="O208" s="86"/>
      <c r="P208" s="215">
        <f>O208*H208</f>
        <v>0</v>
      </c>
      <c r="Q208" s="215">
        <v>0.098000000000000004</v>
      </c>
      <c r="R208" s="215">
        <f>Q208*H208</f>
        <v>9.6314400000000013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135</v>
      </c>
      <c r="AT208" s="217" t="s">
        <v>130</v>
      </c>
      <c r="AU208" s="217" t="s">
        <v>21</v>
      </c>
      <c r="AY208" s="18" t="s">
        <v>128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89</v>
      </c>
      <c r="BK208" s="218">
        <f>ROUND(I208*H208,2)</f>
        <v>0</v>
      </c>
      <c r="BL208" s="18" t="s">
        <v>135</v>
      </c>
      <c r="BM208" s="217" t="s">
        <v>354</v>
      </c>
    </row>
    <row r="209" s="2" customFormat="1">
      <c r="A209" s="40"/>
      <c r="B209" s="41"/>
      <c r="C209" s="42"/>
      <c r="D209" s="219" t="s">
        <v>137</v>
      </c>
      <c r="E209" s="42"/>
      <c r="F209" s="220" t="s">
        <v>355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8" t="s">
        <v>137</v>
      </c>
      <c r="AU209" s="18" t="s">
        <v>21</v>
      </c>
    </row>
    <row r="210" s="13" customFormat="1">
      <c r="A210" s="13"/>
      <c r="B210" s="224"/>
      <c r="C210" s="225"/>
      <c r="D210" s="226" t="s">
        <v>139</v>
      </c>
      <c r="E210" s="227" t="s">
        <v>35</v>
      </c>
      <c r="F210" s="228" t="s">
        <v>356</v>
      </c>
      <c r="G210" s="225"/>
      <c r="H210" s="229">
        <v>98.280000000000001</v>
      </c>
      <c r="I210" s="230"/>
      <c r="J210" s="225"/>
      <c r="K210" s="225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139</v>
      </c>
      <c r="AU210" s="235" t="s">
        <v>21</v>
      </c>
      <c r="AV210" s="13" t="s">
        <v>21</v>
      </c>
      <c r="AW210" s="13" t="s">
        <v>41</v>
      </c>
      <c r="AX210" s="13" t="s">
        <v>89</v>
      </c>
      <c r="AY210" s="235" t="s">
        <v>128</v>
      </c>
    </row>
    <row r="211" s="2" customFormat="1" ht="16.5" customHeight="1">
      <c r="A211" s="40"/>
      <c r="B211" s="41"/>
      <c r="C211" s="248" t="s">
        <v>357</v>
      </c>
      <c r="D211" s="248" t="s">
        <v>244</v>
      </c>
      <c r="E211" s="249" t="s">
        <v>358</v>
      </c>
      <c r="F211" s="250" t="s">
        <v>359</v>
      </c>
      <c r="G211" s="251" t="s">
        <v>133</v>
      </c>
      <c r="H211" s="252">
        <v>103.194</v>
      </c>
      <c r="I211" s="253"/>
      <c r="J211" s="254">
        <f>ROUND(I211*H211,2)</f>
        <v>0</v>
      </c>
      <c r="K211" s="250" t="s">
        <v>134</v>
      </c>
      <c r="L211" s="255"/>
      <c r="M211" s="256" t="s">
        <v>35</v>
      </c>
      <c r="N211" s="257" t="s">
        <v>52</v>
      </c>
      <c r="O211" s="86"/>
      <c r="P211" s="215">
        <f>O211*H211</f>
        <v>0</v>
      </c>
      <c r="Q211" s="215">
        <v>0.159</v>
      </c>
      <c r="R211" s="215">
        <f>Q211*H211</f>
        <v>16.407845999999999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182</v>
      </c>
      <c r="AT211" s="217" t="s">
        <v>244</v>
      </c>
      <c r="AU211" s="217" t="s">
        <v>21</v>
      </c>
      <c r="AY211" s="18" t="s">
        <v>128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8" t="s">
        <v>89</v>
      </c>
      <c r="BK211" s="218">
        <f>ROUND(I211*H211,2)</f>
        <v>0</v>
      </c>
      <c r="BL211" s="18" t="s">
        <v>135</v>
      </c>
      <c r="BM211" s="217" t="s">
        <v>360</v>
      </c>
    </row>
    <row r="212" s="13" customFormat="1">
      <c r="A212" s="13"/>
      <c r="B212" s="224"/>
      <c r="C212" s="225"/>
      <c r="D212" s="226" t="s">
        <v>139</v>
      </c>
      <c r="E212" s="225"/>
      <c r="F212" s="228" t="s">
        <v>361</v>
      </c>
      <c r="G212" s="225"/>
      <c r="H212" s="229">
        <v>103.194</v>
      </c>
      <c r="I212" s="230"/>
      <c r="J212" s="225"/>
      <c r="K212" s="225"/>
      <c r="L212" s="231"/>
      <c r="M212" s="232"/>
      <c r="N212" s="233"/>
      <c r="O212" s="233"/>
      <c r="P212" s="233"/>
      <c r="Q212" s="233"/>
      <c r="R212" s="233"/>
      <c r="S212" s="233"/>
      <c r="T212" s="23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5" t="s">
        <v>139</v>
      </c>
      <c r="AU212" s="235" t="s">
        <v>21</v>
      </c>
      <c r="AV212" s="13" t="s">
        <v>21</v>
      </c>
      <c r="AW212" s="13" t="s">
        <v>4</v>
      </c>
      <c r="AX212" s="13" t="s">
        <v>89</v>
      </c>
      <c r="AY212" s="235" t="s">
        <v>128</v>
      </c>
    </row>
    <row r="213" s="2" customFormat="1" ht="24.15" customHeight="1">
      <c r="A213" s="40"/>
      <c r="B213" s="41"/>
      <c r="C213" s="206" t="s">
        <v>362</v>
      </c>
      <c r="D213" s="206" t="s">
        <v>130</v>
      </c>
      <c r="E213" s="207" t="s">
        <v>363</v>
      </c>
      <c r="F213" s="208" t="s">
        <v>364</v>
      </c>
      <c r="G213" s="209" t="s">
        <v>133</v>
      </c>
      <c r="H213" s="210">
        <v>5.2000000000000002</v>
      </c>
      <c r="I213" s="211"/>
      <c r="J213" s="212">
        <f>ROUND(I213*H213,2)</f>
        <v>0</v>
      </c>
      <c r="K213" s="208" t="s">
        <v>134</v>
      </c>
      <c r="L213" s="46"/>
      <c r="M213" s="213" t="s">
        <v>35</v>
      </c>
      <c r="N213" s="214" t="s">
        <v>52</v>
      </c>
      <c r="O213" s="86"/>
      <c r="P213" s="215">
        <f>O213*H213</f>
        <v>0</v>
      </c>
      <c r="Q213" s="215">
        <v>0.50077000000000005</v>
      </c>
      <c r="R213" s="215">
        <f>Q213*H213</f>
        <v>2.6040040000000002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135</v>
      </c>
      <c r="AT213" s="217" t="s">
        <v>130</v>
      </c>
      <c r="AU213" s="217" t="s">
        <v>21</v>
      </c>
      <c r="AY213" s="18" t="s">
        <v>128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8" t="s">
        <v>89</v>
      </c>
      <c r="BK213" s="218">
        <f>ROUND(I213*H213,2)</f>
        <v>0</v>
      </c>
      <c r="BL213" s="18" t="s">
        <v>135</v>
      </c>
      <c r="BM213" s="217" t="s">
        <v>365</v>
      </c>
    </row>
    <row r="214" s="2" customFormat="1">
      <c r="A214" s="40"/>
      <c r="B214" s="41"/>
      <c r="C214" s="42"/>
      <c r="D214" s="219" t="s">
        <v>137</v>
      </c>
      <c r="E214" s="42"/>
      <c r="F214" s="220" t="s">
        <v>366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8" t="s">
        <v>137</v>
      </c>
      <c r="AU214" s="18" t="s">
        <v>21</v>
      </c>
    </row>
    <row r="215" s="13" customFormat="1">
      <c r="A215" s="13"/>
      <c r="B215" s="224"/>
      <c r="C215" s="225"/>
      <c r="D215" s="226" t="s">
        <v>139</v>
      </c>
      <c r="E215" s="227" t="s">
        <v>35</v>
      </c>
      <c r="F215" s="228" t="s">
        <v>367</v>
      </c>
      <c r="G215" s="225"/>
      <c r="H215" s="229">
        <v>5.2000000000000002</v>
      </c>
      <c r="I215" s="230"/>
      <c r="J215" s="225"/>
      <c r="K215" s="225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139</v>
      </c>
      <c r="AU215" s="235" t="s">
        <v>21</v>
      </c>
      <c r="AV215" s="13" t="s">
        <v>21</v>
      </c>
      <c r="AW215" s="13" t="s">
        <v>41</v>
      </c>
      <c r="AX215" s="13" t="s">
        <v>89</v>
      </c>
      <c r="AY215" s="235" t="s">
        <v>128</v>
      </c>
    </row>
    <row r="216" s="12" customFormat="1" ht="22.8" customHeight="1">
      <c r="A216" s="12"/>
      <c r="B216" s="190"/>
      <c r="C216" s="191"/>
      <c r="D216" s="192" t="s">
        <v>80</v>
      </c>
      <c r="E216" s="204" t="s">
        <v>182</v>
      </c>
      <c r="F216" s="204" t="s">
        <v>368</v>
      </c>
      <c r="G216" s="191"/>
      <c r="H216" s="191"/>
      <c r="I216" s="194"/>
      <c r="J216" s="205">
        <f>BK216</f>
        <v>0</v>
      </c>
      <c r="K216" s="191"/>
      <c r="L216" s="196"/>
      <c r="M216" s="197"/>
      <c r="N216" s="198"/>
      <c r="O216" s="198"/>
      <c r="P216" s="199">
        <f>SUM(P217:P243)</f>
        <v>0</v>
      </c>
      <c r="Q216" s="198"/>
      <c r="R216" s="199">
        <f>SUM(R217:R243)</f>
        <v>0.72809999999999997</v>
      </c>
      <c r="S216" s="198"/>
      <c r="T216" s="200">
        <f>SUM(T217:T243)</f>
        <v>0.63368000000000002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1" t="s">
        <v>89</v>
      </c>
      <c r="AT216" s="202" t="s">
        <v>80</v>
      </c>
      <c r="AU216" s="202" t="s">
        <v>89</v>
      </c>
      <c r="AY216" s="201" t="s">
        <v>128</v>
      </c>
      <c r="BK216" s="203">
        <f>SUM(BK217:BK243)</f>
        <v>0</v>
      </c>
    </row>
    <row r="217" s="2" customFormat="1" ht="21.75" customHeight="1">
      <c r="A217" s="40"/>
      <c r="B217" s="41"/>
      <c r="C217" s="206" t="s">
        <v>369</v>
      </c>
      <c r="D217" s="206" t="s">
        <v>130</v>
      </c>
      <c r="E217" s="207" t="s">
        <v>370</v>
      </c>
      <c r="F217" s="208" t="s">
        <v>371</v>
      </c>
      <c r="G217" s="209" t="s">
        <v>161</v>
      </c>
      <c r="H217" s="210">
        <v>0.30399999999999999</v>
      </c>
      <c r="I217" s="211"/>
      <c r="J217" s="212">
        <f>ROUND(I217*H217,2)</f>
        <v>0</v>
      </c>
      <c r="K217" s="208" t="s">
        <v>134</v>
      </c>
      <c r="L217" s="46"/>
      <c r="M217" s="213" t="s">
        <v>35</v>
      </c>
      <c r="N217" s="214" t="s">
        <v>52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1.9199999999999999</v>
      </c>
      <c r="T217" s="216">
        <f>S217*H217</f>
        <v>0.58367999999999998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135</v>
      </c>
      <c r="AT217" s="217" t="s">
        <v>130</v>
      </c>
      <c r="AU217" s="217" t="s">
        <v>21</v>
      </c>
      <c r="AY217" s="18" t="s">
        <v>128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8" t="s">
        <v>89</v>
      </c>
      <c r="BK217" s="218">
        <f>ROUND(I217*H217,2)</f>
        <v>0</v>
      </c>
      <c r="BL217" s="18" t="s">
        <v>135</v>
      </c>
      <c r="BM217" s="217" t="s">
        <v>372</v>
      </c>
    </row>
    <row r="218" s="2" customFormat="1">
      <c r="A218" s="40"/>
      <c r="B218" s="41"/>
      <c r="C218" s="42"/>
      <c r="D218" s="219" t="s">
        <v>137</v>
      </c>
      <c r="E218" s="42"/>
      <c r="F218" s="220" t="s">
        <v>373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8" t="s">
        <v>137</v>
      </c>
      <c r="AU218" s="18" t="s">
        <v>21</v>
      </c>
    </row>
    <row r="219" s="2" customFormat="1">
      <c r="A219" s="40"/>
      <c r="B219" s="41"/>
      <c r="C219" s="42"/>
      <c r="D219" s="226" t="s">
        <v>200</v>
      </c>
      <c r="E219" s="42"/>
      <c r="F219" s="247" t="s">
        <v>271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200</v>
      </c>
      <c r="AU219" s="18" t="s">
        <v>21</v>
      </c>
    </row>
    <row r="220" s="13" customFormat="1">
      <c r="A220" s="13"/>
      <c r="B220" s="224"/>
      <c r="C220" s="225"/>
      <c r="D220" s="226" t="s">
        <v>139</v>
      </c>
      <c r="E220" s="227" t="s">
        <v>35</v>
      </c>
      <c r="F220" s="228" t="s">
        <v>374</v>
      </c>
      <c r="G220" s="225"/>
      <c r="H220" s="229">
        <v>0.30399999999999999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139</v>
      </c>
      <c r="AU220" s="235" t="s">
        <v>21</v>
      </c>
      <c r="AV220" s="13" t="s">
        <v>21</v>
      </c>
      <c r="AW220" s="13" t="s">
        <v>41</v>
      </c>
      <c r="AX220" s="13" t="s">
        <v>89</v>
      </c>
      <c r="AY220" s="235" t="s">
        <v>128</v>
      </c>
    </row>
    <row r="221" s="2" customFormat="1" ht="16.5" customHeight="1">
      <c r="A221" s="40"/>
      <c r="B221" s="41"/>
      <c r="C221" s="206" t="s">
        <v>375</v>
      </c>
      <c r="D221" s="206" t="s">
        <v>130</v>
      </c>
      <c r="E221" s="207" t="s">
        <v>376</v>
      </c>
      <c r="F221" s="208" t="s">
        <v>377</v>
      </c>
      <c r="G221" s="209" t="s">
        <v>268</v>
      </c>
      <c r="H221" s="210">
        <v>1</v>
      </c>
      <c r="I221" s="211"/>
      <c r="J221" s="212">
        <f>ROUND(I221*H221,2)</f>
        <v>0</v>
      </c>
      <c r="K221" s="208" t="s">
        <v>134</v>
      </c>
      <c r="L221" s="46"/>
      <c r="M221" s="213" t="s">
        <v>35</v>
      </c>
      <c r="N221" s="214" t="s">
        <v>52</v>
      </c>
      <c r="O221" s="86"/>
      <c r="P221" s="215">
        <f>O221*H221</f>
        <v>0</v>
      </c>
      <c r="Q221" s="215">
        <v>0</v>
      </c>
      <c r="R221" s="215">
        <f>Q221*H221</f>
        <v>0</v>
      </c>
      <c r="S221" s="215">
        <v>0.050000000000000003</v>
      </c>
      <c r="T221" s="216">
        <f>S221*H221</f>
        <v>0.050000000000000003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135</v>
      </c>
      <c r="AT221" s="217" t="s">
        <v>130</v>
      </c>
      <c r="AU221" s="217" t="s">
        <v>21</v>
      </c>
      <c r="AY221" s="18" t="s">
        <v>128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8" t="s">
        <v>89</v>
      </c>
      <c r="BK221" s="218">
        <f>ROUND(I221*H221,2)</f>
        <v>0</v>
      </c>
      <c r="BL221" s="18" t="s">
        <v>135</v>
      </c>
      <c r="BM221" s="217" t="s">
        <v>378</v>
      </c>
    </row>
    <row r="222" s="2" customFormat="1">
      <c r="A222" s="40"/>
      <c r="B222" s="41"/>
      <c r="C222" s="42"/>
      <c r="D222" s="219" t="s">
        <v>137</v>
      </c>
      <c r="E222" s="42"/>
      <c r="F222" s="220" t="s">
        <v>379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137</v>
      </c>
      <c r="AU222" s="18" t="s">
        <v>21</v>
      </c>
    </row>
    <row r="223" s="2" customFormat="1">
      <c r="A223" s="40"/>
      <c r="B223" s="41"/>
      <c r="C223" s="42"/>
      <c r="D223" s="226" t="s">
        <v>200</v>
      </c>
      <c r="E223" s="42"/>
      <c r="F223" s="247" t="s">
        <v>271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200</v>
      </c>
      <c r="AU223" s="18" t="s">
        <v>21</v>
      </c>
    </row>
    <row r="224" s="2" customFormat="1" ht="24.15" customHeight="1">
      <c r="A224" s="40"/>
      <c r="B224" s="41"/>
      <c r="C224" s="206" t="s">
        <v>380</v>
      </c>
      <c r="D224" s="206" t="s">
        <v>130</v>
      </c>
      <c r="E224" s="207" t="s">
        <v>381</v>
      </c>
      <c r="F224" s="208" t="s">
        <v>382</v>
      </c>
      <c r="G224" s="209" t="s">
        <v>268</v>
      </c>
      <c r="H224" s="210">
        <v>1</v>
      </c>
      <c r="I224" s="211"/>
      <c r="J224" s="212">
        <f>ROUND(I224*H224,2)</f>
        <v>0</v>
      </c>
      <c r="K224" s="208" t="s">
        <v>35</v>
      </c>
      <c r="L224" s="46"/>
      <c r="M224" s="213" t="s">
        <v>35</v>
      </c>
      <c r="N224" s="214" t="s">
        <v>52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135</v>
      </c>
      <c r="AT224" s="217" t="s">
        <v>130</v>
      </c>
      <c r="AU224" s="217" t="s">
        <v>21</v>
      </c>
      <c r="AY224" s="18" t="s">
        <v>128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8" t="s">
        <v>89</v>
      </c>
      <c r="BK224" s="218">
        <f>ROUND(I224*H224,2)</f>
        <v>0</v>
      </c>
      <c r="BL224" s="18" t="s">
        <v>135</v>
      </c>
      <c r="BM224" s="217" t="s">
        <v>383</v>
      </c>
    </row>
    <row r="225" s="2" customFormat="1">
      <c r="A225" s="40"/>
      <c r="B225" s="41"/>
      <c r="C225" s="42"/>
      <c r="D225" s="226" t="s">
        <v>200</v>
      </c>
      <c r="E225" s="42"/>
      <c r="F225" s="247" t="s">
        <v>384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8" t="s">
        <v>200</v>
      </c>
      <c r="AU225" s="18" t="s">
        <v>21</v>
      </c>
    </row>
    <row r="226" s="2" customFormat="1" ht="16.5" customHeight="1">
      <c r="A226" s="40"/>
      <c r="B226" s="41"/>
      <c r="C226" s="206" t="s">
        <v>385</v>
      </c>
      <c r="D226" s="206" t="s">
        <v>130</v>
      </c>
      <c r="E226" s="207" t="s">
        <v>386</v>
      </c>
      <c r="F226" s="208" t="s">
        <v>387</v>
      </c>
      <c r="G226" s="209" t="s">
        <v>268</v>
      </c>
      <c r="H226" s="210">
        <v>1</v>
      </c>
      <c r="I226" s="211"/>
      <c r="J226" s="212">
        <f>ROUND(I226*H226,2)</f>
        <v>0</v>
      </c>
      <c r="K226" s="208" t="s">
        <v>134</v>
      </c>
      <c r="L226" s="46"/>
      <c r="M226" s="213" t="s">
        <v>35</v>
      </c>
      <c r="N226" s="214" t="s">
        <v>52</v>
      </c>
      <c r="O226" s="86"/>
      <c r="P226" s="215">
        <f>O226*H226</f>
        <v>0</v>
      </c>
      <c r="Q226" s="215">
        <v>0.12422</v>
      </c>
      <c r="R226" s="215">
        <f>Q226*H226</f>
        <v>0.12422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135</v>
      </c>
      <c r="AT226" s="217" t="s">
        <v>130</v>
      </c>
      <c r="AU226" s="217" t="s">
        <v>21</v>
      </c>
      <c r="AY226" s="18" t="s">
        <v>128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89</v>
      </c>
      <c r="BK226" s="218">
        <f>ROUND(I226*H226,2)</f>
        <v>0</v>
      </c>
      <c r="BL226" s="18" t="s">
        <v>135</v>
      </c>
      <c r="BM226" s="217" t="s">
        <v>388</v>
      </c>
    </row>
    <row r="227" s="2" customFormat="1">
      <c r="A227" s="40"/>
      <c r="B227" s="41"/>
      <c r="C227" s="42"/>
      <c r="D227" s="219" t="s">
        <v>137</v>
      </c>
      <c r="E227" s="42"/>
      <c r="F227" s="220" t="s">
        <v>389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137</v>
      </c>
      <c r="AU227" s="18" t="s">
        <v>21</v>
      </c>
    </row>
    <row r="228" s="2" customFormat="1">
      <c r="A228" s="40"/>
      <c r="B228" s="41"/>
      <c r="C228" s="42"/>
      <c r="D228" s="226" t="s">
        <v>200</v>
      </c>
      <c r="E228" s="42"/>
      <c r="F228" s="247" t="s">
        <v>271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200</v>
      </c>
      <c r="AU228" s="18" t="s">
        <v>21</v>
      </c>
    </row>
    <row r="229" s="2" customFormat="1" ht="16.5" customHeight="1">
      <c r="A229" s="40"/>
      <c r="B229" s="41"/>
      <c r="C229" s="248" t="s">
        <v>29</v>
      </c>
      <c r="D229" s="248" t="s">
        <v>244</v>
      </c>
      <c r="E229" s="249" t="s">
        <v>390</v>
      </c>
      <c r="F229" s="250" t="s">
        <v>391</v>
      </c>
      <c r="G229" s="251" t="s">
        <v>268</v>
      </c>
      <c r="H229" s="252">
        <v>1</v>
      </c>
      <c r="I229" s="253"/>
      <c r="J229" s="254">
        <f>ROUND(I229*H229,2)</f>
        <v>0</v>
      </c>
      <c r="K229" s="250" t="s">
        <v>134</v>
      </c>
      <c r="L229" s="255"/>
      <c r="M229" s="256" t="s">
        <v>35</v>
      </c>
      <c r="N229" s="257" t="s">
        <v>52</v>
      </c>
      <c r="O229" s="86"/>
      <c r="P229" s="215">
        <f>O229*H229</f>
        <v>0</v>
      </c>
      <c r="Q229" s="215">
        <v>0.067000000000000004</v>
      </c>
      <c r="R229" s="215">
        <f>Q229*H229</f>
        <v>0.067000000000000004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182</v>
      </c>
      <c r="AT229" s="217" t="s">
        <v>244</v>
      </c>
      <c r="AU229" s="217" t="s">
        <v>21</v>
      </c>
      <c r="AY229" s="18" t="s">
        <v>128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89</v>
      </c>
      <c r="BK229" s="218">
        <f>ROUND(I229*H229,2)</f>
        <v>0</v>
      </c>
      <c r="BL229" s="18" t="s">
        <v>135</v>
      </c>
      <c r="BM229" s="217" t="s">
        <v>392</v>
      </c>
    </row>
    <row r="230" s="2" customFormat="1" ht="16.5" customHeight="1">
      <c r="A230" s="40"/>
      <c r="B230" s="41"/>
      <c r="C230" s="206" t="s">
        <v>393</v>
      </c>
      <c r="D230" s="206" t="s">
        <v>130</v>
      </c>
      <c r="E230" s="207" t="s">
        <v>394</v>
      </c>
      <c r="F230" s="208" t="s">
        <v>395</v>
      </c>
      <c r="G230" s="209" t="s">
        <v>268</v>
      </c>
      <c r="H230" s="210">
        <v>1</v>
      </c>
      <c r="I230" s="211"/>
      <c r="J230" s="212">
        <f>ROUND(I230*H230,2)</f>
        <v>0</v>
      </c>
      <c r="K230" s="208" t="s">
        <v>134</v>
      </c>
      <c r="L230" s="46"/>
      <c r="M230" s="213" t="s">
        <v>35</v>
      </c>
      <c r="N230" s="214" t="s">
        <v>52</v>
      </c>
      <c r="O230" s="86"/>
      <c r="P230" s="215">
        <f>O230*H230</f>
        <v>0</v>
      </c>
      <c r="Q230" s="215">
        <v>0.02972</v>
      </c>
      <c r="R230" s="215">
        <f>Q230*H230</f>
        <v>0.02972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135</v>
      </c>
      <c r="AT230" s="217" t="s">
        <v>130</v>
      </c>
      <c r="AU230" s="217" t="s">
        <v>21</v>
      </c>
      <c r="AY230" s="18" t="s">
        <v>128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8" t="s">
        <v>89</v>
      </c>
      <c r="BK230" s="218">
        <f>ROUND(I230*H230,2)</f>
        <v>0</v>
      </c>
      <c r="BL230" s="18" t="s">
        <v>135</v>
      </c>
      <c r="BM230" s="217" t="s">
        <v>396</v>
      </c>
    </row>
    <row r="231" s="2" customFormat="1">
      <c r="A231" s="40"/>
      <c r="B231" s="41"/>
      <c r="C231" s="42"/>
      <c r="D231" s="219" t="s">
        <v>137</v>
      </c>
      <c r="E231" s="42"/>
      <c r="F231" s="220" t="s">
        <v>397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137</v>
      </c>
      <c r="AU231" s="18" t="s">
        <v>21</v>
      </c>
    </row>
    <row r="232" s="2" customFormat="1">
      <c r="A232" s="40"/>
      <c r="B232" s="41"/>
      <c r="C232" s="42"/>
      <c r="D232" s="226" t="s">
        <v>200</v>
      </c>
      <c r="E232" s="42"/>
      <c r="F232" s="247" t="s">
        <v>271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8" t="s">
        <v>200</v>
      </c>
      <c r="AU232" s="18" t="s">
        <v>21</v>
      </c>
    </row>
    <row r="233" s="2" customFormat="1" ht="16.5" customHeight="1">
      <c r="A233" s="40"/>
      <c r="B233" s="41"/>
      <c r="C233" s="248" t="s">
        <v>398</v>
      </c>
      <c r="D233" s="248" t="s">
        <v>244</v>
      </c>
      <c r="E233" s="249" t="s">
        <v>399</v>
      </c>
      <c r="F233" s="250" t="s">
        <v>400</v>
      </c>
      <c r="G233" s="251" t="s">
        <v>268</v>
      </c>
      <c r="H233" s="252">
        <v>1</v>
      </c>
      <c r="I233" s="253"/>
      <c r="J233" s="254">
        <f>ROUND(I233*H233,2)</f>
        <v>0</v>
      </c>
      <c r="K233" s="250" t="s">
        <v>134</v>
      </c>
      <c r="L233" s="255"/>
      <c r="M233" s="256" t="s">
        <v>35</v>
      </c>
      <c r="N233" s="257" t="s">
        <v>52</v>
      </c>
      <c r="O233" s="86"/>
      <c r="P233" s="215">
        <f>O233*H233</f>
        <v>0</v>
      </c>
      <c r="Q233" s="215">
        <v>0.111</v>
      </c>
      <c r="R233" s="215">
        <f>Q233*H233</f>
        <v>0.111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182</v>
      </c>
      <c r="AT233" s="217" t="s">
        <v>244</v>
      </c>
      <c r="AU233" s="217" t="s">
        <v>21</v>
      </c>
      <c r="AY233" s="18" t="s">
        <v>128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8" t="s">
        <v>89</v>
      </c>
      <c r="BK233" s="218">
        <f>ROUND(I233*H233,2)</f>
        <v>0</v>
      </c>
      <c r="BL233" s="18" t="s">
        <v>135</v>
      </c>
      <c r="BM233" s="217" t="s">
        <v>401</v>
      </c>
    </row>
    <row r="234" s="2" customFormat="1" ht="16.5" customHeight="1">
      <c r="A234" s="40"/>
      <c r="B234" s="41"/>
      <c r="C234" s="206" t="s">
        <v>402</v>
      </c>
      <c r="D234" s="206" t="s">
        <v>130</v>
      </c>
      <c r="E234" s="207" t="s">
        <v>403</v>
      </c>
      <c r="F234" s="208" t="s">
        <v>404</v>
      </c>
      <c r="G234" s="209" t="s">
        <v>268</v>
      </c>
      <c r="H234" s="210">
        <v>1</v>
      </c>
      <c r="I234" s="211"/>
      <c r="J234" s="212">
        <f>ROUND(I234*H234,2)</f>
        <v>0</v>
      </c>
      <c r="K234" s="208" t="s">
        <v>134</v>
      </c>
      <c r="L234" s="46"/>
      <c r="M234" s="213" t="s">
        <v>35</v>
      </c>
      <c r="N234" s="214" t="s">
        <v>52</v>
      </c>
      <c r="O234" s="86"/>
      <c r="P234" s="215">
        <f>O234*H234</f>
        <v>0</v>
      </c>
      <c r="Q234" s="215">
        <v>0.02972</v>
      </c>
      <c r="R234" s="215">
        <f>Q234*H234</f>
        <v>0.02972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135</v>
      </c>
      <c r="AT234" s="217" t="s">
        <v>130</v>
      </c>
      <c r="AU234" s="217" t="s">
        <v>21</v>
      </c>
      <c r="AY234" s="18" t="s">
        <v>128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8" t="s">
        <v>89</v>
      </c>
      <c r="BK234" s="218">
        <f>ROUND(I234*H234,2)</f>
        <v>0</v>
      </c>
      <c r="BL234" s="18" t="s">
        <v>135</v>
      </c>
      <c r="BM234" s="217" t="s">
        <v>405</v>
      </c>
    </row>
    <row r="235" s="2" customFormat="1">
      <c r="A235" s="40"/>
      <c r="B235" s="41"/>
      <c r="C235" s="42"/>
      <c r="D235" s="219" t="s">
        <v>137</v>
      </c>
      <c r="E235" s="42"/>
      <c r="F235" s="220" t="s">
        <v>406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137</v>
      </c>
      <c r="AU235" s="18" t="s">
        <v>21</v>
      </c>
    </row>
    <row r="236" s="2" customFormat="1">
      <c r="A236" s="40"/>
      <c r="B236" s="41"/>
      <c r="C236" s="42"/>
      <c r="D236" s="226" t="s">
        <v>200</v>
      </c>
      <c r="E236" s="42"/>
      <c r="F236" s="247" t="s">
        <v>271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8" t="s">
        <v>200</v>
      </c>
      <c r="AU236" s="18" t="s">
        <v>21</v>
      </c>
    </row>
    <row r="237" s="2" customFormat="1" ht="16.5" customHeight="1">
      <c r="A237" s="40"/>
      <c r="B237" s="41"/>
      <c r="C237" s="248" t="s">
        <v>407</v>
      </c>
      <c r="D237" s="248" t="s">
        <v>244</v>
      </c>
      <c r="E237" s="249" t="s">
        <v>408</v>
      </c>
      <c r="F237" s="250" t="s">
        <v>409</v>
      </c>
      <c r="G237" s="251" t="s">
        <v>268</v>
      </c>
      <c r="H237" s="252">
        <v>1</v>
      </c>
      <c r="I237" s="253"/>
      <c r="J237" s="254">
        <f>ROUND(I237*H237,2)</f>
        <v>0</v>
      </c>
      <c r="K237" s="250" t="s">
        <v>134</v>
      </c>
      <c r="L237" s="255"/>
      <c r="M237" s="256" t="s">
        <v>35</v>
      </c>
      <c r="N237" s="257" t="s">
        <v>52</v>
      </c>
      <c r="O237" s="86"/>
      <c r="P237" s="215">
        <f>O237*H237</f>
        <v>0</v>
      </c>
      <c r="Q237" s="215">
        <v>0.089999999999999997</v>
      </c>
      <c r="R237" s="215">
        <f>Q237*H237</f>
        <v>0.089999999999999997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182</v>
      </c>
      <c r="AT237" s="217" t="s">
        <v>244</v>
      </c>
      <c r="AU237" s="217" t="s">
        <v>21</v>
      </c>
      <c r="AY237" s="18" t="s">
        <v>128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8" t="s">
        <v>89</v>
      </c>
      <c r="BK237" s="218">
        <f>ROUND(I237*H237,2)</f>
        <v>0</v>
      </c>
      <c r="BL237" s="18" t="s">
        <v>135</v>
      </c>
      <c r="BM237" s="217" t="s">
        <v>410</v>
      </c>
    </row>
    <row r="238" s="2" customFormat="1" ht="16.5" customHeight="1">
      <c r="A238" s="40"/>
      <c r="B238" s="41"/>
      <c r="C238" s="206" t="s">
        <v>411</v>
      </c>
      <c r="D238" s="206" t="s">
        <v>130</v>
      </c>
      <c r="E238" s="207" t="s">
        <v>412</v>
      </c>
      <c r="F238" s="208" t="s">
        <v>413</v>
      </c>
      <c r="G238" s="209" t="s">
        <v>268</v>
      </c>
      <c r="H238" s="210">
        <v>1</v>
      </c>
      <c r="I238" s="211"/>
      <c r="J238" s="212">
        <f>ROUND(I238*H238,2)</f>
        <v>0</v>
      </c>
      <c r="K238" s="208" t="s">
        <v>134</v>
      </c>
      <c r="L238" s="46"/>
      <c r="M238" s="213" t="s">
        <v>35</v>
      </c>
      <c r="N238" s="214" t="s">
        <v>52</v>
      </c>
      <c r="O238" s="86"/>
      <c r="P238" s="215">
        <f>O238*H238</f>
        <v>0</v>
      </c>
      <c r="Q238" s="215">
        <v>0.21734000000000001</v>
      </c>
      <c r="R238" s="215">
        <f>Q238*H238</f>
        <v>0.21734000000000001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135</v>
      </c>
      <c r="AT238" s="217" t="s">
        <v>130</v>
      </c>
      <c r="AU238" s="217" t="s">
        <v>21</v>
      </c>
      <c r="AY238" s="18" t="s">
        <v>128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89</v>
      </c>
      <c r="BK238" s="218">
        <f>ROUND(I238*H238,2)</f>
        <v>0</v>
      </c>
      <c r="BL238" s="18" t="s">
        <v>135</v>
      </c>
      <c r="BM238" s="217" t="s">
        <v>414</v>
      </c>
    </row>
    <row r="239" s="2" customFormat="1">
      <c r="A239" s="40"/>
      <c r="B239" s="41"/>
      <c r="C239" s="42"/>
      <c r="D239" s="219" t="s">
        <v>137</v>
      </c>
      <c r="E239" s="42"/>
      <c r="F239" s="220" t="s">
        <v>415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8" t="s">
        <v>137</v>
      </c>
      <c r="AU239" s="18" t="s">
        <v>21</v>
      </c>
    </row>
    <row r="240" s="2" customFormat="1">
      <c r="A240" s="40"/>
      <c r="B240" s="41"/>
      <c r="C240" s="42"/>
      <c r="D240" s="226" t="s">
        <v>200</v>
      </c>
      <c r="E240" s="42"/>
      <c r="F240" s="247" t="s">
        <v>271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8" t="s">
        <v>200</v>
      </c>
      <c r="AU240" s="18" t="s">
        <v>21</v>
      </c>
    </row>
    <row r="241" s="2" customFormat="1" ht="16.5" customHeight="1">
      <c r="A241" s="40"/>
      <c r="B241" s="41"/>
      <c r="C241" s="248" t="s">
        <v>416</v>
      </c>
      <c r="D241" s="248" t="s">
        <v>244</v>
      </c>
      <c r="E241" s="249" t="s">
        <v>417</v>
      </c>
      <c r="F241" s="250" t="s">
        <v>418</v>
      </c>
      <c r="G241" s="251" t="s">
        <v>268</v>
      </c>
      <c r="H241" s="252">
        <v>1</v>
      </c>
      <c r="I241" s="253"/>
      <c r="J241" s="254">
        <f>ROUND(I241*H241,2)</f>
        <v>0</v>
      </c>
      <c r="K241" s="250" t="s">
        <v>134</v>
      </c>
      <c r="L241" s="255"/>
      <c r="M241" s="256" t="s">
        <v>35</v>
      </c>
      <c r="N241" s="257" t="s">
        <v>52</v>
      </c>
      <c r="O241" s="86"/>
      <c r="P241" s="215">
        <f>O241*H241</f>
        <v>0</v>
      </c>
      <c r="Q241" s="215">
        <v>0.050599999999999999</v>
      </c>
      <c r="R241" s="215">
        <f>Q241*H241</f>
        <v>0.050599999999999999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182</v>
      </c>
      <c r="AT241" s="217" t="s">
        <v>244</v>
      </c>
      <c r="AU241" s="217" t="s">
        <v>21</v>
      </c>
      <c r="AY241" s="18" t="s">
        <v>128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8" t="s">
        <v>89</v>
      </c>
      <c r="BK241" s="218">
        <f>ROUND(I241*H241,2)</f>
        <v>0</v>
      </c>
      <c r="BL241" s="18" t="s">
        <v>135</v>
      </c>
      <c r="BM241" s="217" t="s">
        <v>419</v>
      </c>
    </row>
    <row r="242" s="2" customFormat="1">
      <c r="A242" s="40"/>
      <c r="B242" s="41"/>
      <c r="C242" s="42"/>
      <c r="D242" s="226" t="s">
        <v>200</v>
      </c>
      <c r="E242" s="42"/>
      <c r="F242" s="247" t="s">
        <v>420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8" t="s">
        <v>200</v>
      </c>
      <c r="AU242" s="18" t="s">
        <v>21</v>
      </c>
    </row>
    <row r="243" s="2" customFormat="1" ht="16.5" customHeight="1">
      <c r="A243" s="40"/>
      <c r="B243" s="41"/>
      <c r="C243" s="248" t="s">
        <v>421</v>
      </c>
      <c r="D243" s="248" t="s">
        <v>244</v>
      </c>
      <c r="E243" s="249" t="s">
        <v>422</v>
      </c>
      <c r="F243" s="250" t="s">
        <v>423</v>
      </c>
      <c r="G243" s="251" t="s">
        <v>268</v>
      </c>
      <c r="H243" s="252">
        <v>1</v>
      </c>
      <c r="I243" s="253"/>
      <c r="J243" s="254">
        <f>ROUND(I243*H243,2)</f>
        <v>0</v>
      </c>
      <c r="K243" s="250" t="s">
        <v>134</v>
      </c>
      <c r="L243" s="255"/>
      <c r="M243" s="256" t="s">
        <v>35</v>
      </c>
      <c r="N243" s="257" t="s">
        <v>52</v>
      </c>
      <c r="O243" s="86"/>
      <c r="P243" s="215">
        <f>O243*H243</f>
        <v>0</v>
      </c>
      <c r="Q243" s="215">
        <v>0.0085000000000000006</v>
      </c>
      <c r="R243" s="215">
        <f>Q243*H243</f>
        <v>0.0085000000000000006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182</v>
      </c>
      <c r="AT243" s="217" t="s">
        <v>244</v>
      </c>
      <c r="AU243" s="217" t="s">
        <v>21</v>
      </c>
      <c r="AY243" s="18" t="s">
        <v>128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8" t="s">
        <v>89</v>
      </c>
      <c r="BK243" s="218">
        <f>ROUND(I243*H243,2)</f>
        <v>0</v>
      </c>
      <c r="BL243" s="18" t="s">
        <v>135</v>
      </c>
      <c r="BM243" s="217" t="s">
        <v>424</v>
      </c>
    </row>
    <row r="244" s="12" customFormat="1" ht="22.8" customHeight="1">
      <c r="A244" s="12"/>
      <c r="B244" s="190"/>
      <c r="C244" s="191"/>
      <c r="D244" s="192" t="s">
        <v>80</v>
      </c>
      <c r="E244" s="204" t="s">
        <v>189</v>
      </c>
      <c r="F244" s="204" t="s">
        <v>425</v>
      </c>
      <c r="G244" s="191"/>
      <c r="H244" s="191"/>
      <c r="I244" s="194"/>
      <c r="J244" s="205">
        <f>BK244</f>
        <v>0</v>
      </c>
      <c r="K244" s="191"/>
      <c r="L244" s="196"/>
      <c r="M244" s="197"/>
      <c r="N244" s="198"/>
      <c r="O244" s="198"/>
      <c r="P244" s="199">
        <f>SUM(P245:P308)</f>
        <v>0</v>
      </c>
      <c r="Q244" s="198"/>
      <c r="R244" s="199">
        <f>SUM(R245:R308)</f>
        <v>24.819877200000001</v>
      </c>
      <c r="S244" s="198"/>
      <c r="T244" s="200">
        <f>SUM(T245:T308)</f>
        <v>0.25124999999999997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1" t="s">
        <v>89</v>
      </c>
      <c r="AT244" s="202" t="s">
        <v>80</v>
      </c>
      <c r="AU244" s="202" t="s">
        <v>89</v>
      </c>
      <c r="AY244" s="201" t="s">
        <v>128</v>
      </c>
      <c r="BK244" s="203">
        <f>SUM(BK245:BK308)</f>
        <v>0</v>
      </c>
    </row>
    <row r="245" s="2" customFormat="1" ht="16.5" customHeight="1">
      <c r="A245" s="40"/>
      <c r="B245" s="41"/>
      <c r="C245" s="206" t="s">
        <v>426</v>
      </c>
      <c r="D245" s="206" t="s">
        <v>130</v>
      </c>
      <c r="E245" s="207" t="s">
        <v>427</v>
      </c>
      <c r="F245" s="208" t="s">
        <v>428</v>
      </c>
      <c r="G245" s="209" t="s">
        <v>268</v>
      </c>
      <c r="H245" s="210">
        <v>11</v>
      </c>
      <c r="I245" s="211"/>
      <c r="J245" s="212">
        <f>ROUND(I245*H245,2)</f>
        <v>0</v>
      </c>
      <c r="K245" s="208" t="s">
        <v>134</v>
      </c>
      <c r="L245" s="46"/>
      <c r="M245" s="213" t="s">
        <v>35</v>
      </c>
      <c r="N245" s="214" t="s">
        <v>52</v>
      </c>
      <c r="O245" s="86"/>
      <c r="P245" s="215">
        <f>O245*H245</f>
        <v>0</v>
      </c>
      <c r="Q245" s="215">
        <v>1.0000000000000001E-05</v>
      </c>
      <c r="R245" s="215">
        <f>Q245*H245</f>
        <v>0.00011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135</v>
      </c>
      <c r="AT245" s="217" t="s">
        <v>130</v>
      </c>
      <c r="AU245" s="217" t="s">
        <v>21</v>
      </c>
      <c r="AY245" s="18" t="s">
        <v>128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8" t="s">
        <v>89</v>
      </c>
      <c r="BK245" s="218">
        <f>ROUND(I245*H245,2)</f>
        <v>0</v>
      </c>
      <c r="BL245" s="18" t="s">
        <v>135</v>
      </c>
      <c r="BM245" s="217" t="s">
        <v>429</v>
      </c>
    </row>
    <row r="246" s="2" customFormat="1">
      <c r="A246" s="40"/>
      <c r="B246" s="41"/>
      <c r="C246" s="42"/>
      <c r="D246" s="219" t="s">
        <v>137</v>
      </c>
      <c r="E246" s="42"/>
      <c r="F246" s="220" t="s">
        <v>430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8" t="s">
        <v>137</v>
      </c>
      <c r="AU246" s="18" t="s">
        <v>21</v>
      </c>
    </row>
    <row r="247" s="13" customFormat="1">
      <c r="A247" s="13"/>
      <c r="B247" s="224"/>
      <c r="C247" s="225"/>
      <c r="D247" s="226" t="s">
        <v>139</v>
      </c>
      <c r="E247" s="227" t="s">
        <v>35</v>
      </c>
      <c r="F247" s="228" t="s">
        <v>431</v>
      </c>
      <c r="G247" s="225"/>
      <c r="H247" s="229">
        <v>6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139</v>
      </c>
      <c r="AU247" s="235" t="s">
        <v>21</v>
      </c>
      <c r="AV247" s="13" t="s">
        <v>21</v>
      </c>
      <c r="AW247" s="13" t="s">
        <v>41</v>
      </c>
      <c r="AX247" s="13" t="s">
        <v>81</v>
      </c>
      <c r="AY247" s="235" t="s">
        <v>128</v>
      </c>
    </row>
    <row r="248" s="13" customFormat="1">
      <c r="A248" s="13"/>
      <c r="B248" s="224"/>
      <c r="C248" s="225"/>
      <c r="D248" s="226" t="s">
        <v>139</v>
      </c>
      <c r="E248" s="227" t="s">
        <v>35</v>
      </c>
      <c r="F248" s="228" t="s">
        <v>432</v>
      </c>
      <c r="G248" s="225"/>
      <c r="H248" s="229">
        <v>5</v>
      </c>
      <c r="I248" s="230"/>
      <c r="J248" s="225"/>
      <c r="K248" s="225"/>
      <c r="L248" s="231"/>
      <c r="M248" s="232"/>
      <c r="N248" s="233"/>
      <c r="O248" s="233"/>
      <c r="P248" s="233"/>
      <c r="Q248" s="233"/>
      <c r="R248" s="233"/>
      <c r="S248" s="233"/>
      <c r="T248" s="23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5" t="s">
        <v>139</v>
      </c>
      <c r="AU248" s="235" t="s">
        <v>21</v>
      </c>
      <c r="AV248" s="13" t="s">
        <v>21</v>
      </c>
      <c r="AW248" s="13" t="s">
        <v>41</v>
      </c>
      <c r="AX248" s="13" t="s">
        <v>81</v>
      </c>
      <c r="AY248" s="235" t="s">
        <v>128</v>
      </c>
    </row>
    <row r="249" s="14" customFormat="1">
      <c r="A249" s="14"/>
      <c r="B249" s="236"/>
      <c r="C249" s="237"/>
      <c r="D249" s="226" t="s">
        <v>139</v>
      </c>
      <c r="E249" s="238" t="s">
        <v>35</v>
      </c>
      <c r="F249" s="239" t="s">
        <v>166</v>
      </c>
      <c r="G249" s="237"/>
      <c r="H249" s="240">
        <v>11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6" t="s">
        <v>139</v>
      </c>
      <c r="AU249" s="246" t="s">
        <v>21</v>
      </c>
      <c r="AV249" s="14" t="s">
        <v>135</v>
      </c>
      <c r="AW249" s="14" t="s">
        <v>41</v>
      </c>
      <c r="AX249" s="14" t="s">
        <v>89</v>
      </c>
      <c r="AY249" s="246" t="s">
        <v>128</v>
      </c>
    </row>
    <row r="250" s="2" customFormat="1" ht="16.5" customHeight="1">
      <c r="A250" s="40"/>
      <c r="B250" s="41"/>
      <c r="C250" s="248" t="s">
        <v>433</v>
      </c>
      <c r="D250" s="248" t="s">
        <v>244</v>
      </c>
      <c r="E250" s="249" t="s">
        <v>434</v>
      </c>
      <c r="F250" s="250" t="s">
        <v>435</v>
      </c>
      <c r="G250" s="251" t="s">
        <v>268</v>
      </c>
      <c r="H250" s="252">
        <v>2</v>
      </c>
      <c r="I250" s="253"/>
      <c r="J250" s="254">
        <f>ROUND(I250*H250,2)</f>
        <v>0</v>
      </c>
      <c r="K250" s="250" t="s">
        <v>134</v>
      </c>
      <c r="L250" s="255"/>
      <c r="M250" s="256" t="s">
        <v>35</v>
      </c>
      <c r="N250" s="257" t="s">
        <v>52</v>
      </c>
      <c r="O250" s="86"/>
      <c r="P250" s="215">
        <f>O250*H250</f>
        <v>0</v>
      </c>
      <c r="Q250" s="215">
        <v>0.0016999999999999999</v>
      </c>
      <c r="R250" s="215">
        <f>Q250*H250</f>
        <v>0.0033999999999999998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182</v>
      </c>
      <c r="AT250" s="217" t="s">
        <v>244</v>
      </c>
      <c r="AU250" s="217" t="s">
        <v>21</v>
      </c>
      <c r="AY250" s="18" t="s">
        <v>128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8" t="s">
        <v>89</v>
      </c>
      <c r="BK250" s="218">
        <f>ROUND(I250*H250,2)</f>
        <v>0</v>
      </c>
      <c r="BL250" s="18" t="s">
        <v>135</v>
      </c>
      <c r="BM250" s="217" t="s">
        <v>436</v>
      </c>
    </row>
    <row r="251" s="13" customFormat="1">
      <c r="A251" s="13"/>
      <c r="B251" s="224"/>
      <c r="C251" s="225"/>
      <c r="D251" s="226" t="s">
        <v>139</v>
      </c>
      <c r="E251" s="227" t="s">
        <v>35</v>
      </c>
      <c r="F251" s="228" t="s">
        <v>437</v>
      </c>
      <c r="G251" s="225"/>
      <c r="H251" s="229">
        <v>2</v>
      </c>
      <c r="I251" s="230"/>
      <c r="J251" s="225"/>
      <c r="K251" s="225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139</v>
      </c>
      <c r="AU251" s="235" t="s">
        <v>21</v>
      </c>
      <c r="AV251" s="13" t="s">
        <v>21</v>
      </c>
      <c r="AW251" s="13" t="s">
        <v>41</v>
      </c>
      <c r="AX251" s="13" t="s">
        <v>89</v>
      </c>
      <c r="AY251" s="235" t="s">
        <v>128</v>
      </c>
    </row>
    <row r="252" s="2" customFormat="1" ht="16.5" customHeight="1">
      <c r="A252" s="40"/>
      <c r="B252" s="41"/>
      <c r="C252" s="248" t="s">
        <v>438</v>
      </c>
      <c r="D252" s="248" t="s">
        <v>244</v>
      </c>
      <c r="E252" s="249" t="s">
        <v>439</v>
      </c>
      <c r="F252" s="250" t="s">
        <v>440</v>
      </c>
      <c r="G252" s="251" t="s">
        <v>268</v>
      </c>
      <c r="H252" s="252">
        <v>1</v>
      </c>
      <c r="I252" s="253"/>
      <c r="J252" s="254">
        <f>ROUND(I252*H252,2)</f>
        <v>0</v>
      </c>
      <c r="K252" s="250" t="s">
        <v>134</v>
      </c>
      <c r="L252" s="255"/>
      <c r="M252" s="256" t="s">
        <v>35</v>
      </c>
      <c r="N252" s="257" t="s">
        <v>52</v>
      </c>
      <c r="O252" s="86"/>
      <c r="P252" s="215">
        <f>O252*H252</f>
        <v>0</v>
      </c>
      <c r="Q252" s="215">
        <v>0.00089999999999999998</v>
      </c>
      <c r="R252" s="215">
        <f>Q252*H252</f>
        <v>0.00089999999999999998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182</v>
      </c>
      <c r="AT252" s="217" t="s">
        <v>244</v>
      </c>
      <c r="AU252" s="217" t="s">
        <v>21</v>
      </c>
      <c r="AY252" s="18" t="s">
        <v>128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89</v>
      </c>
      <c r="BK252" s="218">
        <f>ROUND(I252*H252,2)</f>
        <v>0</v>
      </c>
      <c r="BL252" s="18" t="s">
        <v>135</v>
      </c>
      <c r="BM252" s="217" t="s">
        <v>441</v>
      </c>
    </row>
    <row r="253" s="13" customFormat="1">
      <c r="A253" s="13"/>
      <c r="B253" s="224"/>
      <c r="C253" s="225"/>
      <c r="D253" s="226" t="s">
        <v>139</v>
      </c>
      <c r="E253" s="227" t="s">
        <v>35</v>
      </c>
      <c r="F253" s="228" t="s">
        <v>442</v>
      </c>
      <c r="G253" s="225"/>
      <c r="H253" s="229">
        <v>1</v>
      </c>
      <c r="I253" s="230"/>
      <c r="J253" s="225"/>
      <c r="K253" s="225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139</v>
      </c>
      <c r="AU253" s="235" t="s">
        <v>21</v>
      </c>
      <c r="AV253" s="13" t="s">
        <v>21</v>
      </c>
      <c r="AW253" s="13" t="s">
        <v>41</v>
      </c>
      <c r="AX253" s="13" t="s">
        <v>89</v>
      </c>
      <c r="AY253" s="235" t="s">
        <v>128</v>
      </c>
    </row>
    <row r="254" s="2" customFormat="1" ht="16.5" customHeight="1">
      <c r="A254" s="40"/>
      <c r="B254" s="41"/>
      <c r="C254" s="248" t="s">
        <v>443</v>
      </c>
      <c r="D254" s="248" t="s">
        <v>244</v>
      </c>
      <c r="E254" s="249" t="s">
        <v>444</v>
      </c>
      <c r="F254" s="250" t="s">
        <v>445</v>
      </c>
      <c r="G254" s="251" t="s">
        <v>268</v>
      </c>
      <c r="H254" s="252">
        <v>2</v>
      </c>
      <c r="I254" s="253"/>
      <c r="J254" s="254">
        <f>ROUND(I254*H254,2)</f>
        <v>0</v>
      </c>
      <c r="K254" s="250" t="s">
        <v>134</v>
      </c>
      <c r="L254" s="255"/>
      <c r="M254" s="256" t="s">
        <v>35</v>
      </c>
      <c r="N254" s="257" t="s">
        <v>52</v>
      </c>
      <c r="O254" s="86"/>
      <c r="P254" s="215">
        <f>O254*H254</f>
        <v>0</v>
      </c>
      <c r="Q254" s="215">
        <v>0.0035000000000000001</v>
      </c>
      <c r="R254" s="215">
        <f>Q254*H254</f>
        <v>0.0070000000000000001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182</v>
      </c>
      <c r="AT254" s="217" t="s">
        <v>244</v>
      </c>
      <c r="AU254" s="217" t="s">
        <v>21</v>
      </c>
      <c r="AY254" s="18" t="s">
        <v>128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8" t="s">
        <v>89</v>
      </c>
      <c r="BK254" s="218">
        <f>ROUND(I254*H254,2)</f>
        <v>0</v>
      </c>
      <c r="BL254" s="18" t="s">
        <v>135</v>
      </c>
      <c r="BM254" s="217" t="s">
        <v>446</v>
      </c>
    </row>
    <row r="255" s="13" customFormat="1">
      <c r="A255" s="13"/>
      <c r="B255" s="224"/>
      <c r="C255" s="225"/>
      <c r="D255" s="226" t="s">
        <v>139</v>
      </c>
      <c r="E255" s="227" t="s">
        <v>35</v>
      </c>
      <c r="F255" s="228" t="s">
        <v>447</v>
      </c>
      <c r="G255" s="225"/>
      <c r="H255" s="229">
        <v>1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139</v>
      </c>
      <c r="AU255" s="235" t="s">
        <v>21</v>
      </c>
      <c r="AV255" s="13" t="s">
        <v>21</v>
      </c>
      <c r="AW255" s="13" t="s">
        <v>41</v>
      </c>
      <c r="AX255" s="13" t="s">
        <v>81</v>
      </c>
      <c r="AY255" s="235" t="s">
        <v>128</v>
      </c>
    </row>
    <row r="256" s="13" customFormat="1">
      <c r="A256" s="13"/>
      <c r="B256" s="224"/>
      <c r="C256" s="225"/>
      <c r="D256" s="226" t="s">
        <v>139</v>
      </c>
      <c r="E256" s="227" t="s">
        <v>35</v>
      </c>
      <c r="F256" s="228" t="s">
        <v>448</v>
      </c>
      <c r="G256" s="225"/>
      <c r="H256" s="229">
        <v>1</v>
      </c>
      <c r="I256" s="230"/>
      <c r="J256" s="225"/>
      <c r="K256" s="225"/>
      <c r="L256" s="231"/>
      <c r="M256" s="232"/>
      <c r="N256" s="233"/>
      <c r="O256" s="233"/>
      <c r="P256" s="233"/>
      <c r="Q256" s="233"/>
      <c r="R256" s="233"/>
      <c r="S256" s="233"/>
      <c r="T256" s="23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5" t="s">
        <v>139</v>
      </c>
      <c r="AU256" s="235" t="s">
        <v>21</v>
      </c>
      <c r="AV256" s="13" t="s">
        <v>21</v>
      </c>
      <c r="AW256" s="13" t="s">
        <v>41</v>
      </c>
      <c r="AX256" s="13" t="s">
        <v>81</v>
      </c>
      <c r="AY256" s="235" t="s">
        <v>128</v>
      </c>
    </row>
    <row r="257" s="14" customFormat="1">
      <c r="A257" s="14"/>
      <c r="B257" s="236"/>
      <c r="C257" s="237"/>
      <c r="D257" s="226" t="s">
        <v>139</v>
      </c>
      <c r="E257" s="238" t="s">
        <v>35</v>
      </c>
      <c r="F257" s="239" t="s">
        <v>166</v>
      </c>
      <c r="G257" s="237"/>
      <c r="H257" s="240">
        <v>2</v>
      </c>
      <c r="I257" s="241"/>
      <c r="J257" s="237"/>
      <c r="K257" s="237"/>
      <c r="L257" s="242"/>
      <c r="M257" s="243"/>
      <c r="N257" s="244"/>
      <c r="O257" s="244"/>
      <c r="P257" s="244"/>
      <c r="Q257" s="244"/>
      <c r="R257" s="244"/>
      <c r="S257" s="244"/>
      <c r="T257" s="24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6" t="s">
        <v>139</v>
      </c>
      <c r="AU257" s="246" t="s">
        <v>21</v>
      </c>
      <c r="AV257" s="14" t="s">
        <v>135</v>
      </c>
      <c r="AW257" s="14" t="s">
        <v>41</v>
      </c>
      <c r="AX257" s="14" t="s">
        <v>89</v>
      </c>
      <c r="AY257" s="246" t="s">
        <v>128</v>
      </c>
    </row>
    <row r="258" s="2" customFormat="1" ht="16.5" customHeight="1">
      <c r="A258" s="40"/>
      <c r="B258" s="41"/>
      <c r="C258" s="206" t="s">
        <v>449</v>
      </c>
      <c r="D258" s="206" t="s">
        <v>130</v>
      </c>
      <c r="E258" s="207" t="s">
        <v>450</v>
      </c>
      <c r="F258" s="208" t="s">
        <v>451</v>
      </c>
      <c r="G258" s="209" t="s">
        <v>268</v>
      </c>
      <c r="H258" s="210">
        <v>4</v>
      </c>
      <c r="I258" s="211"/>
      <c r="J258" s="212">
        <f>ROUND(I258*H258,2)</f>
        <v>0</v>
      </c>
      <c r="K258" s="208" t="s">
        <v>134</v>
      </c>
      <c r="L258" s="46"/>
      <c r="M258" s="213" t="s">
        <v>35</v>
      </c>
      <c r="N258" s="214" t="s">
        <v>52</v>
      </c>
      <c r="O258" s="86"/>
      <c r="P258" s="215">
        <f>O258*H258</f>
        <v>0</v>
      </c>
      <c r="Q258" s="215">
        <v>0.11276</v>
      </c>
      <c r="R258" s="215">
        <f>Q258*H258</f>
        <v>0.45104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135</v>
      </c>
      <c r="AT258" s="217" t="s">
        <v>130</v>
      </c>
      <c r="AU258" s="217" t="s">
        <v>21</v>
      </c>
      <c r="AY258" s="18" t="s">
        <v>128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8" t="s">
        <v>89</v>
      </c>
      <c r="BK258" s="218">
        <f>ROUND(I258*H258,2)</f>
        <v>0</v>
      </c>
      <c r="BL258" s="18" t="s">
        <v>135</v>
      </c>
      <c r="BM258" s="217" t="s">
        <v>452</v>
      </c>
    </row>
    <row r="259" s="2" customFormat="1">
      <c r="A259" s="40"/>
      <c r="B259" s="41"/>
      <c r="C259" s="42"/>
      <c r="D259" s="219" t="s">
        <v>137</v>
      </c>
      <c r="E259" s="42"/>
      <c r="F259" s="220" t="s">
        <v>453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8" t="s">
        <v>137</v>
      </c>
      <c r="AU259" s="18" t="s">
        <v>21</v>
      </c>
    </row>
    <row r="260" s="2" customFormat="1" ht="16.5" customHeight="1">
      <c r="A260" s="40"/>
      <c r="B260" s="41"/>
      <c r="C260" s="248" t="s">
        <v>454</v>
      </c>
      <c r="D260" s="248" t="s">
        <v>244</v>
      </c>
      <c r="E260" s="249" t="s">
        <v>455</v>
      </c>
      <c r="F260" s="250" t="s">
        <v>456</v>
      </c>
      <c r="G260" s="251" t="s">
        <v>268</v>
      </c>
      <c r="H260" s="252">
        <v>4</v>
      </c>
      <c r="I260" s="253"/>
      <c r="J260" s="254">
        <f>ROUND(I260*H260,2)</f>
        <v>0</v>
      </c>
      <c r="K260" s="250" t="s">
        <v>134</v>
      </c>
      <c r="L260" s="255"/>
      <c r="M260" s="256" t="s">
        <v>35</v>
      </c>
      <c r="N260" s="257" t="s">
        <v>52</v>
      </c>
      <c r="O260" s="86"/>
      <c r="P260" s="215">
        <f>O260*H260</f>
        <v>0</v>
      </c>
      <c r="Q260" s="215">
        <v>0.0064999999999999997</v>
      </c>
      <c r="R260" s="215">
        <f>Q260*H260</f>
        <v>0.025999999999999999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182</v>
      </c>
      <c r="AT260" s="217" t="s">
        <v>244</v>
      </c>
      <c r="AU260" s="217" t="s">
        <v>21</v>
      </c>
      <c r="AY260" s="18" t="s">
        <v>128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8" t="s">
        <v>89</v>
      </c>
      <c r="BK260" s="218">
        <f>ROUND(I260*H260,2)</f>
        <v>0</v>
      </c>
      <c r="BL260" s="18" t="s">
        <v>135</v>
      </c>
      <c r="BM260" s="217" t="s">
        <v>457</v>
      </c>
    </row>
    <row r="261" s="2" customFormat="1" ht="16.5" customHeight="1">
      <c r="A261" s="40"/>
      <c r="B261" s="41"/>
      <c r="C261" s="206" t="s">
        <v>458</v>
      </c>
      <c r="D261" s="206" t="s">
        <v>130</v>
      </c>
      <c r="E261" s="207" t="s">
        <v>459</v>
      </c>
      <c r="F261" s="208" t="s">
        <v>460</v>
      </c>
      <c r="G261" s="209" t="s">
        <v>149</v>
      </c>
      <c r="H261" s="210">
        <v>33.950000000000003</v>
      </c>
      <c r="I261" s="211"/>
      <c r="J261" s="212">
        <f>ROUND(I261*H261,2)</f>
        <v>0</v>
      </c>
      <c r="K261" s="208" t="s">
        <v>134</v>
      </c>
      <c r="L261" s="46"/>
      <c r="M261" s="213" t="s">
        <v>35</v>
      </c>
      <c r="N261" s="214" t="s">
        <v>52</v>
      </c>
      <c r="O261" s="86"/>
      <c r="P261" s="215">
        <f>O261*H261</f>
        <v>0</v>
      </c>
      <c r="Q261" s="215">
        <v>0.00010000000000000001</v>
      </c>
      <c r="R261" s="215">
        <f>Q261*H261</f>
        <v>0.0033950000000000004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135</v>
      </c>
      <c r="AT261" s="217" t="s">
        <v>130</v>
      </c>
      <c r="AU261" s="217" t="s">
        <v>21</v>
      </c>
      <c r="AY261" s="18" t="s">
        <v>128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8" t="s">
        <v>89</v>
      </c>
      <c r="BK261" s="218">
        <f>ROUND(I261*H261,2)</f>
        <v>0</v>
      </c>
      <c r="BL261" s="18" t="s">
        <v>135</v>
      </c>
      <c r="BM261" s="217" t="s">
        <v>461</v>
      </c>
    </row>
    <row r="262" s="2" customFormat="1">
      <c r="A262" s="40"/>
      <c r="B262" s="41"/>
      <c r="C262" s="42"/>
      <c r="D262" s="219" t="s">
        <v>137</v>
      </c>
      <c r="E262" s="42"/>
      <c r="F262" s="220" t="s">
        <v>462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8" t="s">
        <v>137</v>
      </c>
      <c r="AU262" s="18" t="s">
        <v>21</v>
      </c>
    </row>
    <row r="263" s="13" customFormat="1">
      <c r="A263" s="13"/>
      <c r="B263" s="224"/>
      <c r="C263" s="225"/>
      <c r="D263" s="226" t="s">
        <v>139</v>
      </c>
      <c r="E263" s="227" t="s">
        <v>35</v>
      </c>
      <c r="F263" s="228" t="s">
        <v>463</v>
      </c>
      <c r="G263" s="225"/>
      <c r="H263" s="229">
        <v>33.950000000000003</v>
      </c>
      <c r="I263" s="230"/>
      <c r="J263" s="225"/>
      <c r="K263" s="225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139</v>
      </c>
      <c r="AU263" s="235" t="s">
        <v>21</v>
      </c>
      <c r="AV263" s="13" t="s">
        <v>21</v>
      </c>
      <c r="AW263" s="13" t="s">
        <v>41</v>
      </c>
      <c r="AX263" s="13" t="s">
        <v>89</v>
      </c>
      <c r="AY263" s="235" t="s">
        <v>128</v>
      </c>
    </row>
    <row r="264" s="2" customFormat="1" ht="16.5" customHeight="1">
      <c r="A264" s="40"/>
      <c r="B264" s="41"/>
      <c r="C264" s="206" t="s">
        <v>464</v>
      </c>
      <c r="D264" s="206" t="s">
        <v>130</v>
      </c>
      <c r="E264" s="207" t="s">
        <v>465</v>
      </c>
      <c r="F264" s="208" t="s">
        <v>466</v>
      </c>
      <c r="G264" s="209" t="s">
        <v>133</v>
      </c>
      <c r="H264" s="210">
        <v>1.5</v>
      </c>
      <c r="I264" s="211"/>
      <c r="J264" s="212">
        <f>ROUND(I264*H264,2)</f>
        <v>0</v>
      </c>
      <c r="K264" s="208" t="s">
        <v>134</v>
      </c>
      <c r="L264" s="46"/>
      <c r="M264" s="213" t="s">
        <v>35</v>
      </c>
      <c r="N264" s="214" t="s">
        <v>52</v>
      </c>
      <c r="O264" s="86"/>
      <c r="P264" s="215">
        <f>O264*H264</f>
        <v>0</v>
      </c>
      <c r="Q264" s="215">
        <v>0.0011999999999999999</v>
      </c>
      <c r="R264" s="215">
        <f>Q264*H264</f>
        <v>0.0018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135</v>
      </c>
      <c r="AT264" s="217" t="s">
        <v>130</v>
      </c>
      <c r="AU264" s="217" t="s">
        <v>21</v>
      </c>
      <c r="AY264" s="18" t="s">
        <v>128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8" t="s">
        <v>89</v>
      </c>
      <c r="BK264" s="218">
        <f>ROUND(I264*H264,2)</f>
        <v>0</v>
      </c>
      <c r="BL264" s="18" t="s">
        <v>135</v>
      </c>
      <c r="BM264" s="217" t="s">
        <v>467</v>
      </c>
    </row>
    <row r="265" s="2" customFormat="1">
      <c r="A265" s="40"/>
      <c r="B265" s="41"/>
      <c r="C265" s="42"/>
      <c r="D265" s="219" t="s">
        <v>137</v>
      </c>
      <c r="E265" s="42"/>
      <c r="F265" s="220" t="s">
        <v>468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8" t="s">
        <v>137</v>
      </c>
      <c r="AU265" s="18" t="s">
        <v>21</v>
      </c>
    </row>
    <row r="266" s="13" customFormat="1">
      <c r="A266" s="13"/>
      <c r="B266" s="224"/>
      <c r="C266" s="225"/>
      <c r="D266" s="226" t="s">
        <v>139</v>
      </c>
      <c r="E266" s="227" t="s">
        <v>35</v>
      </c>
      <c r="F266" s="228" t="s">
        <v>469</v>
      </c>
      <c r="G266" s="225"/>
      <c r="H266" s="229">
        <v>1.5</v>
      </c>
      <c r="I266" s="230"/>
      <c r="J266" s="225"/>
      <c r="K266" s="225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139</v>
      </c>
      <c r="AU266" s="235" t="s">
        <v>21</v>
      </c>
      <c r="AV266" s="13" t="s">
        <v>21</v>
      </c>
      <c r="AW266" s="13" t="s">
        <v>41</v>
      </c>
      <c r="AX266" s="13" t="s">
        <v>89</v>
      </c>
      <c r="AY266" s="235" t="s">
        <v>128</v>
      </c>
    </row>
    <row r="267" s="2" customFormat="1" ht="24.15" customHeight="1">
      <c r="A267" s="40"/>
      <c r="B267" s="41"/>
      <c r="C267" s="206" t="s">
        <v>470</v>
      </c>
      <c r="D267" s="206" t="s">
        <v>130</v>
      </c>
      <c r="E267" s="207" t="s">
        <v>471</v>
      </c>
      <c r="F267" s="208" t="s">
        <v>472</v>
      </c>
      <c r="G267" s="209" t="s">
        <v>149</v>
      </c>
      <c r="H267" s="210">
        <v>33.950000000000003</v>
      </c>
      <c r="I267" s="211"/>
      <c r="J267" s="212">
        <f>ROUND(I267*H267,2)</f>
        <v>0</v>
      </c>
      <c r="K267" s="208" t="s">
        <v>134</v>
      </c>
      <c r="L267" s="46"/>
      <c r="M267" s="213" t="s">
        <v>35</v>
      </c>
      <c r="N267" s="214" t="s">
        <v>52</v>
      </c>
      <c r="O267" s="86"/>
      <c r="P267" s="215">
        <f>O267*H267</f>
        <v>0</v>
      </c>
      <c r="Q267" s="215">
        <v>0</v>
      </c>
      <c r="R267" s="215">
        <f>Q267*H267</f>
        <v>0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135</v>
      </c>
      <c r="AT267" s="217" t="s">
        <v>130</v>
      </c>
      <c r="AU267" s="217" t="s">
        <v>21</v>
      </c>
      <c r="AY267" s="18" t="s">
        <v>128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8" t="s">
        <v>89</v>
      </c>
      <c r="BK267" s="218">
        <f>ROUND(I267*H267,2)</f>
        <v>0</v>
      </c>
      <c r="BL267" s="18" t="s">
        <v>135</v>
      </c>
      <c r="BM267" s="217" t="s">
        <v>473</v>
      </c>
    </row>
    <row r="268" s="2" customFormat="1">
      <c r="A268" s="40"/>
      <c r="B268" s="41"/>
      <c r="C268" s="42"/>
      <c r="D268" s="219" t="s">
        <v>137</v>
      </c>
      <c r="E268" s="42"/>
      <c r="F268" s="220" t="s">
        <v>474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8" t="s">
        <v>137</v>
      </c>
      <c r="AU268" s="18" t="s">
        <v>21</v>
      </c>
    </row>
    <row r="269" s="2" customFormat="1" ht="24.15" customHeight="1">
      <c r="A269" s="40"/>
      <c r="B269" s="41"/>
      <c r="C269" s="206" t="s">
        <v>475</v>
      </c>
      <c r="D269" s="206" t="s">
        <v>130</v>
      </c>
      <c r="E269" s="207" t="s">
        <v>476</v>
      </c>
      <c r="F269" s="208" t="s">
        <v>477</v>
      </c>
      <c r="G269" s="209" t="s">
        <v>133</v>
      </c>
      <c r="H269" s="210">
        <v>1.5</v>
      </c>
      <c r="I269" s="211"/>
      <c r="J269" s="212">
        <f>ROUND(I269*H269,2)</f>
        <v>0</v>
      </c>
      <c r="K269" s="208" t="s">
        <v>134</v>
      </c>
      <c r="L269" s="46"/>
      <c r="M269" s="213" t="s">
        <v>35</v>
      </c>
      <c r="N269" s="214" t="s">
        <v>52</v>
      </c>
      <c r="O269" s="86"/>
      <c r="P269" s="215">
        <f>O269*H269</f>
        <v>0</v>
      </c>
      <c r="Q269" s="215">
        <v>1.0000000000000001E-05</v>
      </c>
      <c r="R269" s="215">
        <f>Q269*H269</f>
        <v>1.5000000000000002E-05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135</v>
      </c>
      <c r="AT269" s="217" t="s">
        <v>130</v>
      </c>
      <c r="AU269" s="217" t="s">
        <v>21</v>
      </c>
      <c r="AY269" s="18" t="s">
        <v>128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8" t="s">
        <v>89</v>
      </c>
      <c r="BK269" s="218">
        <f>ROUND(I269*H269,2)</f>
        <v>0</v>
      </c>
      <c r="BL269" s="18" t="s">
        <v>135</v>
      </c>
      <c r="BM269" s="217" t="s">
        <v>478</v>
      </c>
    </row>
    <row r="270" s="2" customFormat="1">
      <c r="A270" s="40"/>
      <c r="B270" s="41"/>
      <c r="C270" s="42"/>
      <c r="D270" s="219" t="s">
        <v>137</v>
      </c>
      <c r="E270" s="42"/>
      <c r="F270" s="220" t="s">
        <v>479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8" t="s">
        <v>137</v>
      </c>
      <c r="AU270" s="18" t="s">
        <v>21</v>
      </c>
    </row>
    <row r="271" s="2" customFormat="1" ht="24.15" customHeight="1">
      <c r="A271" s="40"/>
      <c r="B271" s="41"/>
      <c r="C271" s="206" t="s">
        <v>480</v>
      </c>
      <c r="D271" s="206" t="s">
        <v>130</v>
      </c>
      <c r="E271" s="207" t="s">
        <v>481</v>
      </c>
      <c r="F271" s="208" t="s">
        <v>482</v>
      </c>
      <c r="G271" s="209" t="s">
        <v>149</v>
      </c>
      <c r="H271" s="210">
        <v>68.269999999999996</v>
      </c>
      <c r="I271" s="211"/>
      <c r="J271" s="212">
        <f>ROUND(I271*H271,2)</f>
        <v>0</v>
      </c>
      <c r="K271" s="208" t="s">
        <v>134</v>
      </c>
      <c r="L271" s="46"/>
      <c r="M271" s="213" t="s">
        <v>35</v>
      </c>
      <c r="N271" s="214" t="s">
        <v>52</v>
      </c>
      <c r="O271" s="86"/>
      <c r="P271" s="215">
        <f>O271*H271</f>
        <v>0</v>
      </c>
      <c r="Q271" s="215">
        <v>0.16850000000000001</v>
      </c>
      <c r="R271" s="215">
        <f>Q271*H271</f>
        <v>11.503495000000001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135</v>
      </c>
      <c r="AT271" s="217" t="s">
        <v>130</v>
      </c>
      <c r="AU271" s="217" t="s">
        <v>21</v>
      </c>
      <c r="AY271" s="18" t="s">
        <v>128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8" t="s">
        <v>89</v>
      </c>
      <c r="BK271" s="218">
        <f>ROUND(I271*H271,2)</f>
        <v>0</v>
      </c>
      <c r="BL271" s="18" t="s">
        <v>135</v>
      </c>
      <c r="BM271" s="217" t="s">
        <v>483</v>
      </c>
    </row>
    <row r="272" s="2" customFormat="1">
      <c r="A272" s="40"/>
      <c r="B272" s="41"/>
      <c r="C272" s="42"/>
      <c r="D272" s="219" t="s">
        <v>137</v>
      </c>
      <c r="E272" s="42"/>
      <c r="F272" s="220" t="s">
        <v>484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8" t="s">
        <v>137</v>
      </c>
      <c r="AU272" s="18" t="s">
        <v>21</v>
      </c>
    </row>
    <row r="273" s="2" customFormat="1" ht="16.5" customHeight="1">
      <c r="A273" s="40"/>
      <c r="B273" s="41"/>
      <c r="C273" s="248" t="s">
        <v>485</v>
      </c>
      <c r="D273" s="248" t="s">
        <v>244</v>
      </c>
      <c r="E273" s="249" t="s">
        <v>486</v>
      </c>
      <c r="F273" s="250" t="s">
        <v>487</v>
      </c>
      <c r="G273" s="251" t="s">
        <v>149</v>
      </c>
      <c r="H273" s="252">
        <v>36.832000000000001</v>
      </c>
      <c r="I273" s="253"/>
      <c r="J273" s="254">
        <f>ROUND(I273*H273,2)</f>
        <v>0</v>
      </c>
      <c r="K273" s="250" t="s">
        <v>134</v>
      </c>
      <c r="L273" s="255"/>
      <c r="M273" s="256" t="s">
        <v>35</v>
      </c>
      <c r="N273" s="257" t="s">
        <v>52</v>
      </c>
      <c r="O273" s="86"/>
      <c r="P273" s="215">
        <f>O273*H273</f>
        <v>0</v>
      </c>
      <c r="Q273" s="215">
        <v>0.080000000000000002</v>
      </c>
      <c r="R273" s="215">
        <f>Q273*H273</f>
        <v>2.9465600000000003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182</v>
      </c>
      <c r="AT273" s="217" t="s">
        <v>244</v>
      </c>
      <c r="AU273" s="217" t="s">
        <v>21</v>
      </c>
      <c r="AY273" s="18" t="s">
        <v>128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8" t="s">
        <v>89</v>
      </c>
      <c r="BK273" s="218">
        <f>ROUND(I273*H273,2)</f>
        <v>0</v>
      </c>
      <c r="BL273" s="18" t="s">
        <v>135</v>
      </c>
      <c r="BM273" s="217" t="s">
        <v>488</v>
      </c>
    </row>
    <row r="274" s="13" customFormat="1">
      <c r="A274" s="13"/>
      <c r="B274" s="224"/>
      <c r="C274" s="225"/>
      <c r="D274" s="226" t="s">
        <v>139</v>
      </c>
      <c r="E274" s="227" t="s">
        <v>35</v>
      </c>
      <c r="F274" s="228" t="s">
        <v>489</v>
      </c>
      <c r="G274" s="225"/>
      <c r="H274" s="229">
        <v>36.109999999999999</v>
      </c>
      <c r="I274" s="230"/>
      <c r="J274" s="225"/>
      <c r="K274" s="225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139</v>
      </c>
      <c r="AU274" s="235" t="s">
        <v>21</v>
      </c>
      <c r="AV274" s="13" t="s">
        <v>21</v>
      </c>
      <c r="AW274" s="13" t="s">
        <v>41</v>
      </c>
      <c r="AX274" s="13" t="s">
        <v>89</v>
      </c>
      <c r="AY274" s="235" t="s">
        <v>128</v>
      </c>
    </row>
    <row r="275" s="13" customFormat="1">
      <c r="A275" s="13"/>
      <c r="B275" s="224"/>
      <c r="C275" s="225"/>
      <c r="D275" s="226" t="s">
        <v>139</v>
      </c>
      <c r="E275" s="225"/>
      <c r="F275" s="228" t="s">
        <v>490</v>
      </c>
      <c r="G275" s="225"/>
      <c r="H275" s="229">
        <v>36.832000000000001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139</v>
      </c>
      <c r="AU275" s="235" t="s">
        <v>21</v>
      </c>
      <c r="AV275" s="13" t="s">
        <v>21</v>
      </c>
      <c r="AW275" s="13" t="s">
        <v>4</v>
      </c>
      <c r="AX275" s="13" t="s">
        <v>89</v>
      </c>
      <c r="AY275" s="235" t="s">
        <v>128</v>
      </c>
    </row>
    <row r="276" s="2" customFormat="1" ht="16.5" customHeight="1">
      <c r="A276" s="40"/>
      <c r="B276" s="41"/>
      <c r="C276" s="248" t="s">
        <v>491</v>
      </c>
      <c r="D276" s="248" t="s">
        <v>244</v>
      </c>
      <c r="E276" s="249" t="s">
        <v>492</v>
      </c>
      <c r="F276" s="250" t="s">
        <v>493</v>
      </c>
      <c r="G276" s="251" t="s">
        <v>149</v>
      </c>
      <c r="H276" s="252">
        <v>2.3149999999999999</v>
      </c>
      <c r="I276" s="253"/>
      <c r="J276" s="254">
        <f>ROUND(I276*H276,2)</f>
        <v>0</v>
      </c>
      <c r="K276" s="250" t="s">
        <v>134</v>
      </c>
      <c r="L276" s="255"/>
      <c r="M276" s="256" t="s">
        <v>35</v>
      </c>
      <c r="N276" s="257" t="s">
        <v>52</v>
      </c>
      <c r="O276" s="86"/>
      <c r="P276" s="215">
        <f>O276*H276</f>
        <v>0</v>
      </c>
      <c r="Q276" s="215">
        <v>0.12</v>
      </c>
      <c r="R276" s="215">
        <f>Q276*H276</f>
        <v>0.27779999999999999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182</v>
      </c>
      <c r="AT276" s="217" t="s">
        <v>244</v>
      </c>
      <c r="AU276" s="217" t="s">
        <v>21</v>
      </c>
      <c r="AY276" s="18" t="s">
        <v>128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89</v>
      </c>
      <c r="BK276" s="218">
        <f>ROUND(I276*H276,2)</f>
        <v>0</v>
      </c>
      <c r="BL276" s="18" t="s">
        <v>135</v>
      </c>
      <c r="BM276" s="217" t="s">
        <v>494</v>
      </c>
    </row>
    <row r="277" s="13" customFormat="1">
      <c r="A277" s="13"/>
      <c r="B277" s="224"/>
      <c r="C277" s="225"/>
      <c r="D277" s="226" t="s">
        <v>139</v>
      </c>
      <c r="E277" s="227" t="s">
        <v>35</v>
      </c>
      <c r="F277" s="228" t="s">
        <v>495</v>
      </c>
      <c r="G277" s="225"/>
      <c r="H277" s="229">
        <v>2.27</v>
      </c>
      <c r="I277" s="230"/>
      <c r="J277" s="225"/>
      <c r="K277" s="225"/>
      <c r="L277" s="231"/>
      <c r="M277" s="232"/>
      <c r="N277" s="233"/>
      <c r="O277" s="233"/>
      <c r="P277" s="233"/>
      <c r="Q277" s="233"/>
      <c r="R277" s="233"/>
      <c r="S277" s="233"/>
      <c r="T277" s="23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5" t="s">
        <v>139</v>
      </c>
      <c r="AU277" s="235" t="s">
        <v>21</v>
      </c>
      <c r="AV277" s="13" t="s">
        <v>21</v>
      </c>
      <c r="AW277" s="13" t="s">
        <v>41</v>
      </c>
      <c r="AX277" s="13" t="s">
        <v>89</v>
      </c>
      <c r="AY277" s="235" t="s">
        <v>128</v>
      </c>
    </row>
    <row r="278" s="13" customFormat="1">
      <c r="A278" s="13"/>
      <c r="B278" s="224"/>
      <c r="C278" s="225"/>
      <c r="D278" s="226" t="s">
        <v>139</v>
      </c>
      <c r="E278" s="225"/>
      <c r="F278" s="228" t="s">
        <v>496</v>
      </c>
      <c r="G278" s="225"/>
      <c r="H278" s="229">
        <v>2.3149999999999999</v>
      </c>
      <c r="I278" s="230"/>
      <c r="J278" s="225"/>
      <c r="K278" s="225"/>
      <c r="L278" s="231"/>
      <c r="M278" s="232"/>
      <c r="N278" s="233"/>
      <c r="O278" s="233"/>
      <c r="P278" s="233"/>
      <c r="Q278" s="233"/>
      <c r="R278" s="233"/>
      <c r="S278" s="233"/>
      <c r="T278" s="23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139</v>
      </c>
      <c r="AU278" s="235" t="s">
        <v>21</v>
      </c>
      <c r="AV278" s="13" t="s">
        <v>21</v>
      </c>
      <c r="AW278" s="13" t="s">
        <v>4</v>
      </c>
      <c r="AX278" s="13" t="s">
        <v>89</v>
      </c>
      <c r="AY278" s="235" t="s">
        <v>128</v>
      </c>
    </row>
    <row r="279" s="2" customFormat="1" ht="16.5" customHeight="1">
      <c r="A279" s="40"/>
      <c r="B279" s="41"/>
      <c r="C279" s="248" t="s">
        <v>497</v>
      </c>
      <c r="D279" s="248" t="s">
        <v>244</v>
      </c>
      <c r="E279" s="249" t="s">
        <v>498</v>
      </c>
      <c r="F279" s="250" t="s">
        <v>499</v>
      </c>
      <c r="G279" s="251" t="s">
        <v>149</v>
      </c>
      <c r="H279" s="252">
        <v>28.448</v>
      </c>
      <c r="I279" s="253"/>
      <c r="J279" s="254">
        <f>ROUND(I279*H279,2)</f>
        <v>0</v>
      </c>
      <c r="K279" s="250" t="s">
        <v>134</v>
      </c>
      <c r="L279" s="255"/>
      <c r="M279" s="256" t="s">
        <v>35</v>
      </c>
      <c r="N279" s="257" t="s">
        <v>52</v>
      </c>
      <c r="O279" s="86"/>
      <c r="P279" s="215">
        <f>O279*H279</f>
        <v>0</v>
      </c>
      <c r="Q279" s="215">
        <v>0.048300000000000003</v>
      </c>
      <c r="R279" s="215">
        <f>Q279*H279</f>
        <v>1.3740384000000001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182</v>
      </c>
      <c r="AT279" s="217" t="s">
        <v>244</v>
      </c>
      <c r="AU279" s="217" t="s">
        <v>21</v>
      </c>
      <c r="AY279" s="18" t="s">
        <v>128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8" t="s">
        <v>89</v>
      </c>
      <c r="BK279" s="218">
        <f>ROUND(I279*H279,2)</f>
        <v>0</v>
      </c>
      <c r="BL279" s="18" t="s">
        <v>135</v>
      </c>
      <c r="BM279" s="217" t="s">
        <v>500</v>
      </c>
    </row>
    <row r="280" s="13" customFormat="1">
      <c r="A280" s="13"/>
      <c r="B280" s="224"/>
      <c r="C280" s="225"/>
      <c r="D280" s="226" t="s">
        <v>139</v>
      </c>
      <c r="E280" s="227" t="s">
        <v>35</v>
      </c>
      <c r="F280" s="228" t="s">
        <v>501</v>
      </c>
      <c r="G280" s="225"/>
      <c r="H280" s="229">
        <v>27.890000000000001</v>
      </c>
      <c r="I280" s="230"/>
      <c r="J280" s="225"/>
      <c r="K280" s="225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139</v>
      </c>
      <c r="AU280" s="235" t="s">
        <v>21</v>
      </c>
      <c r="AV280" s="13" t="s">
        <v>21</v>
      </c>
      <c r="AW280" s="13" t="s">
        <v>41</v>
      </c>
      <c r="AX280" s="13" t="s">
        <v>89</v>
      </c>
      <c r="AY280" s="235" t="s">
        <v>128</v>
      </c>
    </row>
    <row r="281" s="13" customFormat="1">
      <c r="A281" s="13"/>
      <c r="B281" s="224"/>
      <c r="C281" s="225"/>
      <c r="D281" s="226" t="s">
        <v>139</v>
      </c>
      <c r="E281" s="225"/>
      <c r="F281" s="228" t="s">
        <v>502</v>
      </c>
      <c r="G281" s="225"/>
      <c r="H281" s="229">
        <v>28.448</v>
      </c>
      <c r="I281" s="230"/>
      <c r="J281" s="225"/>
      <c r="K281" s="225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139</v>
      </c>
      <c r="AU281" s="235" t="s">
        <v>21</v>
      </c>
      <c r="AV281" s="13" t="s">
        <v>21</v>
      </c>
      <c r="AW281" s="13" t="s">
        <v>4</v>
      </c>
      <c r="AX281" s="13" t="s">
        <v>89</v>
      </c>
      <c r="AY281" s="235" t="s">
        <v>128</v>
      </c>
    </row>
    <row r="282" s="2" customFormat="1" ht="16.5" customHeight="1">
      <c r="A282" s="40"/>
      <c r="B282" s="41"/>
      <c r="C282" s="248" t="s">
        <v>503</v>
      </c>
      <c r="D282" s="248" t="s">
        <v>244</v>
      </c>
      <c r="E282" s="249" t="s">
        <v>504</v>
      </c>
      <c r="F282" s="250" t="s">
        <v>505</v>
      </c>
      <c r="G282" s="251" t="s">
        <v>149</v>
      </c>
      <c r="H282" s="252">
        <v>2.04</v>
      </c>
      <c r="I282" s="253"/>
      <c r="J282" s="254">
        <f>ROUND(I282*H282,2)</f>
        <v>0</v>
      </c>
      <c r="K282" s="250" t="s">
        <v>134</v>
      </c>
      <c r="L282" s="255"/>
      <c r="M282" s="256" t="s">
        <v>35</v>
      </c>
      <c r="N282" s="257" t="s">
        <v>52</v>
      </c>
      <c r="O282" s="86"/>
      <c r="P282" s="215">
        <f>O282*H282</f>
        <v>0</v>
      </c>
      <c r="Q282" s="215">
        <v>0.085999999999999993</v>
      </c>
      <c r="R282" s="215">
        <f>Q282*H282</f>
        <v>0.17543999999999999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182</v>
      </c>
      <c r="AT282" s="217" t="s">
        <v>244</v>
      </c>
      <c r="AU282" s="217" t="s">
        <v>21</v>
      </c>
      <c r="AY282" s="18" t="s">
        <v>128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8" t="s">
        <v>89</v>
      </c>
      <c r="BK282" s="218">
        <f>ROUND(I282*H282,2)</f>
        <v>0</v>
      </c>
      <c r="BL282" s="18" t="s">
        <v>135</v>
      </c>
      <c r="BM282" s="217" t="s">
        <v>506</v>
      </c>
    </row>
    <row r="283" s="13" customFormat="1">
      <c r="A283" s="13"/>
      <c r="B283" s="224"/>
      <c r="C283" s="225"/>
      <c r="D283" s="226" t="s">
        <v>139</v>
      </c>
      <c r="E283" s="227" t="s">
        <v>35</v>
      </c>
      <c r="F283" s="228" t="s">
        <v>507</v>
      </c>
      <c r="G283" s="225"/>
      <c r="H283" s="229">
        <v>2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139</v>
      </c>
      <c r="AU283" s="235" t="s">
        <v>21</v>
      </c>
      <c r="AV283" s="13" t="s">
        <v>21</v>
      </c>
      <c r="AW283" s="13" t="s">
        <v>41</v>
      </c>
      <c r="AX283" s="13" t="s">
        <v>89</v>
      </c>
      <c r="AY283" s="235" t="s">
        <v>128</v>
      </c>
    </row>
    <row r="284" s="13" customFormat="1">
      <c r="A284" s="13"/>
      <c r="B284" s="224"/>
      <c r="C284" s="225"/>
      <c r="D284" s="226" t="s">
        <v>139</v>
      </c>
      <c r="E284" s="225"/>
      <c r="F284" s="228" t="s">
        <v>508</v>
      </c>
      <c r="G284" s="225"/>
      <c r="H284" s="229">
        <v>2.04</v>
      </c>
      <c r="I284" s="230"/>
      <c r="J284" s="225"/>
      <c r="K284" s="225"/>
      <c r="L284" s="231"/>
      <c r="M284" s="232"/>
      <c r="N284" s="233"/>
      <c r="O284" s="233"/>
      <c r="P284" s="233"/>
      <c r="Q284" s="233"/>
      <c r="R284" s="233"/>
      <c r="S284" s="233"/>
      <c r="T284" s="23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5" t="s">
        <v>139</v>
      </c>
      <c r="AU284" s="235" t="s">
        <v>21</v>
      </c>
      <c r="AV284" s="13" t="s">
        <v>21</v>
      </c>
      <c r="AW284" s="13" t="s">
        <v>4</v>
      </c>
      <c r="AX284" s="13" t="s">
        <v>89</v>
      </c>
      <c r="AY284" s="235" t="s">
        <v>128</v>
      </c>
    </row>
    <row r="285" s="2" customFormat="1" ht="24.15" customHeight="1">
      <c r="A285" s="40"/>
      <c r="B285" s="41"/>
      <c r="C285" s="206" t="s">
        <v>509</v>
      </c>
      <c r="D285" s="206" t="s">
        <v>130</v>
      </c>
      <c r="E285" s="207" t="s">
        <v>510</v>
      </c>
      <c r="F285" s="208" t="s">
        <v>511</v>
      </c>
      <c r="G285" s="209" t="s">
        <v>149</v>
      </c>
      <c r="H285" s="210">
        <v>43.090000000000003</v>
      </c>
      <c r="I285" s="211"/>
      <c r="J285" s="212">
        <f>ROUND(I285*H285,2)</f>
        <v>0</v>
      </c>
      <c r="K285" s="208" t="s">
        <v>134</v>
      </c>
      <c r="L285" s="46"/>
      <c r="M285" s="213" t="s">
        <v>35</v>
      </c>
      <c r="N285" s="214" t="s">
        <v>52</v>
      </c>
      <c r="O285" s="86"/>
      <c r="P285" s="215">
        <f>O285*H285</f>
        <v>0</v>
      </c>
      <c r="Q285" s="215">
        <v>0.14041999999999999</v>
      </c>
      <c r="R285" s="215">
        <f>Q285*H285</f>
        <v>6.0506978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135</v>
      </c>
      <c r="AT285" s="217" t="s">
        <v>130</v>
      </c>
      <c r="AU285" s="217" t="s">
        <v>21</v>
      </c>
      <c r="AY285" s="18" t="s">
        <v>128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8" t="s">
        <v>89</v>
      </c>
      <c r="BK285" s="218">
        <f>ROUND(I285*H285,2)</f>
        <v>0</v>
      </c>
      <c r="BL285" s="18" t="s">
        <v>135</v>
      </c>
      <c r="BM285" s="217" t="s">
        <v>512</v>
      </c>
    </row>
    <row r="286" s="2" customFormat="1">
      <c r="A286" s="40"/>
      <c r="B286" s="41"/>
      <c r="C286" s="42"/>
      <c r="D286" s="219" t="s">
        <v>137</v>
      </c>
      <c r="E286" s="42"/>
      <c r="F286" s="220" t="s">
        <v>513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137</v>
      </c>
      <c r="AU286" s="18" t="s">
        <v>21</v>
      </c>
    </row>
    <row r="287" s="2" customFormat="1" ht="16.5" customHeight="1">
      <c r="A287" s="40"/>
      <c r="B287" s="41"/>
      <c r="C287" s="248" t="s">
        <v>514</v>
      </c>
      <c r="D287" s="248" t="s">
        <v>244</v>
      </c>
      <c r="E287" s="249" t="s">
        <v>515</v>
      </c>
      <c r="F287" s="250" t="s">
        <v>516</v>
      </c>
      <c r="G287" s="251" t="s">
        <v>149</v>
      </c>
      <c r="H287" s="252">
        <v>43.951999999999998</v>
      </c>
      <c r="I287" s="253"/>
      <c r="J287" s="254">
        <f>ROUND(I287*H287,2)</f>
        <v>0</v>
      </c>
      <c r="K287" s="250" t="s">
        <v>134</v>
      </c>
      <c r="L287" s="255"/>
      <c r="M287" s="256" t="s">
        <v>35</v>
      </c>
      <c r="N287" s="257" t="s">
        <v>52</v>
      </c>
      <c r="O287" s="86"/>
      <c r="P287" s="215">
        <f>O287*H287</f>
        <v>0</v>
      </c>
      <c r="Q287" s="215">
        <v>0.044999999999999998</v>
      </c>
      <c r="R287" s="215">
        <f>Q287*H287</f>
        <v>1.9778399999999998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182</v>
      </c>
      <c r="AT287" s="217" t="s">
        <v>244</v>
      </c>
      <c r="AU287" s="217" t="s">
        <v>21</v>
      </c>
      <c r="AY287" s="18" t="s">
        <v>128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8" t="s">
        <v>89</v>
      </c>
      <c r="BK287" s="218">
        <f>ROUND(I287*H287,2)</f>
        <v>0</v>
      </c>
      <c r="BL287" s="18" t="s">
        <v>135</v>
      </c>
      <c r="BM287" s="217" t="s">
        <v>517</v>
      </c>
    </row>
    <row r="288" s="13" customFormat="1">
      <c r="A288" s="13"/>
      <c r="B288" s="224"/>
      <c r="C288" s="225"/>
      <c r="D288" s="226" t="s">
        <v>139</v>
      </c>
      <c r="E288" s="227" t="s">
        <v>35</v>
      </c>
      <c r="F288" s="228" t="s">
        <v>518</v>
      </c>
      <c r="G288" s="225"/>
      <c r="H288" s="229">
        <v>41.390000000000001</v>
      </c>
      <c r="I288" s="230"/>
      <c r="J288" s="225"/>
      <c r="K288" s="225"/>
      <c r="L288" s="231"/>
      <c r="M288" s="232"/>
      <c r="N288" s="233"/>
      <c r="O288" s="233"/>
      <c r="P288" s="233"/>
      <c r="Q288" s="233"/>
      <c r="R288" s="233"/>
      <c r="S288" s="233"/>
      <c r="T288" s="23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5" t="s">
        <v>139</v>
      </c>
      <c r="AU288" s="235" t="s">
        <v>21</v>
      </c>
      <c r="AV288" s="13" t="s">
        <v>21</v>
      </c>
      <c r="AW288" s="13" t="s">
        <v>41</v>
      </c>
      <c r="AX288" s="13" t="s">
        <v>81</v>
      </c>
      <c r="AY288" s="235" t="s">
        <v>128</v>
      </c>
    </row>
    <row r="289" s="13" customFormat="1">
      <c r="A289" s="13"/>
      <c r="B289" s="224"/>
      <c r="C289" s="225"/>
      <c r="D289" s="226" t="s">
        <v>139</v>
      </c>
      <c r="E289" s="227" t="s">
        <v>35</v>
      </c>
      <c r="F289" s="228" t="s">
        <v>519</v>
      </c>
      <c r="G289" s="225"/>
      <c r="H289" s="229">
        <v>1.7</v>
      </c>
      <c r="I289" s="230"/>
      <c r="J289" s="225"/>
      <c r="K289" s="225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139</v>
      </c>
      <c r="AU289" s="235" t="s">
        <v>21</v>
      </c>
      <c r="AV289" s="13" t="s">
        <v>21</v>
      </c>
      <c r="AW289" s="13" t="s">
        <v>41</v>
      </c>
      <c r="AX289" s="13" t="s">
        <v>81</v>
      </c>
      <c r="AY289" s="235" t="s">
        <v>128</v>
      </c>
    </row>
    <row r="290" s="14" customFormat="1">
      <c r="A290" s="14"/>
      <c r="B290" s="236"/>
      <c r="C290" s="237"/>
      <c r="D290" s="226" t="s">
        <v>139</v>
      </c>
      <c r="E290" s="238" t="s">
        <v>35</v>
      </c>
      <c r="F290" s="239" t="s">
        <v>166</v>
      </c>
      <c r="G290" s="237"/>
      <c r="H290" s="240">
        <v>43.090000000000003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6" t="s">
        <v>139</v>
      </c>
      <c r="AU290" s="246" t="s">
        <v>21</v>
      </c>
      <c r="AV290" s="14" t="s">
        <v>135</v>
      </c>
      <c r="AW290" s="14" t="s">
        <v>41</v>
      </c>
      <c r="AX290" s="14" t="s">
        <v>89</v>
      </c>
      <c r="AY290" s="246" t="s">
        <v>128</v>
      </c>
    </row>
    <row r="291" s="13" customFormat="1">
      <c r="A291" s="13"/>
      <c r="B291" s="224"/>
      <c r="C291" s="225"/>
      <c r="D291" s="226" t="s">
        <v>139</v>
      </c>
      <c r="E291" s="225"/>
      <c r="F291" s="228" t="s">
        <v>520</v>
      </c>
      <c r="G291" s="225"/>
      <c r="H291" s="229">
        <v>43.951999999999998</v>
      </c>
      <c r="I291" s="230"/>
      <c r="J291" s="225"/>
      <c r="K291" s="225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139</v>
      </c>
      <c r="AU291" s="235" t="s">
        <v>21</v>
      </c>
      <c r="AV291" s="13" t="s">
        <v>21</v>
      </c>
      <c r="AW291" s="13" t="s">
        <v>4</v>
      </c>
      <c r="AX291" s="13" t="s">
        <v>89</v>
      </c>
      <c r="AY291" s="235" t="s">
        <v>128</v>
      </c>
    </row>
    <row r="292" s="2" customFormat="1" ht="33" customHeight="1">
      <c r="A292" s="40"/>
      <c r="B292" s="41"/>
      <c r="C292" s="206" t="s">
        <v>521</v>
      </c>
      <c r="D292" s="206" t="s">
        <v>130</v>
      </c>
      <c r="E292" s="207" t="s">
        <v>522</v>
      </c>
      <c r="F292" s="208" t="s">
        <v>523</v>
      </c>
      <c r="G292" s="209" t="s">
        <v>149</v>
      </c>
      <c r="H292" s="210">
        <v>1.7</v>
      </c>
      <c r="I292" s="211"/>
      <c r="J292" s="212">
        <f>ROUND(I292*H292,2)</f>
        <v>0</v>
      </c>
      <c r="K292" s="208" t="s">
        <v>134</v>
      </c>
      <c r="L292" s="46"/>
      <c r="M292" s="213" t="s">
        <v>35</v>
      </c>
      <c r="N292" s="214" t="s">
        <v>52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135</v>
      </c>
      <c r="AT292" s="217" t="s">
        <v>130</v>
      </c>
      <c r="AU292" s="217" t="s">
        <v>21</v>
      </c>
      <c r="AY292" s="18" t="s">
        <v>128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8" t="s">
        <v>89</v>
      </c>
      <c r="BK292" s="218">
        <f>ROUND(I292*H292,2)</f>
        <v>0</v>
      </c>
      <c r="BL292" s="18" t="s">
        <v>135</v>
      </c>
      <c r="BM292" s="217" t="s">
        <v>524</v>
      </c>
    </row>
    <row r="293" s="2" customFormat="1">
      <c r="A293" s="40"/>
      <c r="B293" s="41"/>
      <c r="C293" s="42"/>
      <c r="D293" s="219" t="s">
        <v>137</v>
      </c>
      <c r="E293" s="42"/>
      <c r="F293" s="220" t="s">
        <v>525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8" t="s">
        <v>137</v>
      </c>
      <c r="AU293" s="18" t="s">
        <v>21</v>
      </c>
    </row>
    <row r="294" s="2" customFormat="1" ht="24.15" customHeight="1">
      <c r="A294" s="40"/>
      <c r="B294" s="41"/>
      <c r="C294" s="206" t="s">
        <v>526</v>
      </c>
      <c r="D294" s="206" t="s">
        <v>130</v>
      </c>
      <c r="E294" s="207" t="s">
        <v>527</v>
      </c>
      <c r="F294" s="208" t="s">
        <v>528</v>
      </c>
      <c r="G294" s="209" t="s">
        <v>149</v>
      </c>
      <c r="H294" s="210">
        <v>1.7</v>
      </c>
      <c r="I294" s="211"/>
      <c r="J294" s="212">
        <f>ROUND(I294*H294,2)</f>
        <v>0</v>
      </c>
      <c r="K294" s="208" t="s">
        <v>134</v>
      </c>
      <c r="L294" s="46"/>
      <c r="M294" s="213" t="s">
        <v>35</v>
      </c>
      <c r="N294" s="214" t="s">
        <v>52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135</v>
      </c>
      <c r="AT294" s="217" t="s">
        <v>130</v>
      </c>
      <c r="AU294" s="217" t="s">
        <v>21</v>
      </c>
      <c r="AY294" s="18" t="s">
        <v>128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8" t="s">
        <v>89</v>
      </c>
      <c r="BK294" s="218">
        <f>ROUND(I294*H294,2)</f>
        <v>0</v>
      </c>
      <c r="BL294" s="18" t="s">
        <v>135</v>
      </c>
      <c r="BM294" s="217" t="s">
        <v>529</v>
      </c>
    </row>
    <row r="295" s="2" customFormat="1">
      <c r="A295" s="40"/>
      <c r="B295" s="41"/>
      <c r="C295" s="42"/>
      <c r="D295" s="219" t="s">
        <v>137</v>
      </c>
      <c r="E295" s="42"/>
      <c r="F295" s="220" t="s">
        <v>530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8" t="s">
        <v>137</v>
      </c>
      <c r="AU295" s="18" t="s">
        <v>21</v>
      </c>
    </row>
    <row r="296" s="2" customFormat="1" ht="24.15" customHeight="1">
      <c r="A296" s="40"/>
      <c r="B296" s="41"/>
      <c r="C296" s="206" t="s">
        <v>531</v>
      </c>
      <c r="D296" s="206" t="s">
        <v>130</v>
      </c>
      <c r="E296" s="207" t="s">
        <v>532</v>
      </c>
      <c r="F296" s="208" t="s">
        <v>533</v>
      </c>
      <c r="G296" s="209" t="s">
        <v>149</v>
      </c>
      <c r="H296" s="210">
        <v>58.899999999999999</v>
      </c>
      <c r="I296" s="211"/>
      <c r="J296" s="212">
        <f>ROUND(I296*H296,2)</f>
        <v>0</v>
      </c>
      <c r="K296" s="208" t="s">
        <v>134</v>
      </c>
      <c r="L296" s="46"/>
      <c r="M296" s="213" t="s">
        <v>35</v>
      </c>
      <c r="N296" s="214" t="s">
        <v>52</v>
      </c>
      <c r="O296" s="86"/>
      <c r="P296" s="215">
        <f>O296*H296</f>
        <v>0</v>
      </c>
      <c r="Q296" s="215">
        <v>0.00034000000000000002</v>
      </c>
      <c r="R296" s="215">
        <f>Q296*H296</f>
        <v>0.020026000000000002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135</v>
      </c>
      <c r="AT296" s="217" t="s">
        <v>130</v>
      </c>
      <c r="AU296" s="217" t="s">
        <v>21</v>
      </c>
      <c r="AY296" s="18" t="s">
        <v>128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89</v>
      </c>
      <c r="BK296" s="218">
        <f>ROUND(I296*H296,2)</f>
        <v>0</v>
      </c>
      <c r="BL296" s="18" t="s">
        <v>135</v>
      </c>
      <c r="BM296" s="217" t="s">
        <v>534</v>
      </c>
    </row>
    <row r="297" s="2" customFormat="1">
      <c r="A297" s="40"/>
      <c r="B297" s="41"/>
      <c r="C297" s="42"/>
      <c r="D297" s="219" t="s">
        <v>137</v>
      </c>
      <c r="E297" s="42"/>
      <c r="F297" s="220" t="s">
        <v>535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137</v>
      </c>
      <c r="AU297" s="18" t="s">
        <v>21</v>
      </c>
    </row>
    <row r="298" s="2" customFormat="1" ht="16.5" customHeight="1">
      <c r="A298" s="40"/>
      <c r="B298" s="41"/>
      <c r="C298" s="206" t="s">
        <v>536</v>
      </c>
      <c r="D298" s="206" t="s">
        <v>130</v>
      </c>
      <c r="E298" s="207" t="s">
        <v>537</v>
      </c>
      <c r="F298" s="208" t="s">
        <v>538</v>
      </c>
      <c r="G298" s="209" t="s">
        <v>149</v>
      </c>
      <c r="H298" s="210">
        <v>58.899999999999999</v>
      </c>
      <c r="I298" s="211"/>
      <c r="J298" s="212">
        <f>ROUND(I298*H298,2)</f>
        <v>0</v>
      </c>
      <c r="K298" s="208" t="s">
        <v>134</v>
      </c>
      <c r="L298" s="46"/>
      <c r="M298" s="213" t="s">
        <v>35</v>
      </c>
      <c r="N298" s="214" t="s">
        <v>52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135</v>
      </c>
      <c r="AT298" s="217" t="s">
        <v>130</v>
      </c>
      <c r="AU298" s="217" t="s">
        <v>21</v>
      </c>
      <c r="AY298" s="18" t="s">
        <v>128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89</v>
      </c>
      <c r="BK298" s="218">
        <f>ROUND(I298*H298,2)</f>
        <v>0</v>
      </c>
      <c r="BL298" s="18" t="s">
        <v>135</v>
      </c>
      <c r="BM298" s="217" t="s">
        <v>539</v>
      </c>
    </row>
    <row r="299" s="2" customFormat="1">
      <c r="A299" s="40"/>
      <c r="B299" s="41"/>
      <c r="C299" s="42"/>
      <c r="D299" s="219" t="s">
        <v>137</v>
      </c>
      <c r="E299" s="42"/>
      <c r="F299" s="220" t="s">
        <v>540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8" t="s">
        <v>137</v>
      </c>
      <c r="AU299" s="18" t="s">
        <v>21</v>
      </c>
    </row>
    <row r="300" s="2" customFormat="1" ht="33" customHeight="1">
      <c r="A300" s="40"/>
      <c r="B300" s="41"/>
      <c r="C300" s="206" t="s">
        <v>541</v>
      </c>
      <c r="D300" s="206" t="s">
        <v>130</v>
      </c>
      <c r="E300" s="207" t="s">
        <v>542</v>
      </c>
      <c r="F300" s="208" t="s">
        <v>543</v>
      </c>
      <c r="G300" s="209" t="s">
        <v>268</v>
      </c>
      <c r="H300" s="210">
        <v>3</v>
      </c>
      <c r="I300" s="211"/>
      <c r="J300" s="212">
        <f>ROUND(I300*H300,2)</f>
        <v>0</v>
      </c>
      <c r="K300" s="208" t="s">
        <v>134</v>
      </c>
      <c r="L300" s="46"/>
      <c r="M300" s="213" t="s">
        <v>35</v>
      </c>
      <c r="N300" s="214" t="s">
        <v>52</v>
      </c>
      <c r="O300" s="86"/>
      <c r="P300" s="215">
        <f>O300*H300</f>
        <v>0</v>
      </c>
      <c r="Q300" s="215">
        <v>0</v>
      </c>
      <c r="R300" s="215">
        <f>Q300*H300</f>
        <v>0</v>
      </c>
      <c r="S300" s="215">
        <v>0.082000000000000003</v>
      </c>
      <c r="T300" s="216">
        <f>S300*H300</f>
        <v>0.246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7" t="s">
        <v>135</v>
      </c>
      <c r="AT300" s="217" t="s">
        <v>130</v>
      </c>
      <c r="AU300" s="217" t="s">
        <v>21</v>
      </c>
      <c r="AY300" s="18" t="s">
        <v>128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8" t="s">
        <v>89</v>
      </c>
      <c r="BK300" s="218">
        <f>ROUND(I300*H300,2)</f>
        <v>0</v>
      </c>
      <c r="BL300" s="18" t="s">
        <v>135</v>
      </c>
      <c r="BM300" s="217" t="s">
        <v>544</v>
      </c>
    </row>
    <row r="301" s="2" customFormat="1">
      <c r="A301" s="40"/>
      <c r="B301" s="41"/>
      <c r="C301" s="42"/>
      <c r="D301" s="219" t="s">
        <v>137</v>
      </c>
      <c r="E301" s="42"/>
      <c r="F301" s="220" t="s">
        <v>545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8" t="s">
        <v>137</v>
      </c>
      <c r="AU301" s="18" t="s">
        <v>21</v>
      </c>
    </row>
    <row r="302" s="2" customFormat="1">
      <c r="A302" s="40"/>
      <c r="B302" s="41"/>
      <c r="C302" s="42"/>
      <c r="D302" s="226" t="s">
        <v>200</v>
      </c>
      <c r="E302" s="42"/>
      <c r="F302" s="247" t="s">
        <v>546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8" t="s">
        <v>200</v>
      </c>
      <c r="AU302" s="18" t="s">
        <v>21</v>
      </c>
    </row>
    <row r="303" s="13" customFormat="1">
      <c r="A303" s="13"/>
      <c r="B303" s="224"/>
      <c r="C303" s="225"/>
      <c r="D303" s="226" t="s">
        <v>139</v>
      </c>
      <c r="E303" s="227" t="s">
        <v>35</v>
      </c>
      <c r="F303" s="228" t="s">
        <v>547</v>
      </c>
      <c r="G303" s="225"/>
      <c r="H303" s="229">
        <v>2</v>
      </c>
      <c r="I303" s="230"/>
      <c r="J303" s="225"/>
      <c r="K303" s="225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139</v>
      </c>
      <c r="AU303" s="235" t="s">
        <v>21</v>
      </c>
      <c r="AV303" s="13" t="s">
        <v>21</v>
      </c>
      <c r="AW303" s="13" t="s">
        <v>41</v>
      </c>
      <c r="AX303" s="13" t="s">
        <v>81</v>
      </c>
      <c r="AY303" s="235" t="s">
        <v>128</v>
      </c>
    </row>
    <row r="304" s="13" customFormat="1">
      <c r="A304" s="13"/>
      <c r="B304" s="224"/>
      <c r="C304" s="225"/>
      <c r="D304" s="226" t="s">
        <v>139</v>
      </c>
      <c r="E304" s="227" t="s">
        <v>35</v>
      </c>
      <c r="F304" s="228" t="s">
        <v>548</v>
      </c>
      <c r="G304" s="225"/>
      <c r="H304" s="229">
        <v>1</v>
      </c>
      <c r="I304" s="230"/>
      <c r="J304" s="225"/>
      <c r="K304" s="225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139</v>
      </c>
      <c r="AU304" s="235" t="s">
        <v>21</v>
      </c>
      <c r="AV304" s="13" t="s">
        <v>21</v>
      </c>
      <c r="AW304" s="13" t="s">
        <v>41</v>
      </c>
      <c r="AX304" s="13" t="s">
        <v>81</v>
      </c>
      <c r="AY304" s="235" t="s">
        <v>128</v>
      </c>
    </row>
    <row r="305" s="14" customFormat="1">
      <c r="A305" s="14"/>
      <c r="B305" s="236"/>
      <c r="C305" s="237"/>
      <c r="D305" s="226" t="s">
        <v>139</v>
      </c>
      <c r="E305" s="238" t="s">
        <v>35</v>
      </c>
      <c r="F305" s="239" t="s">
        <v>166</v>
      </c>
      <c r="G305" s="237"/>
      <c r="H305" s="240">
        <v>3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6" t="s">
        <v>139</v>
      </c>
      <c r="AU305" s="246" t="s">
        <v>21</v>
      </c>
      <c r="AV305" s="14" t="s">
        <v>135</v>
      </c>
      <c r="AW305" s="14" t="s">
        <v>41</v>
      </c>
      <c r="AX305" s="14" t="s">
        <v>89</v>
      </c>
      <c r="AY305" s="246" t="s">
        <v>128</v>
      </c>
    </row>
    <row r="306" s="2" customFormat="1" ht="24.15" customHeight="1">
      <c r="A306" s="40"/>
      <c r="B306" s="41"/>
      <c r="C306" s="206" t="s">
        <v>549</v>
      </c>
      <c r="D306" s="206" t="s">
        <v>130</v>
      </c>
      <c r="E306" s="207" t="s">
        <v>550</v>
      </c>
      <c r="F306" s="208" t="s">
        <v>551</v>
      </c>
      <c r="G306" s="209" t="s">
        <v>149</v>
      </c>
      <c r="H306" s="210">
        <v>0.25</v>
      </c>
      <c r="I306" s="211"/>
      <c r="J306" s="212">
        <f>ROUND(I306*H306,2)</f>
        <v>0</v>
      </c>
      <c r="K306" s="208" t="s">
        <v>134</v>
      </c>
      <c r="L306" s="46"/>
      <c r="M306" s="213" t="s">
        <v>35</v>
      </c>
      <c r="N306" s="214" t="s">
        <v>52</v>
      </c>
      <c r="O306" s="86"/>
      <c r="P306" s="215">
        <f>O306*H306</f>
        <v>0</v>
      </c>
      <c r="Q306" s="215">
        <v>0.0012800000000000001</v>
      </c>
      <c r="R306" s="215">
        <f>Q306*H306</f>
        <v>0.00032000000000000003</v>
      </c>
      <c r="S306" s="215">
        <v>0.021000000000000001</v>
      </c>
      <c r="T306" s="216">
        <f>S306*H306</f>
        <v>0.0052500000000000003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135</v>
      </c>
      <c r="AT306" s="217" t="s">
        <v>130</v>
      </c>
      <c r="AU306" s="217" t="s">
        <v>21</v>
      </c>
      <c r="AY306" s="18" t="s">
        <v>128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8" t="s">
        <v>89</v>
      </c>
      <c r="BK306" s="218">
        <f>ROUND(I306*H306,2)</f>
        <v>0</v>
      </c>
      <c r="BL306" s="18" t="s">
        <v>135</v>
      </c>
      <c r="BM306" s="217" t="s">
        <v>552</v>
      </c>
    </row>
    <row r="307" s="2" customFormat="1">
      <c r="A307" s="40"/>
      <c r="B307" s="41"/>
      <c r="C307" s="42"/>
      <c r="D307" s="219" t="s">
        <v>137</v>
      </c>
      <c r="E307" s="42"/>
      <c r="F307" s="220" t="s">
        <v>553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8" t="s">
        <v>137</v>
      </c>
      <c r="AU307" s="18" t="s">
        <v>21</v>
      </c>
    </row>
    <row r="308" s="13" customFormat="1">
      <c r="A308" s="13"/>
      <c r="B308" s="224"/>
      <c r="C308" s="225"/>
      <c r="D308" s="226" t="s">
        <v>139</v>
      </c>
      <c r="E308" s="227" t="s">
        <v>35</v>
      </c>
      <c r="F308" s="228" t="s">
        <v>554</v>
      </c>
      <c r="G308" s="225"/>
      <c r="H308" s="229">
        <v>0.25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139</v>
      </c>
      <c r="AU308" s="235" t="s">
        <v>21</v>
      </c>
      <c r="AV308" s="13" t="s">
        <v>21</v>
      </c>
      <c r="AW308" s="13" t="s">
        <v>41</v>
      </c>
      <c r="AX308" s="13" t="s">
        <v>89</v>
      </c>
      <c r="AY308" s="235" t="s">
        <v>128</v>
      </c>
    </row>
    <row r="309" s="12" customFormat="1" ht="22.8" customHeight="1">
      <c r="A309" s="12"/>
      <c r="B309" s="190"/>
      <c r="C309" s="191"/>
      <c r="D309" s="192" t="s">
        <v>80</v>
      </c>
      <c r="E309" s="204" t="s">
        <v>555</v>
      </c>
      <c r="F309" s="204" t="s">
        <v>556</v>
      </c>
      <c r="G309" s="191"/>
      <c r="H309" s="191"/>
      <c r="I309" s="194"/>
      <c r="J309" s="205">
        <f>BK309</f>
        <v>0</v>
      </c>
      <c r="K309" s="191"/>
      <c r="L309" s="196"/>
      <c r="M309" s="197"/>
      <c r="N309" s="198"/>
      <c r="O309" s="198"/>
      <c r="P309" s="199">
        <f>SUM(P310:P321)</f>
        <v>0</v>
      </c>
      <c r="Q309" s="198"/>
      <c r="R309" s="199">
        <f>SUM(R310:R321)</f>
        <v>0</v>
      </c>
      <c r="S309" s="198"/>
      <c r="T309" s="200">
        <f>SUM(T310:T321)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1" t="s">
        <v>89</v>
      </c>
      <c r="AT309" s="202" t="s">
        <v>80</v>
      </c>
      <c r="AU309" s="202" t="s">
        <v>89</v>
      </c>
      <c r="AY309" s="201" t="s">
        <v>128</v>
      </c>
      <c r="BK309" s="203">
        <f>SUM(BK310:BK321)</f>
        <v>0</v>
      </c>
    </row>
    <row r="310" s="2" customFormat="1" ht="24.15" customHeight="1">
      <c r="A310" s="40"/>
      <c r="B310" s="41"/>
      <c r="C310" s="206" t="s">
        <v>557</v>
      </c>
      <c r="D310" s="206" t="s">
        <v>130</v>
      </c>
      <c r="E310" s="207" t="s">
        <v>558</v>
      </c>
      <c r="F310" s="208" t="s">
        <v>559</v>
      </c>
      <c r="G310" s="209" t="s">
        <v>217</v>
      </c>
      <c r="H310" s="210">
        <v>15.223000000000001</v>
      </c>
      <c r="I310" s="211"/>
      <c r="J310" s="212">
        <f>ROUND(I310*H310,2)</f>
        <v>0</v>
      </c>
      <c r="K310" s="208" t="s">
        <v>134</v>
      </c>
      <c r="L310" s="46"/>
      <c r="M310" s="213" t="s">
        <v>35</v>
      </c>
      <c r="N310" s="214" t="s">
        <v>52</v>
      </c>
      <c r="O310" s="86"/>
      <c r="P310" s="215">
        <f>O310*H310</f>
        <v>0</v>
      </c>
      <c r="Q310" s="215">
        <v>0</v>
      </c>
      <c r="R310" s="215">
        <f>Q310*H310</f>
        <v>0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135</v>
      </c>
      <c r="AT310" s="217" t="s">
        <v>130</v>
      </c>
      <c r="AU310" s="217" t="s">
        <v>21</v>
      </c>
      <c r="AY310" s="18" t="s">
        <v>128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8" t="s">
        <v>89</v>
      </c>
      <c r="BK310" s="218">
        <f>ROUND(I310*H310,2)</f>
        <v>0</v>
      </c>
      <c r="BL310" s="18" t="s">
        <v>135</v>
      </c>
      <c r="BM310" s="217" t="s">
        <v>560</v>
      </c>
    </row>
    <row r="311" s="2" customFormat="1">
      <c r="A311" s="40"/>
      <c r="B311" s="41"/>
      <c r="C311" s="42"/>
      <c r="D311" s="219" t="s">
        <v>137</v>
      </c>
      <c r="E311" s="42"/>
      <c r="F311" s="220" t="s">
        <v>561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8" t="s">
        <v>137</v>
      </c>
      <c r="AU311" s="18" t="s">
        <v>21</v>
      </c>
    </row>
    <row r="312" s="2" customFormat="1" ht="24.15" customHeight="1">
      <c r="A312" s="40"/>
      <c r="B312" s="41"/>
      <c r="C312" s="206" t="s">
        <v>562</v>
      </c>
      <c r="D312" s="206" t="s">
        <v>130</v>
      </c>
      <c r="E312" s="207" t="s">
        <v>563</v>
      </c>
      <c r="F312" s="208" t="s">
        <v>564</v>
      </c>
      <c r="G312" s="209" t="s">
        <v>217</v>
      </c>
      <c r="H312" s="210">
        <v>91.337999999999994</v>
      </c>
      <c r="I312" s="211"/>
      <c r="J312" s="212">
        <f>ROUND(I312*H312,2)</f>
        <v>0</v>
      </c>
      <c r="K312" s="208" t="s">
        <v>134</v>
      </c>
      <c r="L312" s="46"/>
      <c r="M312" s="213" t="s">
        <v>35</v>
      </c>
      <c r="N312" s="214" t="s">
        <v>52</v>
      </c>
      <c r="O312" s="86"/>
      <c r="P312" s="215">
        <f>O312*H312</f>
        <v>0</v>
      </c>
      <c r="Q312" s="215">
        <v>0</v>
      </c>
      <c r="R312" s="215">
        <f>Q312*H312</f>
        <v>0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135</v>
      </c>
      <c r="AT312" s="217" t="s">
        <v>130</v>
      </c>
      <c r="AU312" s="217" t="s">
        <v>21</v>
      </c>
      <c r="AY312" s="18" t="s">
        <v>128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89</v>
      </c>
      <c r="BK312" s="218">
        <f>ROUND(I312*H312,2)</f>
        <v>0</v>
      </c>
      <c r="BL312" s="18" t="s">
        <v>135</v>
      </c>
      <c r="BM312" s="217" t="s">
        <v>565</v>
      </c>
    </row>
    <row r="313" s="2" customFormat="1">
      <c r="A313" s="40"/>
      <c r="B313" s="41"/>
      <c r="C313" s="42"/>
      <c r="D313" s="219" t="s">
        <v>137</v>
      </c>
      <c r="E313" s="42"/>
      <c r="F313" s="220" t="s">
        <v>566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8" t="s">
        <v>137</v>
      </c>
      <c r="AU313" s="18" t="s">
        <v>21</v>
      </c>
    </row>
    <row r="314" s="2" customFormat="1">
      <c r="A314" s="40"/>
      <c r="B314" s="41"/>
      <c r="C314" s="42"/>
      <c r="D314" s="226" t="s">
        <v>200</v>
      </c>
      <c r="E314" s="42"/>
      <c r="F314" s="247" t="s">
        <v>201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8" t="s">
        <v>200</v>
      </c>
      <c r="AU314" s="18" t="s">
        <v>21</v>
      </c>
    </row>
    <row r="315" s="13" customFormat="1">
      <c r="A315" s="13"/>
      <c r="B315" s="224"/>
      <c r="C315" s="225"/>
      <c r="D315" s="226" t="s">
        <v>139</v>
      </c>
      <c r="E315" s="225"/>
      <c r="F315" s="228" t="s">
        <v>567</v>
      </c>
      <c r="G315" s="225"/>
      <c r="H315" s="229">
        <v>91.337999999999994</v>
      </c>
      <c r="I315" s="230"/>
      <c r="J315" s="225"/>
      <c r="K315" s="225"/>
      <c r="L315" s="231"/>
      <c r="M315" s="232"/>
      <c r="N315" s="233"/>
      <c r="O315" s="233"/>
      <c r="P315" s="233"/>
      <c r="Q315" s="233"/>
      <c r="R315" s="233"/>
      <c r="S315" s="233"/>
      <c r="T315" s="23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5" t="s">
        <v>139</v>
      </c>
      <c r="AU315" s="235" t="s">
        <v>21</v>
      </c>
      <c r="AV315" s="13" t="s">
        <v>21</v>
      </c>
      <c r="AW315" s="13" t="s">
        <v>4</v>
      </c>
      <c r="AX315" s="13" t="s">
        <v>89</v>
      </c>
      <c r="AY315" s="235" t="s">
        <v>128</v>
      </c>
    </row>
    <row r="316" s="2" customFormat="1" ht="24.15" customHeight="1">
      <c r="A316" s="40"/>
      <c r="B316" s="41"/>
      <c r="C316" s="206" t="s">
        <v>568</v>
      </c>
      <c r="D316" s="206" t="s">
        <v>130</v>
      </c>
      <c r="E316" s="207" t="s">
        <v>569</v>
      </c>
      <c r="F316" s="208" t="s">
        <v>570</v>
      </c>
      <c r="G316" s="209" t="s">
        <v>217</v>
      </c>
      <c r="H316" s="210">
        <v>6.6829999999999998</v>
      </c>
      <c r="I316" s="211"/>
      <c r="J316" s="212">
        <f>ROUND(I316*H316,2)</f>
        <v>0</v>
      </c>
      <c r="K316" s="208" t="s">
        <v>134</v>
      </c>
      <c r="L316" s="46"/>
      <c r="M316" s="213" t="s">
        <v>35</v>
      </c>
      <c r="N316" s="214" t="s">
        <v>52</v>
      </c>
      <c r="O316" s="86"/>
      <c r="P316" s="215">
        <f>O316*H316</f>
        <v>0</v>
      </c>
      <c r="Q316" s="215">
        <v>0</v>
      </c>
      <c r="R316" s="215">
        <f>Q316*H316</f>
        <v>0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135</v>
      </c>
      <c r="AT316" s="217" t="s">
        <v>130</v>
      </c>
      <c r="AU316" s="217" t="s">
        <v>21</v>
      </c>
      <c r="AY316" s="18" t="s">
        <v>128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8" t="s">
        <v>89</v>
      </c>
      <c r="BK316" s="218">
        <f>ROUND(I316*H316,2)</f>
        <v>0</v>
      </c>
      <c r="BL316" s="18" t="s">
        <v>135</v>
      </c>
      <c r="BM316" s="217" t="s">
        <v>571</v>
      </c>
    </row>
    <row r="317" s="2" customFormat="1">
      <c r="A317" s="40"/>
      <c r="B317" s="41"/>
      <c r="C317" s="42"/>
      <c r="D317" s="219" t="s">
        <v>137</v>
      </c>
      <c r="E317" s="42"/>
      <c r="F317" s="220" t="s">
        <v>572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8" t="s">
        <v>137</v>
      </c>
      <c r="AU317" s="18" t="s">
        <v>21</v>
      </c>
    </row>
    <row r="318" s="2" customFormat="1" ht="24.15" customHeight="1">
      <c r="A318" s="40"/>
      <c r="B318" s="41"/>
      <c r="C318" s="206" t="s">
        <v>573</v>
      </c>
      <c r="D318" s="206" t="s">
        <v>130</v>
      </c>
      <c r="E318" s="207" t="s">
        <v>574</v>
      </c>
      <c r="F318" s="208" t="s">
        <v>216</v>
      </c>
      <c r="G318" s="209" t="s">
        <v>217</v>
      </c>
      <c r="H318" s="210">
        <v>6.125</v>
      </c>
      <c r="I318" s="211"/>
      <c r="J318" s="212">
        <f>ROUND(I318*H318,2)</f>
        <v>0</v>
      </c>
      <c r="K318" s="208" t="s">
        <v>134</v>
      </c>
      <c r="L318" s="46"/>
      <c r="M318" s="213" t="s">
        <v>35</v>
      </c>
      <c r="N318" s="214" t="s">
        <v>52</v>
      </c>
      <c r="O318" s="86"/>
      <c r="P318" s="215">
        <f>O318*H318</f>
        <v>0</v>
      </c>
      <c r="Q318" s="215">
        <v>0</v>
      </c>
      <c r="R318" s="215">
        <f>Q318*H318</f>
        <v>0</v>
      </c>
      <c r="S318" s="215">
        <v>0</v>
      </c>
      <c r="T318" s="216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135</v>
      </c>
      <c r="AT318" s="217" t="s">
        <v>130</v>
      </c>
      <c r="AU318" s="217" t="s">
        <v>21</v>
      </c>
      <c r="AY318" s="18" t="s">
        <v>128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8" t="s">
        <v>89</v>
      </c>
      <c r="BK318" s="218">
        <f>ROUND(I318*H318,2)</f>
        <v>0</v>
      </c>
      <c r="BL318" s="18" t="s">
        <v>135</v>
      </c>
      <c r="BM318" s="217" t="s">
        <v>575</v>
      </c>
    </row>
    <row r="319" s="2" customFormat="1">
      <c r="A319" s="40"/>
      <c r="B319" s="41"/>
      <c r="C319" s="42"/>
      <c r="D319" s="219" t="s">
        <v>137</v>
      </c>
      <c r="E319" s="42"/>
      <c r="F319" s="220" t="s">
        <v>576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8" t="s">
        <v>137</v>
      </c>
      <c r="AU319" s="18" t="s">
        <v>21</v>
      </c>
    </row>
    <row r="320" s="2" customFormat="1" ht="24.15" customHeight="1">
      <c r="A320" s="40"/>
      <c r="B320" s="41"/>
      <c r="C320" s="206" t="s">
        <v>577</v>
      </c>
      <c r="D320" s="206" t="s">
        <v>130</v>
      </c>
      <c r="E320" s="207" t="s">
        <v>578</v>
      </c>
      <c r="F320" s="208" t="s">
        <v>579</v>
      </c>
      <c r="G320" s="209" t="s">
        <v>217</v>
      </c>
      <c r="H320" s="210">
        <v>1.53</v>
      </c>
      <c r="I320" s="211"/>
      <c r="J320" s="212">
        <f>ROUND(I320*H320,2)</f>
        <v>0</v>
      </c>
      <c r="K320" s="208" t="s">
        <v>134</v>
      </c>
      <c r="L320" s="46"/>
      <c r="M320" s="213" t="s">
        <v>35</v>
      </c>
      <c r="N320" s="214" t="s">
        <v>52</v>
      </c>
      <c r="O320" s="86"/>
      <c r="P320" s="215">
        <f>O320*H320</f>
        <v>0</v>
      </c>
      <c r="Q320" s="215">
        <v>0</v>
      </c>
      <c r="R320" s="215">
        <f>Q320*H320</f>
        <v>0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135</v>
      </c>
      <c r="AT320" s="217" t="s">
        <v>130</v>
      </c>
      <c r="AU320" s="217" t="s">
        <v>21</v>
      </c>
      <c r="AY320" s="18" t="s">
        <v>128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89</v>
      </c>
      <c r="BK320" s="218">
        <f>ROUND(I320*H320,2)</f>
        <v>0</v>
      </c>
      <c r="BL320" s="18" t="s">
        <v>135</v>
      </c>
      <c r="BM320" s="217" t="s">
        <v>580</v>
      </c>
    </row>
    <row r="321" s="2" customFormat="1">
      <c r="A321" s="40"/>
      <c r="B321" s="41"/>
      <c r="C321" s="42"/>
      <c r="D321" s="219" t="s">
        <v>137</v>
      </c>
      <c r="E321" s="42"/>
      <c r="F321" s="220" t="s">
        <v>581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137</v>
      </c>
      <c r="AU321" s="18" t="s">
        <v>21</v>
      </c>
    </row>
    <row r="322" s="12" customFormat="1" ht="22.8" customHeight="1">
      <c r="A322" s="12"/>
      <c r="B322" s="190"/>
      <c r="C322" s="191"/>
      <c r="D322" s="192" t="s">
        <v>80</v>
      </c>
      <c r="E322" s="204" t="s">
        <v>582</v>
      </c>
      <c r="F322" s="204" t="s">
        <v>583</v>
      </c>
      <c r="G322" s="191"/>
      <c r="H322" s="191"/>
      <c r="I322" s="194"/>
      <c r="J322" s="205">
        <f>BK322</f>
        <v>0</v>
      </c>
      <c r="K322" s="191"/>
      <c r="L322" s="196"/>
      <c r="M322" s="197"/>
      <c r="N322" s="198"/>
      <c r="O322" s="198"/>
      <c r="P322" s="199">
        <f>SUM(P323:P324)</f>
        <v>0</v>
      </c>
      <c r="Q322" s="198"/>
      <c r="R322" s="199">
        <f>SUM(R323:R324)</f>
        <v>0</v>
      </c>
      <c r="S322" s="198"/>
      <c r="T322" s="200">
        <f>SUM(T323:T324)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1" t="s">
        <v>89</v>
      </c>
      <c r="AT322" s="202" t="s">
        <v>80</v>
      </c>
      <c r="AU322" s="202" t="s">
        <v>89</v>
      </c>
      <c r="AY322" s="201" t="s">
        <v>128</v>
      </c>
      <c r="BK322" s="203">
        <f>SUM(BK323:BK324)</f>
        <v>0</v>
      </c>
    </row>
    <row r="323" s="2" customFormat="1" ht="24.15" customHeight="1">
      <c r="A323" s="40"/>
      <c r="B323" s="41"/>
      <c r="C323" s="206" t="s">
        <v>584</v>
      </c>
      <c r="D323" s="206" t="s">
        <v>130</v>
      </c>
      <c r="E323" s="207" t="s">
        <v>585</v>
      </c>
      <c r="F323" s="208" t="s">
        <v>586</v>
      </c>
      <c r="G323" s="209" t="s">
        <v>217</v>
      </c>
      <c r="H323" s="210">
        <v>311.358</v>
      </c>
      <c r="I323" s="211"/>
      <c r="J323" s="212">
        <f>ROUND(I323*H323,2)</f>
        <v>0</v>
      </c>
      <c r="K323" s="208" t="s">
        <v>134</v>
      </c>
      <c r="L323" s="46"/>
      <c r="M323" s="213" t="s">
        <v>35</v>
      </c>
      <c r="N323" s="214" t="s">
        <v>52</v>
      </c>
      <c r="O323" s="86"/>
      <c r="P323" s="215">
        <f>O323*H323</f>
        <v>0</v>
      </c>
      <c r="Q323" s="215">
        <v>0</v>
      </c>
      <c r="R323" s="215">
        <f>Q323*H323</f>
        <v>0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135</v>
      </c>
      <c r="AT323" s="217" t="s">
        <v>130</v>
      </c>
      <c r="AU323" s="217" t="s">
        <v>21</v>
      </c>
      <c r="AY323" s="18" t="s">
        <v>128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89</v>
      </c>
      <c r="BK323" s="218">
        <f>ROUND(I323*H323,2)</f>
        <v>0</v>
      </c>
      <c r="BL323" s="18" t="s">
        <v>135</v>
      </c>
      <c r="BM323" s="217" t="s">
        <v>587</v>
      </c>
    </row>
    <row r="324" s="2" customFormat="1">
      <c r="A324" s="40"/>
      <c r="B324" s="41"/>
      <c r="C324" s="42"/>
      <c r="D324" s="219" t="s">
        <v>137</v>
      </c>
      <c r="E324" s="42"/>
      <c r="F324" s="220" t="s">
        <v>588</v>
      </c>
      <c r="G324" s="42"/>
      <c r="H324" s="42"/>
      <c r="I324" s="221"/>
      <c r="J324" s="42"/>
      <c r="K324" s="42"/>
      <c r="L324" s="46"/>
      <c r="M324" s="258"/>
      <c r="N324" s="259"/>
      <c r="O324" s="260"/>
      <c r="P324" s="260"/>
      <c r="Q324" s="260"/>
      <c r="R324" s="260"/>
      <c r="S324" s="260"/>
      <c r="T324" s="261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8" t="s">
        <v>137</v>
      </c>
      <c r="AU324" s="18" t="s">
        <v>21</v>
      </c>
    </row>
    <row r="325" s="2" customFormat="1" ht="6.96" customHeight="1">
      <c r="A325" s="40"/>
      <c r="B325" s="61"/>
      <c r="C325" s="62"/>
      <c r="D325" s="62"/>
      <c r="E325" s="62"/>
      <c r="F325" s="62"/>
      <c r="G325" s="62"/>
      <c r="H325" s="62"/>
      <c r="I325" s="62"/>
      <c r="J325" s="62"/>
      <c r="K325" s="62"/>
      <c r="L325" s="46"/>
      <c r="M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</row>
  </sheetData>
  <sheetProtection sheet="1" autoFilter="0" formatColumns="0" formatRows="0" objects="1" scenarios="1" spinCount="100000" saltValue="ZvAZuNijnQjZP95JL4MdHJS1aVe+fXZueANWGZsSLhLVGzhyZ1kNfpjVDOv8n6oUgygsicIgu5AdH6wmOFq2PQ==" hashValue="YjOS5E/ylPXzNMeZN+Aw2kk4+0ctFoLpsZvcGUdyzPalJSYXeZlVdXBEcOKd3xfQjfZhNwD8A3hqPDTx6jK+6g==" algorithmName="SHA-512" password="CC35"/>
  <autoFilter ref="C87:K324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13106186"/>
    <hyperlink ref="F95" r:id="rId2" display="https://podminky.urs.cz/item/CS_URS_2025_01/113107344"/>
    <hyperlink ref="F98" r:id="rId3" display="https://podminky.urs.cz/item/CS_URS_2025_01/113202111"/>
    <hyperlink ref="F101" r:id="rId4" display="https://podminky.urs.cz/item/CS_URS_2025_01/121151113"/>
    <hyperlink ref="F104" r:id="rId5" display="https://podminky.urs.cz/item/CS_URS_2025_01/122252204"/>
    <hyperlink ref="F109" r:id="rId6" display="https://podminky.urs.cz/item/CS_URS_2025_01/129001101"/>
    <hyperlink ref="F116" r:id="rId7" display="https://podminky.urs.cz/item/CS_URS_2025_01/131251100"/>
    <hyperlink ref="F119" r:id="rId8" display="https://podminky.urs.cz/item/CS_URS_2025_01/162351103"/>
    <hyperlink ref="F124" r:id="rId9" display="https://podminky.urs.cz/item/CS_URS_2025_01/162651111"/>
    <hyperlink ref="F127" r:id="rId10" display="https://podminky.urs.cz/item/CS_URS_2025_01/162751114"/>
    <hyperlink ref="F131" r:id="rId11" display="https://podminky.urs.cz/item/CS_URS_2025_01/167151101"/>
    <hyperlink ref="F134" r:id="rId12" display="https://podminky.urs.cz/item/CS_URS_2025_01/171152112"/>
    <hyperlink ref="F137" r:id="rId13" display="https://podminky.urs.cz/item/CS_URS_2025_01/171201231"/>
    <hyperlink ref="F140" r:id="rId14" display="https://podminky.urs.cz/item/CS_URS_2025_01/174151101"/>
    <hyperlink ref="F146" r:id="rId15" display="https://podminky.urs.cz/item/CS_URS_2025_01/181152302"/>
    <hyperlink ref="F151" r:id="rId16" display="https://podminky.urs.cz/item/CS_URS_2025_01/211971110"/>
    <hyperlink ref="F156" r:id="rId17" display="https://podminky.urs.cz/item/CS_URS_2025_01/212752401"/>
    <hyperlink ref="F158" r:id="rId18" display="https://podminky.urs.cz/item/CS_URS_2025_01/219991114"/>
    <hyperlink ref="F164" r:id="rId19" display="https://podminky.urs.cz/item/CS_URS_2025_01/452112112"/>
    <hyperlink ref="F168" r:id="rId20" display="https://podminky.urs.cz/item/CS_URS_2025_01/452311131"/>
    <hyperlink ref="F172" r:id="rId21" display="https://podminky.urs.cz/item/CS_URS_2025_01/564871011"/>
    <hyperlink ref="F175" r:id="rId22" display="https://podminky.urs.cz/item/CS_URS_2025_01/564950313"/>
    <hyperlink ref="F179" r:id="rId23" display="https://podminky.urs.cz/item/CS_URS_2025_01/564971315"/>
    <hyperlink ref="F183" r:id="rId24" display="https://podminky.urs.cz/item/CS_URS_2025_01/564861111"/>
    <hyperlink ref="F187" r:id="rId25" display="https://podminky.urs.cz/item/CS_URS_2025_01/564851011"/>
    <hyperlink ref="F193" r:id="rId26" display="https://podminky.urs.cz/item/CS_URS_2025_01/577143111"/>
    <hyperlink ref="F197" r:id="rId27" display="https://podminky.urs.cz/item/CS_URS_2025_01/596211110"/>
    <hyperlink ref="F204" r:id="rId28" display="https://podminky.urs.cz/item/CS_URS_2025_01/596212210"/>
    <hyperlink ref="F209" r:id="rId29" display="https://podminky.urs.cz/item/CS_URS_2025_01/596412113"/>
    <hyperlink ref="F214" r:id="rId30" display="https://podminky.urs.cz/item/CS_URS_2025_01/597661111"/>
    <hyperlink ref="F218" r:id="rId31" display="https://podminky.urs.cz/item/CS_URS_2025_01/890411811"/>
    <hyperlink ref="F222" r:id="rId32" display="https://podminky.urs.cz/item/CS_URS_2025_01/899201211"/>
    <hyperlink ref="F227" r:id="rId33" display="https://podminky.urs.cz/item/CS_URS_2025_01/895941302"/>
    <hyperlink ref="F231" r:id="rId34" display="https://podminky.urs.cz/item/CS_URS_2025_01/895941314"/>
    <hyperlink ref="F235" r:id="rId35" display="https://podminky.urs.cz/item/CS_URS_2025_01/895941331"/>
    <hyperlink ref="F239" r:id="rId36" display="https://podminky.urs.cz/item/CS_URS_2025_01/899204112"/>
    <hyperlink ref="F246" r:id="rId37" display="https://podminky.urs.cz/item/CS_URS_2025_01/914111112"/>
    <hyperlink ref="F259" r:id="rId38" display="https://podminky.urs.cz/item/CS_URS_2025_01/914511113"/>
    <hyperlink ref="F262" r:id="rId39" display="https://podminky.urs.cz/item/CS_URS_2025_01/915111111"/>
    <hyperlink ref="F265" r:id="rId40" display="https://podminky.urs.cz/item/CS_URS_2025_01/915131111"/>
    <hyperlink ref="F268" r:id="rId41" display="https://podminky.urs.cz/item/CS_URS_2025_01/915611111"/>
    <hyperlink ref="F270" r:id="rId42" display="https://podminky.urs.cz/item/CS_URS_2025_01/915621111"/>
    <hyperlink ref="F272" r:id="rId43" display="https://podminky.urs.cz/item/CS_URS_2025_01/916131213"/>
    <hyperlink ref="F286" r:id="rId44" display="https://podminky.urs.cz/item/CS_URS_2025_01/916231213"/>
    <hyperlink ref="F293" r:id="rId45" display="https://podminky.urs.cz/item/CS_URS_2025_01/916231291"/>
    <hyperlink ref="F295" r:id="rId46" display="https://podminky.urs.cz/item/CS_URS_2025_01/916231293"/>
    <hyperlink ref="F297" r:id="rId47" display="https://podminky.urs.cz/item/CS_URS_2025_01/919122132"/>
    <hyperlink ref="F299" r:id="rId48" display="https://podminky.urs.cz/item/CS_URS_2025_01/919735114"/>
    <hyperlink ref="F301" r:id="rId49" display="https://podminky.urs.cz/item/CS_URS_2025_01/966006132"/>
    <hyperlink ref="F307" r:id="rId50" display="https://podminky.urs.cz/item/CS_URS_2025_01/977151119"/>
    <hyperlink ref="F311" r:id="rId51" display="https://podminky.urs.cz/item/CS_URS_2025_01/997221561"/>
    <hyperlink ref="F313" r:id="rId52" display="https://podminky.urs.cz/item/CS_URS_2025_01/997221569"/>
    <hyperlink ref="F317" r:id="rId53" display="https://podminky.urs.cz/item/CS_URS_2025_01/997221861"/>
    <hyperlink ref="F319" r:id="rId54" display="https://podminky.urs.cz/item/CS_URS_2025_01/997221873"/>
    <hyperlink ref="F321" r:id="rId55" display="https://podminky.urs.cz/item/CS_URS_2025_01/997221875"/>
    <hyperlink ref="F324" r:id="rId56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97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Parkovací stání Mařatkova, Praha 12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35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8. 4. 2025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42</v>
      </c>
      <c r="E23" s="40"/>
      <c r="F23" s="40"/>
      <c r="G23" s="40"/>
      <c r="H23" s="40"/>
      <c r="I23" s="134" t="s">
        <v>31</v>
      </c>
      <c r="J23" s="138" t="s">
        <v>43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44</v>
      </c>
      <c r="F24" s="40"/>
      <c r="G24" s="40"/>
      <c r="H24" s="40"/>
      <c r="I24" s="134" t="s">
        <v>34</v>
      </c>
      <c r="J24" s="138" t="s">
        <v>35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46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ROUND((SUM(BE82:BE187)),  2)</f>
        <v>0</v>
      </c>
      <c r="G33" s="40"/>
      <c r="H33" s="40"/>
      <c r="I33" s="150">
        <v>0.20999999999999999</v>
      </c>
      <c r="J33" s="149">
        <f>ROUND(((SUM(BE82:BE187))*I33),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ROUND((SUM(BF82:BF187)),  2)</f>
        <v>0</v>
      </c>
      <c r="G34" s="40"/>
      <c r="H34" s="40"/>
      <c r="I34" s="150">
        <v>0.12</v>
      </c>
      <c r="J34" s="149">
        <f>ROUND(((SUM(BF82:BF187))*I34),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ROUND((SUM(BG82:BG187)),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ROUND((SUM(BH82:BH187)),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ROUND((SUM(BI82:BI187)),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Parkovací stání Mařatkova, Praha 12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801 - Vegetační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Praha 12</v>
      </c>
      <c r="G52" s="42"/>
      <c r="H52" s="42"/>
      <c r="I52" s="33" t="s">
        <v>24</v>
      </c>
      <c r="J52" s="74" t="str">
        <f>IF(J12="","",J12)</f>
        <v>8. 4. 2025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Městská část Praha 12, Gen. Šišky 2375/6, 143 00</v>
      </c>
      <c r="G54" s="42"/>
      <c r="H54" s="42"/>
      <c r="I54" s="33" t="s">
        <v>38</v>
      </c>
      <c r="J54" s="38" t="str">
        <f>E21</f>
        <v>Ing. arch. Martin Jirovský Ph.D, MBA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42</v>
      </c>
      <c r="J55" s="38" t="str">
        <f>E24</f>
        <v>Ateliér M.A.A.T. s.r.o.; Petra Stejskalová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112</v>
      </c>
      <c r="E62" s="176"/>
      <c r="F62" s="176"/>
      <c r="G62" s="176"/>
      <c r="H62" s="176"/>
      <c r="I62" s="176"/>
      <c r="J62" s="177">
        <f>J185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4" t="s">
        <v>113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3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Parkovací stání Mařatkova, Praha 12</v>
      </c>
      <c r="F72" s="33"/>
      <c r="G72" s="33"/>
      <c r="H72" s="33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3" t="s">
        <v>98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SO 801 - Vegetační úpravy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3" t="s">
        <v>22</v>
      </c>
      <c r="D76" s="42"/>
      <c r="E76" s="42"/>
      <c r="F76" s="28" t="str">
        <f>F12</f>
        <v>Praha 12</v>
      </c>
      <c r="G76" s="42"/>
      <c r="H76" s="42"/>
      <c r="I76" s="33" t="s">
        <v>24</v>
      </c>
      <c r="J76" s="74" t="str">
        <f>IF(J12="","",J12)</f>
        <v>8. 4. 2025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5.65" customHeight="1">
      <c r="A78" s="40"/>
      <c r="B78" s="41"/>
      <c r="C78" s="33" t="s">
        <v>30</v>
      </c>
      <c r="D78" s="42"/>
      <c r="E78" s="42"/>
      <c r="F78" s="28" t="str">
        <f>E15</f>
        <v>Městská část Praha 12, Gen. Šišky 2375/6, 143 00</v>
      </c>
      <c r="G78" s="42"/>
      <c r="H78" s="42"/>
      <c r="I78" s="33" t="s">
        <v>38</v>
      </c>
      <c r="J78" s="38" t="str">
        <f>E21</f>
        <v>Ing. arch. Martin Jirovský Ph.D, MBA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40.05" customHeight="1">
      <c r="A79" s="40"/>
      <c r="B79" s="41"/>
      <c r="C79" s="33" t="s">
        <v>36</v>
      </c>
      <c r="D79" s="42"/>
      <c r="E79" s="42"/>
      <c r="F79" s="28" t="str">
        <f>IF(E18="","",E18)</f>
        <v>Vyplň údaj</v>
      </c>
      <c r="G79" s="42"/>
      <c r="H79" s="42"/>
      <c r="I79" s="33" t="s">
        <v>42</v>
      </c>
      <c r="J79" s="38" t="str">
        <f>E24</f>
        <v>Ateliér M.A.A.T. s.r.o.; Petra Stejskalová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114</v>
      </c>
      <c r="D81" s="182" t="s">
        <v>66</v>
      </c>
      <c r="E81" s="182" t="s">
        <v>62</v>
      </c>
      <c r="F81" s="182" t="s">
        <v>63</v>
      </c>
      <c r="G81" s="182" t="s">
        <v>115</v>
      </c>
      <c r="H81" s="182" t="s">
        <v>116</v>
      </c>
      <c r="I81" s="182" t="s">
        <v>117</v>
      </c>
      <c r="J81" s="182" t="s">
        <v>102</v>
      </c>
      <c r="K81" s="183" t="s">
        <v>118</v>
      </c>
      <c r="L81" s="184"/>
      <c r="M81" s="94" t="s">
        <v>35</v>
      </c>
      <c r="N81" s="95" t="s">
        <v>51</v>
      </c>
      <c r="O81" s="95" t="s">
        <v>119</v>
      </c>
      <c r="P81" s="95" t="s">
        <v>120</v>
      </c>
      <c r="Q81" s="95" t="s">
        <v>121</v>
      </c>
      <c r="R81" s="95" t="s">
        <v>122</v>
      </c>
      <c r="S81" s="95" t="s">
        <v>123</v>
      </c>
      <c r="T81" s="96" t="s">
        <v>124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125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2.5369650000000004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8" t="s">
        <v>80</v>
      </c>
      <c r="AU82" s="18" t="s">
        <v>103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80</v>
      </c>
      <c r="E83" s="193" t="s">
        <v>126</v>
      </c>
      <c r="F83" s="193" t="s">
        <v>127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P84+P185</f>
        <v>0</v>
      </c>
      <c r="Q83" s="198"/>
      <c r="R83" s="199">
        <f>R84+R185</f>
        <v>2.5369650000000004</v>
      </c>
      <c r="S83" s="198"/>
      <c r="T83" s="200">
        <f>T84+T185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89</v>
      </c>
      <c r="AT83" s="202" t="s">
        <v>80</v>
      </c>
      <c r="AU83" s="202" t="s">
        <v>81</v>
      </c>
      <c r="AY83" s="201" t="s">
        <v>128</v>
      </c>
      <c r="BK83" s="203">
        <f>BK84+BK185</f>
        <v>0</v>
      </c>
    </row>
    <row r="84" s="12" customFormat="1" ht="22.8" customHeight="1">
      <c r="A84" s="12"/>
      <c r="B84" s="190"/>
      <c r="C84" s="191"/>
      <c r="D84" s="192" t="s">
        <v>80</v>
      </c>
      <c r="E84" s="204" t="s">
        <v>89</v>
      </c>
      <c r="F84" s="204" t="s">
        <v>129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SUM(P85:P184)</f>
        <v>0</v>
      </c>
      <c r="Q84" s="198"/>
      <c r="R84" s="199">
        <f>SUM(R85:R184)</f>
        <v>2.5369650000000004</v>
      </c>
      <c r="S84" s="198"/>
      <c r="T84" s="200">
        <f>SUM(T85:T184)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89</v>
      </c>
      <c r="AT84" s="202" t="s">
        <v>80</v>
      </c>
      <c r="AU84" s="202" t="s">
        <v>89</v>
      </c>
      <c r="AY84" s="201" t="s">
        <v>128</v>
      </c>
      <c r="BK84" s="203">
        <f>SUM(BK85:BK184)</f>
        <v>0</v>
      </c>
    </row>
    <row r="85" s="2" customFormat="1" ht="21.75" customHeight="1">
      <c r="A85" s="40"/>
      <c r="B85" s="41"/>
      <c r="C85" s="206" t="s">
        <v>89</v>
      </c>
      <c r="D85" s="206" t="s">
        <v>130</v>
      </c>
      <c r="E85" s="207" t="s">
        <v>590</v>
      </c>
      <c r="F85" s="208" t="s">
        <v>591</v>
      </c>
      <c r="G85" s="209" t="s">
        <v>268</v>
      </c>
      <c r="H85" s="210">
        <v>1</v>
      </c>
      <c r="I85" s="211"/>
      <c r="J85" s="212">
        <f>ROUND(I85*H85,2)</f>
        <v>0</v>
      </c>
      <c r="K85" s="208" t="s">
        <v>134</v>
      </c>
      <c r="L85" s="46"/>
      <c r="M85" s="213" t="s">
        <v>35</v>
      </c>
      <c r="N85" s="214" t="s">
        <v>52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135</v>
      </c>
      <c r="AT85" s="217" t="s">
        <v>130</v>
      </c>
      <c r="AU85" s="217" t="s">
        <v>21</v>
      </c>
      <c r="AY85" s="18" t="s">
        <v>128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8" t="s">
        <v>89</v>
      </c>
      <c r="BK85" s="218">
        <f>ROUND(I85*H85,2)</f>
        <v>0</v>
      </c>
      <c r="BL85" s="18" t="s">
        <v>135</v>
      </c>
      <c r="BM85" s="217" t="s">
        <v>592</v>
      </c>
    </row>
    <row r="86" s="2" customFormat="1">
      <c r="A86" s="40"/>
      <c r="B86" s="41"/>
      <c r="C86" s="42"/>
      <c r="D86" s="219" t="s">
        <v>137</v>
      </c>
      <c r="E86" s="42"/>
      <c r="F86" s="220" t="s">
        <v>593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8" t="s">
        <v>137</v>
      </c>
      <c r="AU86" s="18" t="s">
        <v>21</v>
      </c>
    </row>
    <row r="87" s="2" customFormat="1" ht="16.5" customHeight="1">
      <c r="A87" s="40"/>
      <c r="B87" s="41"/>
      <c r="C87" s="206" t="s">
        <v>21</v>
      </c>
      <c r="D87" s="206" t="s">
        <v>130</v>
      </c>
      <c r="E87" s="207" t="s">
        <v>594</v>
      </c>
      <c r="F87" s="208" t="s">
        <v>595</v>
      </c>
      <c r="G87" s="209" t="s">
        <v>268</v>
      </c>
      <c r="H87" s="210">
        <v>1</v>
      </c>
      <c r="I87" s="211"/>
      <c r="J87" s="212">
        <f>ROUND(I87*H87,2)</f>
        <v>0</v>
      </c>
      <c r="K87" s="208" t="s">
        <v>134</v>
      </c>
      <c r="L87" s="46"/>
      <c r="M87" s="213" t="s">
        <v>35</v>
      </c>
      <c r="N87" s="214" t="s">
        <v>52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135</v>
      </c>
      <c r="AT87" s="217" t="s">
        <v>130</v>
      </c>
      <c r="AU87" s="217" t="s">
        <v>21</v>
      </c>
      <c r="AY87" s="18" t="s">
        <v>128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89</v>
      </c>
      <c r="BK87" s="218">
        <f>ROUND(I87*H87,2)</f>
        <v>0</v>
      </c>
      <c r="BL87" s="18" t="s">
        <v>135</v>
      </c>
      <c r="BM87" s="217" t="s">
        <v>596</v>
      </c>
    </row>
    <row r="88" s="2" customFormat="1">
      <c r="A88" s="40"/>
      <c r="B88" s="41"/>
      <c r="C88" s="42"/>
      <c r="D88" s="219" t="s">
        <v>137</v>
      </c>
      <c r="E88" s="42"/>
      <c r="F88" s="220" t="s">
        <v>597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137</v>
      </c>
      <c r="AU88" s="18" t="s">
        <v>21</v>
      </c>
    </row>
    <row r="89" s="2" customFormat="1" ht="24.15" customHeight="1">
      <c r="A89" s="40"/>
      <c r="B89" s="41"/>
      <c r="C89" s="206" t="s">
        <v>146</v>
      </c>
      <c r="D89" s="206" t="s">
        <v>130</v>
      </c>
      <c r="E89" s="207" t="s">
        <v>598</v>
      </c>
      <c r="F89" s="208" t="s">
        <v>599</v>
      </c>
      <c r="G89" s="209" t="s">
        <v>268</v>
      </c>
      <c r="H89" s="210">
        <v>1</v>
      </c>
      <c r="I89" s="211"/>
      <c r="J89" s="212">
        <f>ROUND(I89*H89,2)</f>
        <v>0</v>
      </c>
      <c r="K89" s="208" t="s">
        <v>134</v>
      </c>
      <c r="L89" s="46"/>
      <c r="M89" s="213" t="s">
        <v>35</v>
      </c>
      <c r="N89" s="214" t="s">
        <v>52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135</v>
      </c>
      <c r="AT89" s="217" t="s">
        <v>130</v>
      </c>
      <c r="AU89" s="217" t="s">
        <v>21</v>
      </c>
      <c r="AY89" s="18" t="s">
        <v>128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89</v>
      </c>
      <c r="BK89" s="218">
        <f>ROUND(I89*H89,2)</f>
        <v>0</v>
      </c>
      <c r="BL89" s="18" t="s">
        <v>135</v>
      </c>
      <c r="BM89" s="217" t="s">
        <v>600</v>
      </c>
    </row>
    <row r="90" s="2" customFormat="1">
      <c r="A90" s="40"/>
      <c r="B90" s="41"/>
      <c r="C90" s="42"/>
      <c r="D90" s="219" t="s">
        <v>137</v>
      </c>
      <c r="E90" s="42"/>
      <c r="F90" s="220" t="s">
        <v>601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137</v>
      </c>
      <c r="AU90" s="18" t="s">
        <v>21</v>
      </c>
    </row>
    <row r="91" s="2" customFormat="1" ht="24.15" customHeight="1">
      <c r="A91" s="40"/>
      <c r="B91" s="41"/>
      <c r="C91" s="206" t="s">
        <v>135</v>
      </c>
      <c r="D91" s="206" t="s">
        <v>130</v>
      </c>
      <c r="E91" s="207" t="s">
        <v>602</v>
      </c>
      <c r="F91" s="208" t="s">
        <v>603</v>
      </c>
      <c r="G91" s="209" t="s">
        <v>268</v>
      </c>
      <c r="H91" s="210">
        <v>1</v>
      </c>
      <c r="I91" s="211"/>
      <c r="J91" s="212">
        <f>ROUND(I91*H91,2)</f>
        <v>0</v>
      </c>
      <c r="K91" s="208" t="s">
        <v>134</v>
      </c>
      <c r="L91" s="46"/>
      <c r="M91" s="213" t="s">
        <v>35</v>
      </c>
      <c r="N91" s="214" t="s">
        <v>52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135</v>
      </c>
      <c r="AT91" s="217" t="s">
        <v>130</v>
      </c>
      <c r="AU91" s="217" t="s">
        <v>21</v>
      </c>
      <c r="AY91" s="18" t="s">
        <v>128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8" t="s">
        <v>89</v>
      </c>
      <c r="BK91" s="218">
        <f>ROUND(I91*H91,2)</f>
        <v>0</v>
      </c>
      <c r="BL91" s="18" t="s">
        <v>135</v>
      </c>
      <c r="BM91" s="217" t="s">
        <v>604</v>
      </c>
    </row>
    <row r="92" s="2" customFormat="1">
      <c r="A92" s="40"/>
      <c r="B92" s="41"/>
      <c r="C92" s="42"/>
      <c r="D92" s="219" t="s">
        <v>137</v>
      </c>
      <c r="E92" s="42"/>
      <c r="F92" s="220" t="s">
        <v>605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137</v>
      </c>
      <c r="AU92" s="18" t="s">
        <v>21</v>
      </c>
    </row>
    <row r="93" s="2" customFormat="1" ht="24.15" customHeight="1">
      <c r="A93" s="40"/>
      <c r="B93" s="41"/>
      <c r="C93" s="206" t="s">
        <v>158</v>
      </c>
      <c r="D93" s="206" t="s">
        <v>130</v>
      </c>
      <c r="E93" s="207" t="s">
        <v>606</v>
      </c>
      <c r="F93" s="208" t="s">
        <v>607</v>
      </c>
      <c r="G93" s="209" t="s">
        <v>268</v>
      </c>
      <c r="H93" s="210">
        <v>1</v>
      </c>
      <c r="I93" s="211"/>
      <c r="J93" s="212">
        <f>ROUND(I93*H93,2)</f>
        <v>0</v>
      </c>
      <c r="K93" s="208" t="s">
        <v>134</v>
      </c>
      <c r="L93" s="46"/>
      <c r="M93" s="213" t="s">
        <v>35</v>
      </c>
      <c r="N93" s="214" t="s">
        <v>52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135</v>
      </c>
      <c r="AT93" s="217" t="s">
        <v>130</v>
      </c>
      <c r="AU93" s="217" t="s">
        <v>21</v>
      </c>
      <c r="AY93" s="18" t="s">
        <v>128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89</v>
      </c>
      <c r="BK93" s="218">
        <f>ROUND(I93*H93,2)</f>
        <v>0</v>
      </c>
      <c r="BL93" s="18" t="s">
        <v>135</v>
      </c>
      <c r="BM93" s="217" t="s">
        <v>608</v>
      </c>
    </row>
    <row r="94" s="2" customFormat="1">
      <c r="A94" s="40"/>
      <c r="B94" s="41"/>
      <c r="C94" s="42"/>
      <c r="D94" s="219" t="s">
        <v>137</v>
      </c>
      <c r="E94" s="42"/>
      <c r="F94" s="220" t="s">
        <v>609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8" t="s">
        <v>137</v>
      </c>
      <c r="AU94" s="18" t="s">
        <v>21</v>
      </c>
    </row>
    <row r="95" s="2" customFormat="1" ht="37.8" customHeight="1">
      <c r="A95" s="40"/>
      <c r="B95" s="41"/>
      <c r="C95" s="206" t="s">
        <v>167</v>
      </c>
      <c r="D95" s="206" t="s">
        <v>130</v>
      </c>
      <c r="E95" s="207" t="s">
        <v>610</v>
      </c>
      <c r="F95" s="208" t="s">
        <v>611</v>
      </c>
      <c r="G95" s="209" t="s">
        <v>268</v>
      </c>
      <c r="H95" s="210">
        <v>3</v>
      </c>
      <c r="I95" s="211"/>
      <c r="J95" s="212">
        <f>ROUND(I95*H95,2)</f>
        <v>0</v>
      </c>
      <c r="K95" s="208" t="s">
        <v>134</v>
      </c>
      <c r="L95" s="46"/>
      <c r="M95" s="213" t="s">
        <v>35</v>
      </c>
      <c r="N95" s="214" t="s">
        <v>52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135</v>
      </c>
      <c r="AT95" s="217" t="s">
        <v>130</v>
      </c>
      <c r="AU95" s="217" t="s">
        <v>21</v>
      </c>
      <c r="AY95" s="18" t="s">
        <v>128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89</v>
      </c>
      <c r="BK95" s="218">
        <f>ROUND(I95*H95,2)</f>
        <v>0</v>
      </c>
      <c r="BL95" s="18" t="s">
        <v>135</v>
      </c>
      <c r="BM95" s="217" t="s">
        <v>612</v>
      </c>
    </row>
    <row r="96" s="2" customFormat="1">
      <c r="A96" s="40"/>
      <c r="B96" s="41"/>
      <c r="C96" s="42"/>
      <c r="D96" s="219" t="s">
        <v>137</v>
      </c>
      <c r="E96" s="42"/>
      <c r="F96" s="220" t="s">
        <v>613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137</v>
      </c>
      <c r="AU96" s="18" t="s">
        <v>21</v>
      </c>
    </row>
    <row r="97" s="2" customFormat="1">
      <c r="A97" s="40"/>
      <c r="B97" s="41"/>
      <c r="C97" s="42"/>
      <c r="D97" s="226" t="s">
        <v>200</v>
      </c>
      <c r="E97" s="42"/>
      <c r="F97" s="247" t="s">
        <v>614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200</v>
      </c>
      <c r="AU97" s="18" t="s">
        <v>21</v>
      </c>
    </row>
    <row r="98" s="13" customFormat="1">
      <c r="A98" s="13"/>
      <c r="B98" s="224"/>
      <c r="C98" s="225"/>
      <c r="D98" s="226" t="s">
        <v>139</v>
      </c>
      <c r="E98" s="225"/>
      <c r="F98" s="228" t="s">
        <v>615</v>
      </c>
      <c r="G98" s="225"/>
      <c r="H98" s="229">
        <v>3</v>
      </c>
      <c r="I98" s="230"/>
      <c r="J98" s="225"/>
      <c r="K98" s="225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139</v>
      </c>
      <c r="AU98" s="235" t="s">
        <v>21</v>
      </c>
      <c r="AV98" s="13" t="s">
        <v>21</v>
      </c>
      <c r="AW98" s="13" t="s">
        <v>4</v>
      </c>
      <c r="AX98" s="13" t="s">
        <v>89</v>
      </c>
      <c r="AY98" s="235" t="s">
        <v>128</v>
      </c>
    </row>
    <row r="99" s="2" customFormat="1" ht="33" customHeight="1">
      <c r="A99" s="40"/>
      <c r="B99" s="41"/>
      <c r="C99" s="206" t="s">
        <v>176</v>
      </c>
      <c r="D99" s="206" t="s">
        <v>130</v>
      </c>
      <c r="E99" s="207" t="s">
        <v>616</v>
      </c>
      <c r="F99" s="208" t="s">
        <v>617</v>
      </c>
      <c r="G99" s="209" t="s">
        <v>268</v>
      </c>
      <c r="H99" s="210">
        <v>3</v>
      </c>
      <c r="I99" s="211"/>
      <c r="J99" s="212">
        <f>ROUND(I99*H99,2)</f>
        <v>0</v>
      </c>
      <c r="K99" s="208" t="s">
        <v>134</v>
      </c>
      <c r="L99" s="46"/>
      <c r="M99" s="213" t="s">
        <v>35</v>
      </c>
      <c r="N99" s="214" t="s">
        <v>52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135</v>
      </c>
      <c r="AT99" s="217" t="s">
        <v>130</v>
      </c>
      <c r="AU99" s="217" t="s">
        <v>21</v>
      </c>
      <c r="AY99" s="18" t="s">
        <v>128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89</v>
      </c>
      <c r="BK99" s="218">
        <f>ROUND(I99*H99,2)</f>
        <v>0</v>
      </c>
      <c r="BL99" s="18" t="s">
        <v>135</v>
      </c>
      <c r="BM99" s="217" t="s">
        <v>618</v>
      </c>
    </row>
    <row r="100" s="2" customFormat="1">
      <c r="A100" s="40"/>
      <c r="B100" s="41"/>
      <c r="C100" s="42"/>
      <c r="D100" s="219" t="s">
        <v>137</v>
      </c>
      <c r="E100" s="42"/>
      <c r="F100" s="220" t="s">
        <v>619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137</v>
      </c>
      <c r="AU100" s="18" t="s">
        <v>21</v>
      </c>
    </row>
    <row r="101" s="2" customFormat="1">
      <c r="A101" s="40"/>
      <c r="B101" s="41"/>
      <c r="C101" s="42"/>
      <c r="D101" s="226" t="s">
        <v>200</v>
      </c>
      <c r="E101" s="42"/>
      <c r="F101" s="247" t="s">
        <v>614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200</v>
      </c>
      <c r="AU101" s="18" t="s">
        <v>21</v>
      </c>
    </row>
    <row r="102" s="13" customFormat="1">
      <c r="A102" s="13"/>
      <c r="B102" s="224"/>
      <c r="C102" s="225"/>
      <c r="D102" s="226" t="s">
        <v>139</v>
      </c>
      <c r="E102" s="225"/>
      <c r="F102" s="228" t="s">
        <v>615</v>
      </c>
      <c r="G102" s="225"/>
      <c r="H102" s="229">
        <v>3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139</v>
      </c>
      <c r="AU102" s="235" t="s">
        <v>21</v>
      </c>
      <c r="AV102" s="13" t="s">
        <v>21</v>
      </c>
      <c r="AW102" s="13" t="s">
        <v>4</v>
      </c>
      <c r="AX102" s="13" t="s">
        <v>89</v>
      </c>
      <c r="AY102" s="235" t="s">
        <v>128</v>
      </c>
    </row>
    <row r="103" s="2" customFormat="1" ht="33" customHeight="1">
      <c r="A103" s="40"/>
      <c r="B103" s="41"/>
      <c r="C103" s="206" t="s">
        <v>182</v>
      </c>
      <c r="D103" s="206" t="s">
        <v>130</v>
      </c>
      <c r="E103" s="207" t="s">
        <v>620</v>
      </c>
      <c r="F103" s="208" t="s">
        <v>621</v>
      </c>
      <c r="G103" s="209" t="s">
        <v>268</v>
      </c>
      <c r="H103" s="210">
        <v>3</v>
      </c>
      <c r="I103" s="211"/>
      <c r="J103" s="212">
        <f>ROUND(I103*H103,2)</f>
        <v>0</v>
      </c>
      <c r="K103" s="208" t="s">
        <v>134</v>
      </c>
      <c r="L103" s="46"/>
      <c r="M103" s="213" t="s">
        <v>35</v>
      </c>
      <c r="N103" s="214" t="s">
        <v>52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135</v>
      </c>
      <c r="AT103" s="217" t="s">
        <v>130</v>
      </c>
      <c r="AU103" s="217" t="s">
        <v>21</v>
      </c>
      <c r="AY103" s="18" t="s">
        <v>128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89</v>
      </c>
      <c r="BK103" s="218">
        <f>ROUND(I103*H103,2)</f>
        <v>0</v>
      </c>
      <c r="BL103" s="18" t="s">
        <v>135</v>
      </c>
      <c r="BM103" s="217" t="s">
        <v>622</v>
      </c>
    </row>
    <row r="104" s="2" customFormat="1">
      <c r="A104" s="40"/>
      <c r="B104" s="41"/>
      <c r="C104" s="42"/>
      <c r="D104" s="219" t="s">
        <v>137</v>
      </c>
      <c r="E104" s="42"/>
      <c r="F104" s="220" t="s">
        <v>623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137</v>
      </c>
      <c r="AU104" s="18" t="s">
        <v>21</v>
      </c>
    </row>
    <row r="105" s="2" customFormat="1">
      <c r="A105" s="40"/>
      <c r="B105" s="41"/>
      <c r="C105" s="42"/>
      <c r="D105" s="226" t="s">
        <v>200</v>
      </c>
      <c r="E105" s="42"/>
      <c r="F105" s="247" t="s">
        <v>614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200</v>
      </c>
      <c r="AU105" s="18" t="s">
        <v>21</v>
      </c>
    </row>
    <row r="106" s="13" customFormat="1">
      <c r="A106" s="13"/>
      <c r="B106" s="224"/>
      <c r="C106" s="225"/>
      <c r="D106" s="226" t="s">
        <v>139</v>
      </c>
      <c r="E106" s="225"/>
      <c r="F106" s="228" t="s">
        <v>615</v>
      </c>
      <c r="G106" s="225"/>
      <c r="H106" s="229">
        <v>3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139</v>
      </c>
      <c r="AU106" s="235" t="s">
        <v>21</v>
      </c>
      <c r="AV106" s="13" t="s">
        <v>21</v>
      </c>
      <c r="AW106" s="13" t="s">
        <v>4</v>
      </c>
      <c r="AX106" s="13" t="s">
        <v>89</v>
      </c>
      <c r="AY106" s="235" t="s">
        <v>128</v>
      </c>
    </row>
    <row r="107" s="2" customFormat="1" ht="37.8" customHeight="1">
      <c r="A107" s="40"/>
      <c r="B107" s="41"/>
      <c r="C107" s="206" t="s">
        <v>189</v>
      </c>
      <c r="D107" s="206" t="s">
        <v>130</v>
      </c>
      <c r="E107" s="207" t="s">
        <v>183</v>
      </c>
      <c r="F107" s="208" t="s">
        <v>184</v>
      </c>
      <c r="G107" s="209" t="s">
        <v>161</v>
      </c>
      <c r="H107" s="210">
        <v>2.1499999999999999</v>
      </c>
      <c r="I107" s="211"/>
      <c r="J107" s="212">
        <f>ROUND(I107*H107,2)</f>
        <v>0</v>
      </c>
      <c r="K107" s="208" t="s">
        <v>134</v>
      </c>
      <c r="L107" s="46"/>
      <c r="M107" s="213" t="s">
        <v>35</v>
      </c>
      <c r="N107" s="214" t="s">
        <v>52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135</v>
      </c>
      <c r="AT107" s="217" t="s">
        <v>130</v>
      </c>
      <c r="AU107" s="217" t="s">
        <v>21</v>
      </c>
      <c r="AY107" s="18" t="s">
        <v>128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89</v>
      </c>
      <c r="BK107" s="218">
        <f>ROUND(I107*H107,2)</f>
        <v>0</v>
      </c>
      <c r="BL107" s="18" t="s">
        <v>135</v>
      </c>
      <c r="BM107" s="217" t="s">
        <v>624</v>
      </c>
    </row>
    <row r="108" s="2" customFormat="1">
      <c r="A108" s="40"/>
      <c r="B108" s="41"/>
      <c r="C108" s="42"/>
      <c r="D108" s="219" t="s">
        <v>137</v>
      </c>
      <c r="E108" s="42"/>
      <c r="F108" s="220" t="s">
        <v>186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137</v>
      </c>
      <c r="AU108" s="18" t="s">
        <v>21</v>
      </c>
    </row>
    <row r="109" s="13" customFormat="1">
      <c r="A109" s="13"/>
      <c r="B109" s="224"/>
      <c r="C109" s="225"/>
      <c r="D109" s="226" t="s">
        <v>139</v>
      </c>
      <c r="E109" s="227" t="s">
        <v>35</v>
      </c>
      <c r="F109" s="228" t="s">
        <v>625</v>
      </c>
      <c r="G109" s="225"/>
      <c r="H109" s="229">
        <v>2.1499999999999999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139</v>
      </c>
      <c r="AU109" s="235" t="s">
        <v>21</v>
      </c>
      <c r="AV109" s="13" t="s">
        <v>21</v>
      </c>
      <c r="AW109" s="13" t="s">
        <v>41</v>
      </c>
      <c r="AX109" s="13" t="s">
        <v>89</v>
      </c>
      <c r="AY109" s="235" t="s">
        <v>128</v>
      </c>
    </row>
    <row r="110" s="2" customFormat="1" ht="24.15" customHeight="1">
      <c r="A110" s="40"/>
      <c r="B110" s="41"/>
      <c r="C110" s="206" t="s">
        <v>195</v>
      </c>
      <c r="D110" s="206" t="s">
        <v>130</v>
      </c>
      <c r="E110" s="207" t="s">
        <v>204</v>
      </c>
      <c r="F110" s="208" t="s">
        <v>205</v>
      </c>
      <c r="G110" s="209" t="s">
        <v>161</v>
      </c>
      <c r="H110" s="210">
        <v>2.1499999999999999</v>
      </c>
      <c r="I110" s="211"/>
      <c r="J110" s="212">
        <f>ROUND(I110*H110,2)</f>
        <v>0</v>
      </c>
      <c r="K110" s="208" t="s">
        <v>134</v>
      </c>
      <c r="L110" s="46"/>
      <c r="M110" s="213" t="s">
        <v>35</v>
      </c>
      <c r="N110" s="214" t="s">
        <v>52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135</v>
      </c>
      <c r="AT110" s="217" t="s">
        <v>130</v>
      </c>
      <c r="AU110" s="217" t="s">
        <v>21</v>
      </c>
      <c r="AY110" s="18" t="s">
        <v>128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89</v>
      </c>
      <c r="BK110" s="218">
        <f>ROUND(I110*H110,2)</f>
        <v>0</v>
      </c>
      <c r="BL110" s="18" t="s">
        <v>135</v>
      </c>
      <c r="BM110" s="217" t="s">
        <v>626</v>
      </c>
    </row>
    <row r="111" s="2" customFormat="1">
      <c r="A111" s="40"/>
      <c r="B111" s="41"/>
      <c r="C111" s="42"/>
      <c r="D111" s="219" t="s">
        <v>137</v>
      </c>
      <c r="E111" s="42"/>
      <c r="F111" s="220" t="s">
        <v>207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137</v>
      </c>
      <c r="AU111" s="18" t="s">
        <v>21</v>
      </c>
    </row>
    <row r="112" s="2" customFormat="1" ht="24.15" customHeight="1">
      <c r="A112" s="40"/>
      <c r="B112" s="41"/>
      <c r="C112" s="206" t="s">
        <v>203</v>
      </c>
      <c r="D112" s="206" t="s">
        <v>130</v>
      </c>
      <c r="E112" s="207" t="s">
        <v>627</v>
      </c>
      <c r="F112" s="208" t="s">
        <v>628</v>
      </c>
      <c r="G112" s="209" t="s">
        <v>268</v>
      </c>
      <c r="H112" s="210">
        <v>1</v>
      </c>
      <c r="I112" s="211"/>
      <c r="J112" s="212">
        <f>ROUND(I112*H112,2)</f>
        <v>0</v>
      </c>
      <c r="K112" s="208" t="s">
        <v>134</v>
      </c>
      <c r="L112" s="46"/>
      <c r="M112" s="213" t="s">
        <v>35</v>
      </c>
      <c r="N112" s="214" t="s">
        <v>52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135</v>
      </c>
      <c r="AT112" s="217" t="s">
        <v>130</v>
      </c>
      <c r="AU112" s="217" t="s">
        <v>21</v>
      </c>
      <c r="AY112" s="18" t="s">
        <v>128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89</v>
      </c>
      <c r="BK112" s="218">
        <f>ROUND(I112*H112,2)</f>
        <v>0</v>
      </c>
      <c r="BL112" s="18" t="s">
        <v>135</v>
      </c>
      <c r="BM112" s="217" t="s">
        <v>629</v>
      </c>
    </row>
    <row r="113" s="2" customFormat="1">
      <c r="A113" s="40"/>
      <c r="B113" s="41"/>
      <c r="C113" s="42"/>
      <c r="D113" s="219" t="s">
        <v>137</v>
      </c>
      <c r="E113" s="42"/>
      <c r="F113" s="220" t="s">
        <v>630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137</v>
      </c>
      <c r="AU113" s="18" t="s">
        <v>21</v>
      </c>
    </row>
    <row r="114" s="2" customFormat="1" ht="16.5" customHeight="1">
      <c r="A114" s="40"/>
      <c r="B114" s="41"/>
      <c r="C114" s="248" t="s">
        <v>8</v>
      </c>
      <c r="D114" s="248" t="s">
        <v>244</v>
      </c>
      <c r="E114" s="249" t="s">
        <v>631</v>
      </c>
      <c r="F114" s="250" t="s">
        <v>632</v>
      </c>
      <c r="G114" s="251" t="s">
        <v>217</v>
      </c>
      <c r="H114" s="252">
        <v>0.30099999999999999</v>
      </c>
      <c r="I114" s="253"/>
      <c r="J114" s="254">
        <f>ROUND(I114*H114,2)</f>
        <v>0</v>
      </c>
      <c r="K114" s="250" t="s">
        <v>134</v>
      </c>
      <c r="L114" s="255"/>
      <c r="M114" s="256" t="s">
        <v>35</v>
      </c>
      <c r="N114" s="257" t="s">
        <v>52</v>
      </c>
      <c r="O114" s="86"/>
      <c r="P114" s="215">
        <f>O114*H114</f>
        <v>0</v>
      </c>
      <c r="Q114" s="215">
        <v>1</v>
      </c>
      <c r="R114" s="215">
        <f>Q114*H114</f>
        <v>0.30099999999999999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182</v>
      </c>
      <c r="AT114" s="217" t="s">
        <v>244</v>
      </c>
      <c r="AU114" s="217" t="s">
        <v>21</v>
      </c>
      <c r="AY114" s="18" t="s">
        <v>128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89</v>
      </c>
      <c r="BK114" s="218">
        <f>ROUND(I114*H114,2)</f>
        <v>0</v>
      </c>
      <c r="BL114" s="18" t="s">
        <v>135</v>
      </c>
      <c r="BM114" s="217" t="s">
        <v>633</v>
      </c>
    </row>
    <row r="115" s="13" customFormat="1">
      <c r="A115" s="13"/>
      <c r="B115" s="224"/>
      <c r="C115" s="225"/>
      <c r="D115" s="226" t="s">
        <v>139</v>
      </c>
      <c r="E115" s="227" t="s">
        <v>35</v>
      </c>
      <c r="F115" s="228" t="s">
        <v>634</v>
      </c>
      <c r="G115" s="225"/>
      <c r="H115" s="229">
        <v>0.188</v>
      </c>
      <c r="I115" s="230"/>
      <c r="J115" s="225"/>
      <c r="K115" s="225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139</v>
      </c>
      <c r="AU115" s="235" t="s">
        <v>21</v>
      </c>
      <c r="AV115" s="13" t="s">
        <v>21</v>
      </c>
      <c r="AW115" s="13" t="s">
        <v>41</v>
      </c>
      <c r="AX115" s="13" t="s">
        <v>89</v>
      </c>
      <c r="AY115" s="235" t="s">
        <v>128</v>
      </c>
    </row>
    <row r="116" s="13" customFormat="1">
      <c r="A116" s="13"/>
      <c r="B116" s="224"/>
      <c r="C116" s="225"/>
      <c r="D116" s="226" t="s">
        <v>139</v>
      </c>
      <c r="E116" s="225"/>
      <c r="F116" s="228" t="s">
        <v>635</v>
      </c>
      <c r="G116" s="225"/>
      <c r="H116" s="229">
        <v>0.30099999999999999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139</v>
      </c>
      <c r="AU116" s="235" t="s">
        <v>21</v>
      </c>
      <c r="AV116" s="13" t="s">
        <v>21</v>
      </c>
      <c r="AW116" s="13" t="s">
        <v>4</v>
      </c>
      <c r="AX116" s="13" t="s">
        <v>89</v>
      </c>
      <c r="AY116" s="235" t="s">
        <v>128</v>
      </c>
    </row>
    <row r="117" s="2" customFormat="1" ht="16.5" customHeight="1">
      <c r="A117" s="40"/>
      <c r="B117" s="41"/>
      <c r="C117" s="248" t="s">
        <v>214</v>
      </c>
      <c r="D117" s="248" t="s">
        <v>244</v>
      </c>
      <c r="E117" s="249" t="s">
        <v>636</v>
      </c>
      <c r="F117" s="250" t="s">
        <v>637</v>
      </c>
      <c r="G117" s="251" t="s">
        <v>161</v>
      </c>
      <c r="H117" s="252">
        <v>0.188</v>
      </c>
      <c r="I117" s="253"/>
      <c r="J117" s="254">
        <f>ROUND(I117*H117,2)</f>
        <v>0</v>
      </c>
      <c r="K117" s="250" t="s">
        <v>35</v>
      </c>
      <c r="L117" s="255"/>
      <c r="M117" s="256" t="s">
        <v>35</v>
      </c>
      <c r="N117" s="257" t="s">
        <v>52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182</v>
      </c>
      <c r="AT117" s="217" t="s">
        <v>244</v>
      </c>
      <c r="AU117" s="217" t="s">
        <v>21</v>
      </c>
      <c r="AY117" s="18" t="s">
        <v>128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89</v>
      </c>
      <c r="BK117" s="218">
        <f>ROUND(I117*H117,2)</f>
        <v>0</v>
      </c>
      <c r="BL117" s="18" t="s">
        <v>135</v>
      </c>
      <c r="BM117" s="217" t="s">
        <v>638</v>
      </c>
    </row>
    <row r="118" s="13" customFormat="1">
      <c r="A118" s="13"/>
      <c r="B118" s="224"/>
      <c r="C118" s="225"/>
      <c r="D118" s="226" t="s">
        <v>139</v>
      </c>
      <c r="E118" s="227" t="s">
        <v>35</v>
      </c>
      <c r="F118" s="228" t="s">
        <v>634</v>
      </c>
      <c r="G118" s="225"/>
      <c r="H118" s="229">
        <v>0.188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139</v>
      </c>
      <c r="AU118" s="235" t="s">
        <v>21</v>
      </c>
      <c r="AV118" s="13" t="s">
        <v>21</v>
      </c>
      <c r="AW118" s="13" t="s">
        <v>41</v>
      </c>
      <c r="AX118" s="13" t="s">
        <v>89</v>
      </c>
      <c r="AY118" s="235" t="s">
        <v>128</v>
      </c>
    </row>
    <row r="119" s="2" customFormat="1" ht="21.75" customHeight="1">
      <c r="A119" s="40"/>
      <c r="B119" s="41"/>
      <c r="C119" s="206" t="s">
        <v>221</v>
      </c>
      <c r="D119" s="206" t="s">
        <v>130</v>
      </c>
      <c r="E119" s="207" t="s">
        <v>639</v>
      </c>
      <c r="F119" s="208" t="s">
        <v>640</v>
      </c>
      <c r="G119" s="209" t="s">
        <v>133</v>
      </c>
      <c r="H119" s="210">
        <v>10.92</v>
      </c>
      <c r="I119" s="211"/>
      <c r="J119" s="212">
        <f>ROUND(I119*H119,2)</f>
        <v>0</v>
      </c>
      <c r="K119" s="208" t="s">
        <v>134</v>
      </c>
      <c r="L119" s="46"/>
      <c r="M119" s="213" t="s">
        <v>35</v>
      </c>
      <c r="N119" s="214" t="s">
        <v>52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135</v>
      </c>
      <c r="AT119" s="217" t="s">
        <v>130</v>
      </c>
      <c r="AU119" s="217" t="s">
        <v>21</v>
      </c>
      <c r="AY119" s="18" t="s">
        <v>128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89</v>
      </c>
      <c r="BK119" s="218">
        <f>ROUND(I119*H119,2)</f>
        <v>0</v>
      </c>
      <c r="BL119" s="18" t="s">
        <v>135</v>
      </c>
      <c r="BM119" s="217" t="s">
        <v>641</v>
      </c>
    </row>
    <row r="120" s="2" customFormat="1">
      <c r="A120" s="40"/>
      <c r="B120" s="41"/>
      <c r="C120" s="42"/>
      <c r="D120" s="219" t="s">
        <v>137</v>
      </c>
      <c r="E120" s="42"/>
      <c r="F120" s="220" t="s">
        <v>642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137</v>
      </c>
      <c r="AU120" s="18" t="s">
        <v>21</v>
      </c>
    </row>
    <row r="121" s="13" customFormat="1">
      <c r="A121" s="13"/>
      <c r="B121" s="224"/>
      <c r="C121" s="225"/>
      <c r="D121" s="226" t="s">
        <v>139</v>
      </c>
      <c r="E121" s="227" t="s">
        <v>35</v>
      </c>
      <c r="F121" s="228" t="s">
        <v>643</v>
      </c>
      <c r="G121" s="225"/>
      <c r="H121" s="229">
        <v>10.92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139</v>
      </c>
      <c r="AU121" s="235" t="s">
        <v>21</v>
      </c>
      <c r="AV121" s="13" t="s">
        <v>21</v>
      </c>
      <c r="AW121" s="13" t="s">
        <v>41</v>
      </c>
      <c r="AX121" s="13" t="s">
        <v>89</v>
      </c>
      <c r="AY121" s="235" t="s">
        <v>128</v>
      </c>
    </row>
    <row r="122" s="2" customFormat="1" ht="24.15" customHeight="1">
      <c r="A122" s="40"/>
      <c r="B122" s="41"/>
      <c r="C122" s="206" t="s">
        <v>229</v>
      </c>
      <c r="D122" s="206" t="s">
        <v>130</v>
      </c>
      <c r="E122" s="207" t="s">
        <v>644</v>
      </c>
      <c r="F122" s="208" t="s">
        <v>645</v>
      </c>
      <c r="G122" s="209" t="s">
        <v>133</v>
      </c>
      <c r="H122" s="210">
        <v>98.280000000000001</v>
      </c>
      <c r="I122" s="211"/>
      <c r="J122" s="212">
        <f>ROUND(I122*H122,2)</f>
        <v>0</v>
      </c>
      <c r="K122" s="208" t="s">
        <v>134</v>
      </c>
      <c r="L122" s="46"/>
      <c r="M122" s="213" t="s">
        <v>35</v>
      </c>
      <c r="N122" s="214" t="s">
        <v>52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135</v>
      </c>
      <c r="AT122" s="217" t="s">
        <v>130</v>
      </c>
      <c r="AU122" s="217" t="s">
        <v>21</v>
      </c>
      <c r="AY122" s="18" t="s">
        <v>128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89</v>
      </c>
      <c r="BK122" s="218">
        <f>ROUND(I122*H122,2)</f>
        <v>0</v>
      </c>
      <c r="BL122" s="18" t="s">
        <v>135</v>
      </c>
      <c r="BM122" s="217" t="s">
        <v>646</v>
      </c>
    </row>
    <row r="123" s="2" customFormat="1">
      <c r="A123" s="40"/>
      <c r="B123" s="41"/>
      <c r="C123" s="42"/>
      <c r="D123" s="219" t="s">
        <v>137</v>
      </c>
      <c r="E123" s="42"/>
      <c r="F123" s="220" t="s">
        <v>647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137</v>
      </c>
      <c r="AU123" s="18" t="s">
        <v>21</v>
      </c>
    </row>
    <row r="124" s="2" customFormat="1" ht="16.5" customHeight="1">
      <c r="A124" s="40"/>
      <c r="B124" s="41"/>
      <c r="C124" s="248" t="s">
        <v>237</v>
      </c>
      <c r="D124" s="248" t="s">
        <v>244</v>
      </c>
      <c r="E124" s="249" t="s">
        <v>648</v>
      </c>
      <c r="F124" s="250" t="s">
        <v>649</v>
      </c>
      <c r="G124" s="251" t="s">
        <v>650</v>
      </c>
      <c r="H124" s="252">
        <v>1.966</v>
      </c>
      <c r="I124" s="253"/>
      <c r="J124" s="254">
        <f>ROUND(I124*H124,2)</f>
        <v>0</v>
      </c>
      <c r="K124" s="250" t="s">
        <v>134</v>
      </c>
      <c r="L124" s="255"/>
      <c r="M124" s="256" t="s">
        <v>35</v>
      </c>
      <c r="N124" s="257" t="s">
        <v>52</v>
      </c>
      <c r="O124" s="86"/>
      <c r="P124" s="215">
        <f>O124*H124</f>
        <v>0</v>
      </c>
      <c r="Q124" s="215">
        <v>0.001</v>
      </c>
      <c r="R124" s="215">
        <f>Q124*H124</f>
        <v>0.0019659999999999999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182</v>
      </c>
      <c r="AT124" s="217" t="s">
        <v>244</v>
      </c>
      <c r="AU124" s="217" t="s">
        <v>21</v>
      </c>
      <c r="AY124" s="18" t="s">
        <v>128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89</v>
      </c>
      <c r="BK124" s="218">
        <f>ROUND(I124*H124,2)</f>
        <v>0</v>
      </c>
      <c r="BL124" s="18" t="s">
        <v>135</v>
      </c>
      <c r="BM124" s="217" t="s">
        <v>651</v>
      </c>
    </row>
    <row r="125" s="13" customFormat="1">
      <c r="A125" s="13"/>
      <c r="B125" s="224"/>
      <c r="C125" s="225"/>
      <c r="D125" s="226" t="s">
        <v>139</v>
      </c>
      <c r="E125" s="225"/>
      <c r="F125" s="228" t="s">
        <v>652</v>
      </c>
      <c r="G125" s="225"/>
      <c r="H125" s="229">
        <v>1.966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139</v>
      </c>
      <c r="AU125" s="235" t="s">
        <v>21</v>
      </c>
      <c r="AV125" s="13" t="s">
        <v>21</v>
      </c>
      <c r="AW125" s="13" t="s">
        <v>4</v>
      </c>
      <c r="AX125" s="13" t="s">
        <v>89</v>
      </c>
      <c r="AY125" s="235" t="s">
        <v>128</v>
      </c>
    </row>
    <row r="126" s="2" customFormat="1" ht="16.5" customHeight="1">
      <c r="A126" s="40"/>
      <c r="B126" s="41"/>
      <c r="C126" s="248" t="s">
        <v>243</v>
      </c>
      <c r="D126" s="248" t="s">
        <v>244</v>
      </c>
      <c r="E126" s="249" t="s">
        <v>653</v>
      </c>
      <c r="F126" s="250" t="s">
        <v>654</v>
      </c>
      <c r="G126" s="251" t="s">
        <v>161</v>
      </c>
      <c r="H126" s="252">
        <v>0.19700000000000001</v>
      </c>
      <c r="I126" s="253"/>
      <c r="J126" s="254">
        <f>ROUND(I126*H126,2)</f>
        <v>0</v>
      </c>
      <c r="K126" s="250" t="s">
        <v>134</v>
      </c>
      <c r="L126" s="255"/>
      <c r="M126" s="256" t="s">
        <v>35</v>
      </c>
      <c r="N126" s="257" t="s">
        <v>52</v>
      </c>
      <c r="O126" s="86"/>
      <c r="P126" s="215">
        <f>O126*H126</f>
        <v>0</v>
      </c>
      <c r="Q126" s="215">
        <v>0.20999999999999999</v>
      </c>
      <c r="R126" s="215">
        <f>Q126*H126</f>
        <v>0.041369999999999997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182</v>
      </c>
      <c r="AT126" s="217" t="s">
        <v>244</v>
      </c>
      <c r="AU126" s="217" t="s">
        <v>21</v>
      </c>
      <c r="AY126" s="18" t="s">
        <v>128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89</v>
      </c>
      <c r="BK126" s="218">
        <f>ROUND(I126*H126,2)</f>
        <v>0</v>
      </c>
      <c r="BL126" s="18" t="s">
        <v>135</v>
      </c>
      <c r="BM126" s="217" t="s">
        <v>655</v>
      </c>
    </row>
    <row r="127" s="13" customFormat="1">
      <c r="A127" s="13"/>
      <c r="B127" s="224"/>
      <c r="C127" s="225"/>
      <c r="D127" s="226" t="s">
        <v>139</v>
      </c>
      <c r="E127" s="225"/>
      <c r="F127" s="228" t="s">
        <v>656</v>
      </c>
      <c r="G127" s="225"/>
      <c r="H127" s="229">
        <v>0.19700000000000001</v>
      </c>
      <c r="I127" s="230"/>
      <c r="J127" s="225"/>
      <c r="K127" s="225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139</v>
      </c>
      <c r="AU127" s="235" t="s">
        <v>21</v>
      </c>
      <c r="AV127" s="13" t="s">
        <v>21</v>
      </c>
      <c r="AW127" s="13" t="s">
        <v>4</v>
      </c>
      <c r="AX127" s="13" t="s">
        <v>89</v>
      </c>
      <c r="AY127" s="235" t="s">
        <v>128</v>
      </c>
    </row>
    <row r="128" s="2" customFormat="1" ht="24.15" customHeight="1">
      <c r="A128" s="40"/>
      <c r="B128" s="41"/>
      <c r="C128" s="206" t="s">
        <v>249</v>
      </c>
      <c r="D128" s="206" t="s">
        <v>130</v>
      </c>
      <c r="E128" s="207" t="s">
        <v>657</v>
      </c>
      <c r="F128" s="208" t="s">
        <v>658</v>
      </c>
      <c r="G128" s="209" t="s">
        <v>133</v>
      </c>
      <c r="H128" s="210">
        <v>8.4199999999999999</v>
      </c>
      <c r="I128" s="211"/>
      <c r="J128" s="212">
        <f>ROUND(I128*H128,2)</f>
        <v>0</v>
      </c>
      <c r="K128" s="208" t="s">
        <v>134</v>
      </c>
      <c r="L128" s="46"/>
      <c r="M128" s="213" t="s">
        <v>35</v>
      </c>
      <c r="N128" s="214" t="s">
        <v>52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135</v>
      </c>
      <c r="AT128" s="217" t="s">
        <v>130</v>
      </c>
      <c r="AU128" s="217" t="s">
        <v>21</v>
      </c>
      <c r="AY128" s="18" t="s">
        <v>128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89</v>
      </c>
      <c r="BK128" s="218">
        <f>ROUND(I128*H128,2)</f>
        <v>0</v>
      </c>
      <c r="BL128" s="18" t="s">
        <v>135</v>
      </c>
      <c r="BM128" s="217" t="s">
        <v>659</v>
      </c>
    </row>
    <row r="129" s="2" customFormat="1">
      <c r="A129" s="40"/>
      <c r="B129" s="41"/>
      <c r="C129" s="42"/>
      <c r="D129" s="219" t="s">
        <v>137</v>
      </c>
      <c r="E129" s="42"/>
      <c r="F129" s="220" t="s">
        <v>660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137</v>
      </c>
      <c r="AU129" s="18" t="s">
        <v>21</v>
      </c>
    </row>
    <row r="130" s="13" customFormat="1">
      <c r="A130" s="13"/>
      <c r="B130" s="224"/>
      <c r="C130" s="225"/>
      <c r="D130" s="226" t="s">
        <v>139</v>
      </c>
      <c r="E130" s="227" t="s">
        <v>35</v>
      </c>
      <c r="F130" s="228" t="s">
        <v>661</v>
      </c>
      <c r="G130" s="225"/>
      <c r="H130" s="229">
        <v>5.7999999999999998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139</v>
      </c>
      <c r="AU130" s="235" t="s">
        <v>21</v>
      </c>
      <c r="AV130" s="13" t="s">
        <v>21</v>
      </c>
      <c r="AW130" s="13" t="s">
        <v>41</v>
      </c>
      <c r="AX130" s="13" t="s">
        <v>81</v>
      </c>
      <c r="AY130" s="235" t="s">
        <v>128</v>
      </c>
    </row>
    <row r="131" s="13" customFormat="1">
      <c r="A131" s="13"/>
      <c r="B131" s="224"/>
      <c r="C131" s="225"/>
      <c r="D131" s="226" t="s">
        <v>139</v>
      </c>
      <c r="E131" s="227" t="s">
        <v>35</v>
      </c>
      <c r="F131" s="228" t="s">
        <v>662</v>
      </c>
      <c r="G131" s="225"/>
      <c r="H131" s="229">
        <v>2.6200000000000001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139</v>
      </c>
      <c r="AU131" s="235" t="s">
        <v>21</v>
      </c>
      <c r="AV131" s="13" t="s">
        <v>21</v>
      </c>
      <c r="AW131" s="13" t="s">
        <v>41</v>
      </c>
      <c r="AX131" s="13" t="s">
        <v>81</v>
      </c>
      <c r="AY131" s="235" t="s">
        <v>128</v>
      </c>
    </row>
    <row r="132" s="14" customFormat="1">
      <c r="A132" s="14"/>
      <c r="B132" s="236"/>
      <c r="C132" s="237"/>
      <c r="D132" s="226" t="s">
        <v>139</v>
      </c>
      <c r="E132" s="238" t="s">
        <v>35</v>
      </c>
      <c r="F132" s="239" t="s">
        <v>166</v>
      </c>
      <c r="G132" s="237"/>
      <c r="H132" s="240">
        <v>8.4199999999999999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139</v>
      </c>
      <c r="AU132" s="246" t="s">
        <v>21</v>
      </c>
      <c r="AV132" s="14" t="s">
        <v>135</v>
      </c>
      <c r="AW132" s="14" t="s">
        <v>41</v>
      </c>
      <c r="AX132" s="14" t="s">
        <v>89</v>
      </c>
      <c r="AY132" s="246" t="s">
        <v>128</v>
      </c>
    </row>
    <row r="133" s="2" customFormat="1" ht="16.5" customHeight="1">
      <c r="A133" s="40"/>
      <c r="B133" s="41"/>
      <c r="C133" s="248" t="s">
        <v>254</v>
      </c>
      <c r="D133" s="248" t="s">
        <v>244</v>
      </c>
      <c r="E133" s="249" t="s">
        <v>663</v>
      </c>
      <c r="F133" s="250" t="s">
        <v>664</v>
      </c>
      <c r="G133" s="251" t="s">
        <v>217</v>
      </c>
      <c r="H133" s="252">
        <v>0.78300000000000003</v>
      </c>
      <c r="I133" s="253"/>
      <c r="J133" s="254">
        <f>ROUND(I133*H133,2)</f>
        <v>0</v>
      </c>
      <c r="K133" s="250" t="s">
        <v>134</v>
      </c>
      <c r="L133" s="255"/>
      <c r="M133" s="256" t="s">
        <v>35</v>
      </c>
      <c r="N133" s="257" t="s">
        <v>52</v>
      </c>
      <c r="O133" s="86"/>
      <c r="P133" s="215">
        <f>O133*H133</f>
        <v>0</v>
      </c>
      <c r="Q133" s="215">
        <v>1</v>
      </c>
      <c r="R133" s="215">
        <f>Q133*H133</f>
        <v>0.78300000000000003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182</v>
      </c>
      <c r="AT133" s="217" t="s">
        <v>244</v>
      </c>
      <c r="AU133" s="217" t="s">
        <v>21</v>
      </c>
      <c r="AY133" s="18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89</v>
      </c>
      <c r="BK133" s="218">
        <f>ROUND(I133*H133,2)</f>
        <v>0</v>
      </c>
      <c r="BL133" s="18" t="s">
        <v>135</v>
      </c>
      <c r="BM133" s="217" t="s">
        <v>665</v>
      </c>
    </row>
    <row r="134" s="13" customFormat="1">
      <c r="A134" s="13"/>
      <c r="B134" s="224"/>
      <c r="C134" s="225"/>
      <c r="D134" s="226" t="s">
        <v>139</v>
      </c>
      <c r="E134" s="227" t="s">
        <v>35</v>
      </c>
      <c r="F134" s="228" t="s">
        <v>666</v>
      </c>
      <c r="G134" s="225"/>
      <c r="H134" s="229">
        <v>0.435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139</v>
      </c>
      <c r="AU134" s="235" t="s">
        <v>21</v>
      </c>
      <c r="AV134" s="13" t="s">
        <v>21</v>
      </c>
      <c r="AW134" s="13" t="s">
        <v>41</v>
      </c>
      <c r="AX134" s="13" t="s">
        <v>89</v>
      </c>
      <c r="AY134" s="235" t="s">
        <v>128</v>
      </c>
    </row>
    <row r="135" s="13" customFormat="1">
      <c r="A135" s="13"/>
      <c r="B135" s="224"/>
      <c r="C135" s="225"/>
      <c r="D135" s="226" t="s">
        <v>139</v>
      </c>
      <c r="E135" s="225"/>
      <c r="F135" s="228" t="s">
        <v>667</v>
      </c>
      <c r="G135" s="225"/>
      <c r="H135" s="229">
        <v>0.78300000000000003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139</v>
      </c>
      <c r="AU135" s="235" t="s">
        <v>21</v>
      </c>
      <c r="AV135" s="13" t="s">
        <v>21</v>
      </c>
      <c r="AW135" s="13" t="s">
        <v>4</v>
      </c>
      <c r="AX135" s="13" t="s">
        <v>89</v>
      </c>
      <c r="AY135" s="235" t="s">
        <v>128</v>
      </c>
    </row>
    <row r="136" s="2" customFormat="1" ht="16.5" customHeight="1">
      <c r="A136" s="40"/>
      <c r="B136" s="41"/>
      <c r="C136" s="248" t="s">
        <v>259</v>
      </c>
      <c r="D136" s="248" t="s">
        <v>244</v>
      </c>
      <c r="E136" s="249" t="s">
        <v>636</v>
      </c>
      <c r="F136" s="250" t="s">
        <v>637</v>
      </c>
      <c r="G136" s="251" t="s">
        <v>161</v>
      </c>
      <c r="H136" s="252">
        <v>0.17399999999999999</v>
      </c>
      <c r="I136" s="253"/>
      <c r="J136" s="254">
        <f>ROUND(I136*H136,2)</f>
        <v>0</v>
      </c>
      <c r="K136" s="250" t="s">
        <v>35</v>
      </c>
      <c r="L136" s="255"/>
      <c r="M136" s="256" t="s">
        <v>35</v>
      </c>
      <c r="N136" s="257" t="s">
        <v>52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182</v>
      </c>
      <c r="AT136" s="217" t="s">
        <v>244</v>
      </c>
      <c r="AU136" s="217" t="s">
        <v>21</v>
      </c>
      <c r="AY136" s="18" t="s">
        <v>128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89</v>
      </c>
      <c r="BK136" s="218">
        <f>ROUND(I136*H136,2)</f>
        <v>0</v>
      </c>
      <c r="BL136" s="18" t="s">
        <v>135</v>
      </c>
      <c r="BM136" s="217" t="s">
        <v>668</v>
      </c>
    </row>
    <row r="137" s="13" customFormat="1">
      <c r="A137" s="13"/>
      <c r="B137" s="224"/>
      <c r="C137" s="225"/>
      <c r="D137" s="226" t="s">
        <v>139</v>
      </c>
      <c r="E137" s="227" t="s">
        <v>35</v>
      </c>
      <c r="F137" s="228" t="s">
        <v>669</v>
      </c>
      <c r="G137" s="225"/>
      <c r="H137" s="229">
        <v>0.17399999999999999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139</v>
      </c>
      <c r="AU137" s="235" t="s">
        <v>21</v>
      </c>
      <c r="AV137" s="13" t="s">
        <v>21</v>
      </c>
      <c r="AW137" s="13" t="s">
        <v>41</v>
      </c>
      <c r="AX137" s="13" t="s">
        <v>89</v>
      </c>
      <c r="AY137" s="235" t="s">
        <v>128</v>
      </c>
    </row>
    <row r="138" s="2" customFormat="1" ht="24.15" customHeight="1">
      <c r="A138" s="40"/>
      <c r="B138" s="41"/>
      <c r="C138" s="206" t="s">
        <v>7</v>
      </c>
      <c r="D138" s="206" t="s">
        <v>130</v>
      </c>
      <c r="E138" s="207" t="s">
        <v>670</v>
      </c>
      <c r="F138" s="208" t="s">
        <v>671</v>
      </c>
      <c r="G138" s="209" t="s">
        <v>133</v>
      </c>
      <c r="H138" s="210">
        <v>10.92</v>
      </c>
      <c r="I138" s="211"/>
      <c r="J138" s="212">
        <f>ROUND(I138*H138,2)</f>
        <v>0</v>
      </c>
      <c r="K138" s="208" t="s">
        <v>134</v>
      </c>
      <c r="L138" s="46"/>
      <c r="M138" s="213" t="s">
        <v>35</v>
      </c>
      <c r="N138" s="214" t="s">
        <v>52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135</v>
      </c>
      <c r="AT138" s="217" t="s">
        <v>130</v>
      </c>
      <c r="AU138" s="217" t="s">
        <v>21</v>
      </c>
      <c r="AY138" s="18" t="s">
        <v>128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89</v>
      </c>
      <c r="BK138" s="218">
        <f>ROUND(I138*H138,2)</f>
        <v>0</v>
      </c>
      <c r="BL138" s="18" t="s">
        <v>135</v>
      </c>
      <c r="BM138" s="217" t="s">
        <v>672</v>
      </c>
    </row>
    <row r="139" s="2" customFormat="1">
      <c r="A139" s="40"/>
      <c r="B139" s="41"/>
      <c r="C139" s="42"/>
      <c r="D139" s="219" t="s">
        <v>137</v>
      </c>
      <c r="E139" s="42"/>
      <c r="F139" s="220" t="s">
        <v>673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8" t="s">
        <v>137</v>
      </c>
      <c r="AU139" s="18" t="s">
        <v>21</v>
      </c>
    </row>
    <row r="140" s="13" customFormat="1">
      <c r="A140" s="13"/>
      <c r="B140" s="224"/>
      <c r="C140" s="225"/>
      <c r="D140" s="226" t="s">
        <v>139</v>
      </c>
      <c r="E140" s="227" t="s">
        <v>35</v>
      </c>
      <c r="F140" s="228" t="s">
        <v>643</v>
      </c>
      <c r="G140" s="225"/>
      <c r="H140" s="229">
        <v>10.92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139</v>
      </c>
      <c r="AU140" s="235" t="s">
        <v>21</v>
      </c>
      <c r="AV140" s="13" t="s">
        <v>21</v>
      </c>
      <c r="AW140" s="13" t="s">
        <v>41</v>
      </c>
      <c r="AX140" s="13" t="s">
        <v>89</v>
      </c>
      <c r="AY140" s="235" t="s">
        <v>128</v>
      </c>
    </row>
    <row r="141" s="2" customFormat="1" ht="16.5" customHeight="1">
      <c r="A141" s="40"/>
      <c r="B141" s="41"/>
      <c r="C141" s="248" t="s">
        <v>272</v>
      </c>
      <c r="D141" s="248" t="s">
        <v>244</v>
      </c>
      <c r="E141" s="249" t="s">
        <v>663</v>
      </c>
      <c r="F141" s="250" t="s">
        <v>664</v>
      </c>
      <c r="G141" s="251" t="s">
        <v>217</v>
      </c>
      <c r="H141" s="252">
        <v>0.98299999999999998</v>
      </c>
      <c r="I141" s="253"/>
      <c r="J141" s="254">
        <f>ROUND(I141*H141,2)</f>
        <v>0</v>
      </c>
      <c r="K141" s="250" t="s">
        <v>134</v>
      </c>
      <c r="L141" s="255"/>
      <c r="M141" s="256" t="s">
        <v>35</v>
      </c>
      <c r="N141" s="257" t="s">
        <v>52</v>
      </c>
      <c r="O141" s="86"/>
      <c r="P141" s="215">
        <f>O141*H141</f>
        <v>0</v>
      </c>
      <c r="Q141" s="215">
        <v>1</v>
      </c>
      <c r="R141" s="215">
        <f>Q141*H141</f>
        <v>0.98299999999999998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182</v>
      </c>
      <c r="AT141" s="217" t="s">
        <v>244</v>
      </c>
      <c r="AU141" s="217" t="s">
        <v>21</v>
      </c>
      <c r="AY141" s="18" t="s">
        <v>128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89</v>
      </c>
      <c r="BK141" s="218">
        <f>ROUND(I141*H141,2)</f>
        <v>0</v>
      </c>
      <c r="BL141" s="18" t="s">
        <v>135</v>
      </c>
      <c r="BM141" s="217" t="s">
        <v>674</v>
      </c>
    </row>
    <row r="142" s="13" customFormat="1">
      <c r="A142" s="13"/>
      <c r="B142" s="224"/>
      <c r="C142" s="225"/>
      <c r="D142" s="226" t="s">
        <v>139</v>
      </c>
      <c r="E142" s="227" t="s">
        <v>35</v>
      </c>
      <c r="F142" s="228" t="s">
        <v>675</v>
      </c>
      <c r="G142" s="225"/>
      <c r="H142" s="229">
        <v>0.54600000000000004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139</v>
      </c>
      <c r="AU142" s="235" t="s">
        <v>21</v>
      </c>
      <c r="AV142" s="13" t="s">
        <v>21</v>
      </c>
      <c r="AW142" s="13" t="s">
        <v>41</v>
      </c>
      <c r="AX142" s="13" t="s">
        <v>89</v>
      </c>
      <c r="AY142" s="235" t="s">
        <v>128</v>
      </c>
    </row>
    <row r="143" s="13" customFormat="1">
      <c r="A143" s="13"/>
      <c r="B143" s="224"/>
      <c r="C143" s="225"/>
      <c r="D143" s="226" t="s">
        <v>139</v>
      </c>
      <c r="E143" s="225"/>
      <c r="F143" s="228" t="s">
        <v>676</v>
      </c>
      <c r="G143" s="225"/>
      <c r="H143" s="229">
        <v>0.98299999999999998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139</v>
      </c>
      <c r="AU143" s="235" t="s">
        <v>21</v>
      </c>
      <c r="AV143" s="13" t="s">
        <v>21</v>
      </c>
      <c r="AW143" s="13" t="s">
        <v>4</v>
      </c>
      <c r="AX143" s="13" t="s">
        <v>89</v>
      </c>
      <c r="AY143" s="235" t="s">
        <v>128</v>
      </c>
    </row>
    <row r="144" s="2" customFormat="1" ht="16.5" customHeight="1">
      <c r="A144" s="40"/>
      <c r="B144" s="41"/>
      <c r="C144" s="248" t="s">
        <v>276</v>
      </c>
      <c r="D144" s="248" t="s">
        <v>244</v>
      </c>
      <c r="E144" s="249" t="s">
        <v>636</v>
      </c>
      <c r="F144" s="250" t="s">
        <v>637</v>
      </c>
      <c r="G144" s="251" t="s">
        <v>161</v>
      </c>
      <c r="H144" s="252">
        <v>0.81899999999999995</v>
      </c>
      <c r="I144" s="253"/>
      <c r="J144" s="254">
        <f>ROUND(I144*H144,2)</f>
        <v>0</v>
      </c>
      <c r="K144" s="250" t="s">
        <v>35</v>
      </c>
      <c r="L144" s="255"/>
      <c r="M144" s="256" t="s">
        <v>35</v>
      </c>
      <c r="N144" s="257" t="s">
        <v>52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182</v>
      </c>
      <c r="AT144" s="217" t="s">
        <v>244</v>
      </c>
      <c r="AU144" s="217" t="s">
        <v>21</v>
      </c>
      <c r="AY144" s="18" t="s">
        <v>128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89</v>
      </c>
      <c r="BK144" s="218">
        <f>ROUND(I144*H144,2)</f>
        <v>0</v>
      </c>
      <c r="BL144" s="18" t="s">
        <v>135</v>
      </c>
      <c r="BM144" s="217" t="s">
        <v>677</v>
      </c>
    </row>
    <row r="145" s="13" customFormat="1">
      <c r="A145" s="13"/>
      <c r="B145" s="224"/>
      <c r="C145" s="225"/>
      <c r="D145" s="226" t="s">
        <v>139</v>
      </c>
      <c r="E145" s="227" t="s">
        <v>35</v>
      </c>
      <c r="F145" s="228" t="s">
        <v>678</v>
      </c>
      <c r="G145" s="225"/>
      <c r="H145" s="229">
        <v>0.81899999999999995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139</v>
      </c>
      <c r="AU145" s="235" t="s">
        <v>21</v>
      </c>
      <c r="AV145" s="13" t="s">
        <v>21</v>
      </c>
      <c r="AW145" s="13" t="s">
        <v>41</v>
      </c>
      <c r="AX145" s="13" t="s">
        <v>89</v>
      </c>
      <c r="AY145" s="235" t="s">
        <v>128</v>
      </c>
    </row>
    <row r="146" s="2" customFormat="1" ht="24.15" customHeight="1">
      <c r="A146" s="40"/>
      <c r="B146" s="41"/>
      <c r="C146" s="206" t="s">
        <v>283</v>
      </c>
      <c r="D146" s="206" t="s">
        <v>130</v>
      </c>
      <c r="E146" s="207" t="s">
        <v>679</v>
      </c>
      <c r="F146" s="208" t="s">
        <v>680</v>
      </c>
      <c r="G146" s="209" t="s">
        <v>268</v>
      </c>
      <c r="H146" s="210">
        <v>1</v>
      </c>
      <c r="I146" s="211"/>
      <c r="J146" s="212">
        <f>ROUND(I146*H146,2)</f>
        <v>0</v>
      </c>
      <c r="K146" s="208" t="s">
        <v>134</v>
      </c>
      <c r="L146" s="46"/>
      <c r="M146" s="213" t="s">
        <v>35</v>
      </c>
      <c r="N146" s="214" t="s">
        <v>52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135</v>
      </c>
      <c r="AT146" s="217" t="s">
        <v>130</v>
      </c>
      <c r="AU146" s="217" t="s">
        <v>21</v>
      </c>
      <c r="AY146" s="18" t="s">
        <v>128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89</v>
      </c>
      <c r="BK146" s="218">
        <f>ROUND(I146*H146,2)</f>
        <v>0</v>
      </c>
      <c r="BL146" s="18" t="s">
        <v>135</v>
      </c>
      <c r="BM146" s="217" t="s">
        <v>681</v>
      </c>
    </row>
    <row r="147" s="2" customFormat="1">
      <c r="A147" s="40"/>
      <c r="B147" s="41"/>
      <c r="C147" s="42"/>
      <c r="D147" s="219" t="s">
        <v>137</v>
      </c>
      <c r="E147" s="42"/>
      <c r="F147" s="220" t="s">
        <v>682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137</v>
      </c>
      <c r="AU147" s="18" t="s">
        <v>21</v>
      </c>
    </row>
    <row r="148" s="2" customFormat="1" ht="16.5" customHeight="1">
      <c r="A148" s="40"/>
      <c r="B148" s="41"/>
      <c r="C148" s="248" t="s">
        <v>289</v>
      </c>
      <c r="D148" s="248" t="s">
        <v>244</v>
      </c>
      <c r="E148" s="249" t="s">
        <v>683</v>
      </c>
      <c r="F148" s="250" t="s">
        <v>684</v>
      </c>
      <c r="G148" s="251" t="s">
        <v>268</v>
      </c>
      <c r="H148" s="252">
        <v>1</v>
      </c>
      <c r="I148" s="253"/>
      <c r="J148" s="254">
        <f>ROUND(I148*H148,2)</f>
        <v>0</v>
      </c>
      <c r="K148" s="250" t="s">
        <v>35</v>
      </c>
      <c r="L148" s="255"/>
      <c r="M148" s="256" t="s">
        <v>35</v>
      </c>
      <c r="N148" s="257" t="s">
        <v>52</v>
      </c>
      <c r="O148" s="86"/>
      <c r="P148" s="215">
        <f>O148*H148</f>
        <v>0</v>
      </c>
      <c r="Q148" s="215">
        <v>3.0000000000000001E-05</v>
      </c>
      <c r="R148" s="215">
        <f>Q148*H148</f>
        <v>3.0000000000000001E-05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182</v>
      </c>
      <c r="AT148" s="217" t="s">
        <v>244</v>
      </c>
      <c r="AU148" s="217" t="s">
        <v>21</v>
      </c>
      <c r="AY148" s="18" t="s">
        <v>128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89</v>
      </c>
      <c r="BK148" s="218">
        <f>ROUND(I148*H148,2)</f>
        <v>0</v>
      </c>
      <c r="BL148" s="18" t="s">
        <v>135</v>
      </c>
      <c r="BM148" s="217" t="s">
        <v>685</v>
      </c>
    </row>
    <row r="149" s="2" customFormat="1" ht="16.5" customHeight="1">
      <c r="A149" s="40"/>
      <c r="B149" s="41"/>
      <c r="C149" s="206" t="s">
        <v>296</v>
      </c>
      <c r="D149" s="206" t="s">
        <v>130</v>
      </c>
      <c r="E149" s="207" t="s">
        <v>686</v>
      </c>
      <c r="F149" s="208" t="s">
        <v>687</v>
      </c>
      <c r="G149" s="209" t="s">
        <v>268</v>
      </c>
      <c r="H149" s="210">
        <v>1</v>
      </c>
      <c r="I149" s="211"/>
      <c r="J149" s="212">
        <f>ROUND(I149*H149,2)</f>
        <v>0</v>
      </c>
      <c r="K149" s="208" t="s">
        <v>134</v>
      </c>
      <c r="L149" s="46"/>
      <c r="M149" s="213" t="s">
        <v>35</v>
      </c>
      <c r="N149" s="214" t="s">
        <v>52</v>
      </c>
      <c r="O149" s="86"/>
      <c r="P149" s="215">
        <f>O149*H149</f>
        <v>0</v>
      </c>
      <c r="Q149" s="215">
        <v>6.0000000000000002E-05</v>
      </c>
      <c r="R149" s="215">
        <f>Q149*H149</f>
        <v>6.0000000000000002E-05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135</v>
      </c>
      <c r="AT149" s="217" t="s">
        <v>130</v>
      </c>
      <c r="AU149" s="217" t="s">
        <v>21</v>
      </c>
      <c r="AY149" s="18" t="s">
        <v>128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89</v>
      </c>
      <c r="BK149" s="218">
        <f>ROUND(I149*H149,2)</f>
        <v>0</v>
      </c>
      <c r="BL149" s="18" t="s">
        <v>135</v>
      </c>
      <c r="BM149" s="217" t="s">
        <v>688</v>
      </c>
    </row>
    <row r="150" s="2" customFormat="1">
      <c r="A150" s="40"/>
      <c r="B150" s="41"/>
      <c r="C150" s="42"/>
      <c r="D150" s="219" t="s">
        <v>137</v>
      </c>
      <c r="E150" s="42"/>
      <c r="F150" s="220" t="s">
        <v>689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137</v>
      </c>
      <c r="AU150" s="18" t="s">
        <v>21</v>
      </c>
    </row>
    <row r="151" s="2" customFormat="1" ht="16.5" customHeight="1">
      <c r="A151" s="40"/>
      <c r="B151" s="41"/>
      <c r="C151" s="248" t="s">
        <v>303</v>
      </c>
      <c r="D151" s="248" t="s">
        <v>244</v>
      </c>
      <c r="E151" s="249" t="s">
        <v>690</v>
      </c>
      <c r="F151" s="250" t="s">
        <v>691</v>
      </c>
      <c r="G151" s="251" t="s">
        <v>268</v>
      </c>
      <c r="H151" s="252">
        <v>3</v>
      </c>
      <c r="I151" s="253"/>
      <c r="J151" s="254">
        <f>ROUND(I151*H151,2)</f>
        <v>0</v>
      </c>
      <c r="K151" s="250" t="s">
        <v>134</v>
      </c>
      <c r="L151" s="255"/>
      <c r="M151" s="256" t="s">
        <v>35</v>
      </c>
      <c r="N151" s="257" t="s">
        <v>52</v>
      </c>
      <c r="O151" s="86"/>
      <c r="P151" s="215">
        <f>O151*H151</f>
        <v>0</v>
      </c>
      <c r="Q151" s="215">
        <v>0.0058999999999999999</v>
      </c>
      <c r="R151" s="215">
        <f>Q151*H151</f>
        <v>0.0177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182</v>
      </c>
      <c r="AT151" s="217" t="s">
        <v>244</v>
      </c>
      <c r="AU151" s="217" t="s">
        <v>21</v>
      </c>
      <c r="AY151" s="18" t="s">
        <v>128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89</v>
      </c>
      <c r="BK151" s="218">
        <f>ROUND(I151*H151,2)</f>
        <v>0</v>
      </c>
      <c r="BL151" s="18" t="s">
        <v>135</v>
      </c>
      <c r="BM151" s="217" t="s">
        <v>692</v>
      </c>
    </row>
    <row r="152" s="13" customFormat="1">
      <c r="A152" s="13"/>
      <c r="B152" s="224"/>
      <c r="C152" s="225"/>
      <c r="D152" s="226" t="s">
        <v>139</v>
      </c>
      <c r="E152" s="225"/>
      <c r="F152" s="228" t="s">
        <v>615</v>
      </c>
      <c r="G152" s="225"/>
      <c r="H152" s="229">
        <v>3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139</v>
      </c>
      <c r="AU152" s="235" t="s">
        <v>21</v>
      </c>
      <c r="AV152" s="13" t="s">
        <v>21</v>
      </c>
      <c r="AW152" s="13" t="s">
        <v>4</v>
      </c>
      <c r="AX152" s="13" t="s">
        <v>89</v>
      </c>
      <c r="AY152" s="235" t="s">
        <v>128</v>
      </c>
    </row>
    <row r="153" s="2" customFormat="1" ht="24.15" customHeight="1">
      <c r="A153" s="40"/>
      <c r="B153" s="41"/>
      <c r="C153" s="206" t="s">
        <v>310</v>
      </c>
      <c r="D153" s="206" t="s">
        <v>130</v>
      </c>
      <c r="E153" s="207" t="s">
        <v>693</v>
      </c>
      <c r="F153" s="208" t="s">
        <v>694</v>
      </c>
      <c r="G153" s="209" t="s">
        <v>133</v>
      </c>
      <c r="H153" s="210">
        <v>10.92</v>
      </c>
      <c r="I153" s="211"/>
      <c r="J153" s="212">
        <f>ROUND(I153*H153,2)</f>
        <v>0</v>
      </c>
      <c r="K153" s="208" t="s">
        <v>134</v>
      </c>
      <c r="L153" s="46"/>
      <c r="M153" s="213" t="s">
        <v>35</v>
      </c>
      <c r="N153" s="214" t="s">
        <v>52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135</v>
      </c>
      <c r="AT153" s="217" t="s">
        <v>130</v>
      </c>
      <c r="AU153" s="217" t="s">
        <v>21</v>
      </c>
      <c r="AY153" s="18" t="s">
        <v>128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89</v>
      </c>
      <c r="BK153" s="218">
        <f>ROUND(I153*H153,2)</f>
        <v>0</v>
      </c>
      <c r="BL153" s="18" t="s">
        <v>135</v>
      </c>
      <c r="BM153" s="217" t="s">
        <v>695</v>
      </c>
    </row>
    <row r="154" s="2" customFormat="1">
      <c r="A154" s="40"/>
      <c r="B154" s="41"/>
      <c r="C154" s="42"/>
      <c r="D154" s="219" t="s">
        <v>137</v>
      </c>
      <c r="E154" s="42"/>
      <c r="F154" s="220" t="s">
        <v>696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137</v>
      </c>
      <c r="AU154" s="18" t="s">
        <v>21</v>
      </c>
    </row>
    <row r="155" s="2" customFormat="1" ht="24.15" customHeight="1">
      <c r="A155" s="40"/>
      <c r="B155" s="41"/>
      <c r="C155" s="206" t="s">
        <v>317</v>
      </c>
      <c r="D155" s="206" t="s">
        <v>130</v>
      </c>
      <c r="E155" s="207" t="s">
        <v>697</v>
      </c>
      <c r="F155" s="208" t="s">
        <v>698</v>
      </c>
      <c r="G155" s="209" t="s">
        <v>133</v>
      </c>
      <c r="H155" s="210">
        <v>2.6200000000000001</v>
      </c>
      <c r="I155" s="211"/>
      <c r="J155" s="212">
        <f>ROUND(I155*H155,2)</f>
        <v>0</v>
      </c>
      <c r="K155" s="208" t="s">
        <v>134</v>
      </c>
      <c r="L155" s="46"/>
      <c r="M155" s="213" t="s">
        <v>35</v>
      </c>
      <c r="N155" s="214" t="s">
        <v>52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135</v>
      </c>
      <c r="AT155" s="217" t="s">
        <v>130</v>
      </c>
      <c r="AU155" s="217" t="s">
        <v>21</v>
      </c>
      <c r="AY155" s="18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89</v>
      </c>
      <c r="BK155" s="218">
        <f>ROUND(I155*H155,2)</f>
        <v>0</v>
      </c>
      <c r="BL155" s="18" t="s">
        <v>135</v>
      </c>
      <c r="BM155" s="217" t="s">
        <v>699</v>
      </c>
    </row>
    <row r="156" s="2" customFormat="1">
      <c r="A156" s="40"/>
      <c r="B156" s="41"/>
      <c r="C156" s="42"/>
      <c r="D156" s="219" t="s">
        <v>137</v>
      </c>
      <c r="E156" s="42"/>
      <c r="F156" s="220" t="s">
        <v>700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137</v>
      </c>
      <c r="AU156" s="18" t="s">
        <v>21</v>
      </c>
    </row>
    <row r="157" s="13" customFormat="1">
      <c r="A157" s="13"/>
      <c r="B157" s="224"/>
      <c r="C157" s="225"/>
      <c r="D157" s="226" t="s">
        <v>139</v>
      </c>
      <c r="E157" s="227" t="s">
        <v>35</v>
      </c>
      <c r="F157" s="228" t="s">
        <v>662</v>
      </c>
      <c r="G157" s="225"/>
      <c r="H157" s="229">
        <v>2.6200000000000001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139</v>
      </c>
      <c r="AU157" s="235" t="s">
        <v>21</v>
      </c>
      <c r="AV157" s="13" t="s">
        <v>21</v>
      </c>
      <c r="AW157" s="13" t="s">
        <v>41</v>
      </c>
      <c r="AX157" s="13" t="s">
        <v>89</v>
      </c>
      <c r="AY157" s="235" t="s">
        <v>128</v>
      </c>
    </row>
    <row r="158" s="2" customFormat="1" ht="16.5" customHeight="1">
      <c r="A158" s="40"/>
      <c r="B158" s="41"/>
      <c r="C158" s="248" t="s">
        <v>324</v>
      </c>
      <c r="D158" s="248" t="s">
        <v>244</v>
      </c>
      <c r="E158" s="249" t="s">
        <v>701</v>
      </c>
      <c r="F158" s="250" t="s">
        <v>702</v>
      </c>
      <c r="G158" s="251" t="s">
        <v>650</v>
      </c>
      <c r="H158" s="252">
        <v>0.079000000000000001</v>
      </c>
      <c r="I158" s="253"/>
      <c r="J158" s="254">
        <f>ROUND(I158*H158,2)</f>
        <v>0</v>
      </c>
      <c r="K158" s="250" t="s">
        <v>134</v>
      </c>
      <c r="L158" s="255"/>
      <c r="M158" s="256" t="s">
        <v>35</v>
      </c>
      <c r="N158" s="257" t="s">
        <v>52</v>
      </c>
      <c r="O158" s="86"/>
      <c r="P158" s="215">
        <f>O158*H158</f>
        <v>0</v>
      </c>
      <c r="Q158" s="215">
        <v>0.001</v>
      </c>
      <c r="R158" s="215">
        <f>Q158*H158</f>
        <v>7.8999999999999996E-05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182</v>
      </c>
      <c r="AT158" s="217" t="s">
        <v>244</v>
      </c>
      <c r="AU158" s="217" t="s">
        <v>21</v>
      </c>
      <c r="AY158" s="18" t="s">
        <v>128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89</v>
      </c>
      <c r="BK158" s="218">
        <f>ROUND(I158*H158,2)</f>
        <v>0</v>
      </c>
      <c r="BL158" s="18" t="s">
        <v>135</v>
      </c>
      <c r="BM158" s="217" t="s">
        <v>703</v>
      </c>
    </row>
    <row r="159" s="13" customFormat="1">
      <c r="A159" s="13"/>
      <c r="B159" s="224"/>
      <c r="C159" s="225"/>
      <c r="D159" s="226" t="s">
        <v>139</v>
      </c>
      <c r="E159" s="225"/>
      <c r="F159" s="228" t="s">
        <v>704</v>
      </c>
      <c r="G159" s="225"/>
      <c r="H159" s="229">
        <v>0.079000000000000001</v>
      </c>
      <c r="I159" s="230"/>
      <c r="J159" s="225"/>
      <c r="K159" s="225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139</v>
      </c>
      <c r="AU159" s="235" t="s">
        <v>21</v>
      </c>
      <c r="AV159" s="13" t="s">
        <v>21</v>
      </c>
      <c r="AW159" s="13" t="s">
        <v>4</v>
      </c>
      <c r="AX159" s="13" t="s">
        <v>89</v>
      </c>
      <c r="AY159" s="235" t="s">
        <v>128</v>
      </c>
    </row>
    <row r="160" s="2" customFormat="1" ht="21.75" customHeight="1">
      <c r="A160" s="40"/>
      <c r="B160" s="41"/>
      <c r="C160" s="206" t="s">
        <v>330</v>
      </c>
      <c r="D160" s="206" t="s">
        <v>130</v>
      </c>
      <c r="E160" s="207" t="s">
        <v>705</v>
      </c>
      <c r="F160" s="208" t="s">
        <v>706</v>
      </c>
      <c r="G160" s="209" t="s">
        <v>268</v>
      </c>
      <c r="H160" s="210">
        <v>5</v>
      </c>
      <c r="I160" s="211"/>
      <c r="J160" s="212">
        <f>ROUND(I160*H160,2)</f>
        <v>0</v>
      </c>
      <c r="K160" s="208" t="s">
        <v>134</v>
      </c>
      <c r="L160" s="46"/>
      <c r="M160" s="213" t="s">
        <v>35</v>
      </c>
      <c r="N160" s="214" t="s">
        <v>52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135</v>
      </c>
      <c r="AT160" s="217" t="s">
        <v>130</v>
      </c>
      <c r="AU160" s="217" t="s">
        <v>21</v>
      </c>
      <c r="AY160" s="18" t="s">
        <v>128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89</v>
      </c>
      <c r="BK160" s="218">
        <f>ROUND(I160*H160,2)</f>
        <v>0</v>
      </c>
      <c r="BL160" s="18" t="s">
        <v>135</v>
      </c>
      <c r="BM160" s="217" t="s">
        <v>707</v>
      </c>
    </row>
    <row r="161" s="2" customFormat="1">
      <c r="A161" s="40"/>
      <c r="B161" s="41"/>
      <c r="C161" s="42"/>
      <c r="D161" s="219" t="s">
        <v>137</v>
      </c>
      <c r="E161" s="42"/>
      <c r="F161" s="220" t="s">
        <v>708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137</v>
      </c>
      <c r="AU161" s="18" t="s">
        <v>21</v>
      </c>
    </row>
    <row r="162" s="2" customFormat="1" ht="16.5" customHeight="1">
      <c r="A162" s="40"/>
      <c r="B162" s="41"/>
      <c r="C162" s="248" t="s">
        <v>335</v>
      </c>
      <c r="D162" s="248" t="s">
        <v>244</v>
      </c>
      <c r="E162" s="249" t="s">
        <v>709</v>
      </c>
      <c r="F162" s="250" t="s">
        <v>710</v>
      </c>
      <c r="G162" s="251" t="s">
        <v>133</v>
      </c>
      <c r="H162" s="252">
        <v>6.0179999999999998</v>
      </c>
      <c r="I162" s="253"/>
      <c r="J162" s="254">
        <f>ROUND(I162*H162,2)</f>
        <v>0</v>
      </c>
      <c r="K162" s="250" t="s">
        <v>35</v>
      </c>
      <c r="L162" s="255"/>
      <c r="M162" s="256" t="s">
        <v>35</v>
      </c>
      <c r="N162" s="257" t="s">
        <v>52</v>
      </c>
      <c r="O162" s="86"/>
      <c r="P162" s="215">
        <f>O162*H162</f>
        <v>0</v>
      </c>
      <c r="Q162" s="215">
        <v>0.02</v>
      </c>
      <c r="R162" s="215">
        <f>Q162*H162</f>
        <v>0.12036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182</v>
      </c>
      <c r="AT162" s="217" t="s">
        <v>244</v>
      </c>
      <c r="AU162" s="217" t="s">
        <v>21</v>
      </c>
      <c r="AY162" s="18" t="s">
        <v>128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8" t="s">
        <v>89</v>
      </c>
      <c r="BK162" s="218">
        <f>ROUND(I162*H162,2)</f>
        <v>0</v>
      </c>
      <c r="BL162" s="18" t="s">
        <v>135</v>
      </c>
      <c r="BM162" s="217" t="s">
        <v>711</v>
      </c>
    </row>
    <row r="163" s="2" customFormat="1">
      <c r="A163" s="40"/>
      <c r="B163" s="41"/>
      <c r="C163" s="42"/>
      <c r="D163" s="226" t="s">
        <v>200</v>
      </c>
      <c r="E163" s="42"/>
      <c r="F163" s="247" t="s">
        <v>712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8" t="s">
        <v>200</v>
      </c>
      <c r="AU163" s="18" t="s">
        <v>21</v>
      </c>
    </row>
    <row r="164" s="13" customFormat="1">
      <c r="A164" s="13"/>
      <c r="B164" s="224"/>
      <c r="C164" s="225"/>
      <c r="D164" s="226" t="s">
        <v>139</v>
      </c>
      <c r="E164" s="225"/>
      <c r="F164" s="228" t="s">
        <v>713</v>
      </c>
      <c r="G164" s="225"/>
      <c r="H164" s="229">
        <v>6.0179999999999998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139</v>
      </c>
      <c r="AU164" s="235" t="s">
        <v>21</v>
      </c>
      <c r="AV164" s="13" t="s">
        <v>21</v>
      </c>
      <c r="AW164" s="13" t="s">
        <v>4</v>
      </c>
      <c r="AX164" s="13" t="s">
        <v>89</v>
      </c>
      <c r="AY164" s="235" t="s">
        <v>128</v>
      </c>
    </row>
    <row r="165" s="2" customFormat="1" ht="24.15" customHeight="1">
      <c r="A165" s="40"/>
      <c r="B165" s="41"/>
      <c r="C165" s="206" t="s">
        <v>340</v>
      </c>
      <c r="D165" s="206" t="s">
        <v>130</v>
      </c>
      <c r="E165" s="207" t="s">
        <v>714</v>
      </c>
      <c r="F165" s="208" t="s">
        <v>715</v>
      </c>
      <c r="G165" s="209" t="s">
        <v>268</v>
      </c>
      <c r="H165" s="210">
        <v>9</v>
      </c>
      <c r="I165" s="211"/>
      <c r="J165" s="212">
        <f>ROUND(I165*H165,2)</f>
        <v>0</v>
      </c>
      <c r="K165" s="208" t="s">
        <v>134</v>
      </c>
      <c r="L165" s="46"/>
      <c r="M165" s="213" t="s">
        <v>35</v>
      </c>
      <c r="N165" s="214" t="s">
        <v>52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135</v>
      </c>
      <c r="AT165" s="217" t="s">
        <v>130</v>
      </c>
      <c r="AU165" s="217" t="s">
        <v>21</v>
      </c>
      <c r="AY165" s="18" t="s">
        <v>128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89</v>
      </c>
      <c r="BK165" s="218">
        <f>ROUND(I165*H165,2)</f>
        <v>0</v>
      </c>
      <c r="BL165" s="18" t="s">
        <v>135</v>
      </c>
      <c r="BM165" s="217" t="s">
        <v>716</v>
      </c>
    </row>
    <row r="166" s="2" customFormat="1">
      <c r="A166" s="40"/>
      <c r="B166" s="41"/>
      <c r="C166" s="42"/>
      <c r="D166" s="219" t="s">
        <v>137</v>
      </c>
      <c r="E166" s="42"/>
      <c r="F166" s="220" t="s">
        <v>717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8" t="s">
        <v>137</v>
      </c>
      <c r="AU166" s="18" t="s">
        <v>21</v>
      </c>
    </row>
    <row r="167" s="2" customFormat="1" ht="16.5" customHeight="1">
      <c r="A167" s="40"/>
      <c r="B167" s="41"/>
      <c r="C167" s="248" t="s">
        <v>346</v>
      </c>
      <c r="D167" s="248" t="s">
        <v>244</v>
      </c>
      <c r="E167" s="249" t="s">
        <v>718</v>
      </c>
      <c r="F167" s="250" t="s">
        <v>719</v>
      </c>
      <c r="G167" s="251" t="s">
        <v>268</v>
      </c>
      <c r="H167" s="252">
        <v>9</v>
      </c>
      <c r="I167" s="253"/>
      <c r="J167" s="254">
        <f>ROUND(I167*H167,2)</f>
        <v>0</v>
      </c>
      <c r="K167" s="250" t="s">
        <v>35</v>
      </c>
      <c r="L167" s="255"/>
      <c r="M167" s="256" t="s">
        <v>35</v>
      </c>
      <c r="N167" s="257" t="s">
        <v>52</v>
      </c>
      <c r="O167" s="86"/>
      <c r="P167" s="215">
        <f>O167*H167</f>
        <v>0</v>
      </c>
      <c r="Q167" s="215">
        <v>0.0030000000000000001</v>
      </c>
      <c r="R167" s="215">
        <f>Q167*H167</f>
        <v>0.027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182</v>
      </c>
      <c r="AT167" s="217" t="s">
        <v>244</v>
      </c>
      <c r="AU167" s="217" t="s">
        <v>21</v>
      </c>
      <c r="AY167" s="18" t="s">
        <v>128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89</v>
      </c>
      <c r="BK167" s="218">
        <f>ROUND(I167*H167,2)</f>
        <v>0</v>
      </c>
      <c r="BL167" s="18" t="s">
        <v>135</v>
      </c>
      <c r="BM167" s="217" t="s">
        <v>720</v>
      </c>
    </row>
    <row r="168" s="2" customFormat="1" ht="16.5" customHeight="1">
      <c r="A168" s="40"/>
      <c r="B168" s="41"/>
      <c r="C168" s="206" t="s">
        <v>351</v>
      </c>
      <c r="D168" s="206" t="s">
        <v>130</v>
      </c>
      <c r="E168" s="207" t="s">
        <v>721</v>
      </c>
      <c r="F168" s="208" t="s">
        <v>722</v>
      </c>
      <c r="G168" s="209" t="s">
        <v>133</v>
      </c>
      <c r="H168" s="210">
        <v>12.686</v>
      </c>
      <c r="I168" s="211"/>
      <c r="J168" s="212">
        <f>ROUND(I168*H168,2)</f>
        <v>0</v>
      </c>
      <c r="K168" s="208" t="s">
        <v>134</v>
      </c>
      <c r="L168" s="46"/>
      <c r="M168" s="213" t="s">
        <v>35</v>
      </c>
      <c r="N168" s="214" t="s">
        <v>52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135</v>
      </c>
      <c r="AT168" s="217" t="s">
        <v>130</v>
      </c>
      <c r="AU168" s="217" t="s">
        <v>21</v>
      </c>
      <c r="AY168" s="18" t="s">
        <v>128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89</v>
      </c>
      <c r="BK168" s="218">
        <f>ROUND(I168*H168,2)</f>
        <v>0</v>
      </c>
      <c r="BL168" s="18" t="s">
        <v>135</v>
      </c>
      <c r="BM168" s="217" t="s">
        <v>723</v>
      </c>
    </row>
    <row r="169" s="2" customFormat="1">
      <c r="A169" s="40"/>
      <c r="B169" s="41"/>
      <c r="C169" s="42"/>
      <c r="D169" s="219" t="s">
        <v>137</v>
      </c>
      <c r="E169" s="42"/>
      <c r="F169" s="220" t="s">
        <v>724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137</v>
      </c>
      <c r="AU169" s="18" t="s">
        <v>21</v>
      </c>
    </row>
    <row r="170" s="13" customFormat="1">
      <c r="A170" s="13"/>
      <c r="B170" s="224"/>
      <c r="C170" s="225"/>
      <c r="D170" s="226" t="s">
        <v>139</v>
      </c>
      <c r="E170" s="227" t="s">
        <v>35</v>
      </c>
      <c r="F170" s="228" t="s">
        <v>725</v>
      </c>
      <c r="G170" s="225"/>
      <c r="H170" s="229">
        <v>1.766</v>
      </c>
      <c r="I170" s="230"/>
      <c r="J170" s="225"/>
      <c r="K170" s="225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139</v>
      </c>
      <c r="AU170" s="235" t="s">
        <v>21</v>
      </c>
      <c r="AV170" s="13" t="s">
        <v>21</v>
      </c>
      <c r="AW170" s="13" t="s">
        <v>41</v>
      </c>
      <c r="AX170" s="13" t="s">
        <v>81</v>
      </c>
      <c r="AY170" s="235" t="s">
        <v>128</v>
      </c>
    </row>
    <row r="171" s="13" customFormat="1">
      <c r="A171" s="13"/>
      <c r="B171" s="224"/>
      <c r="C171" s="225"/>
      <c r="D171" s="226" t="s">
        <v>139</v>
      </c>
      <c r="E171" s="227" t="s">
        <v>35</v>
      </c>
      <c r="F171" s="228" t="s">
        <v>643</v>
      </c>
      <c r="G171" s="225"/>
      <c r="H171" s="229">
        <v>10.92</v>
      </c>
      <c r="I171" s="230"/>
      <c r="J171" s="225"/>
      <c r="K171" s="225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139</v>
      </c>
      <c r="AU171" s="235" t="s">
        <v>21</v>
      </c>
      <c r="AV171" s="13" t="s">
        <v>21</v>
      </c>
      <c r="AW171" s="13" t="s">
        <v>41</v>
      </c>
      <c r="AX171" s="13" t="s">
        <v>81</v>
      </c>
      <c r="AY171" s="235" t="s">
        <v>128</v>
      </c>
    </row>
    <row r="172" s="14" customFormat="1">
      <c r="A172" s="14"/>
      <c r="B172" s="236"/>
      <c r="C172" s="237"/>
      <c r="D172" s="226" t="s">
        <v>139</v>
      </c>
      <c r="E172" s="238" t="s">
        <v>35</v>
      </c>
      <c r="F172" s="239" t="s">
        <v>166</v>
      </c>
      <c r="G172" s="237"/>
      <c r="H172" s="240">
        <v>12.686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139</v>
      </c>
      <c r="AU172" s="246" t="s">
        <v>21</v>
      </c>
      <c r="AV172" s="14" t="s">
        <v>135</v>
      </c>
      <c r="AW172" s="14" t="s">
        <v>41</v>
      </c>
      <c r="AX172" s="14" t="s">
        <v>89</v>
      </c>
      <c r="AY172" s="246" t="s">
        <v>128</v>
      </c>
    </row>
    <row r="173" s="2" customFormat="1" ht="16.5" customHeight="1">
      <c r="A173" s="40"/>
      <c r="B173" s="41"/>
      <c r="C173" s="248" t="s">
        <v>357</v>
      </c>
      <c r="D173" s="248" t="s">
        <v>244</v>
      </c>
      <c r="E173" s="249" t="s">
        <v>726</v>
      </c>
      <c r="F173" s="250" t="s">
        <v>727</v>
      </c>
      <c r="G173" s="251" t="s">
        <v>161</v>
      </c>
      <c r="H173" s="252">
        <v>1.3069999999999999</v>
      </c>
      <c r="I173" s="253"/>
      <c r="J173" s="254">
        <f>ROUND(I173*H173,2)</f>
        <v>0</v>
      </c>
      <c r="K173" s="250" t="s">
        <v>134</v>
      </c>
      <c r="L173" s="255"/>
      <c r="M173" s="256" t="s">
        <v>35</v>
      </c>
      <c r="N173" s="257" t="s">
        <v>52</v>
      </c>
      <c r="O173" s="86"/>
      <c r="P173" s="215">
        <f>O173*H173</f>
        <v>0</v>
      </c>
      <c r="Q173" s="215">
        <v>0.20000000000000001</v>
      </c>
      <c r="R173" s="215">
        <f>Q173*H173</f>
        <v>0.26140000000000002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182</v>
      </c>
      <c r="AT173" s="217" t="s">
        <v>244</v>
      </c>
      <c r="AU173" s="217" t="s">
        <v>21</v>
      </c>
      <c r="AY173" s="18" t="s">
        <v>128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89</v>
      </c>
      <c r="BK173" s="218">
        <f>ROUND(I173*H173,2)</f>
        <v>0</v>
      </c>
      <c r="BL173" s="18" t="s">
        <v>135</v>
      </c>
      <c r="BM173" s="217" t="s">
        <v>728</v>
      </c>
    </row>
    <row r="174" s="13" customFormat="1">
      <c r="A174" s="13"/>
      <c r="B174" s="224"/>
      <c r="C174" s="225"/>
      <c r="D174" s="226" t="s">
        <v>139</v>
      </c>
      <c r="E174" s="225"/>
      <c r="F174" s="228" t="s">
        <v>729</v>
      </c>
      <c r="G174" s="225"/>
      <c r="H174" s="229">
        <v>1.3069999999999999</v>
      </c>
      <c r="I174" s="230"/>
      <c r="J174" s="225"/>
      <c r="K174" s="225"/>
      <c r="L174" s="231"/>
      <c r="M174" s="232"/>
      <c r="N174" s="233"/>
      <c r="O174" s="233"/>
      <c r="P174" s="233"/>
      <c r="Q174" s="233"/>
      <c r="R174" s="233"/>
      <c r="S174" s="233"/>
      <c r="T174" s="23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5" t="s">
        <v>139</v>
      </c>
      <c r="AU174" s="235" t="s">
        <v>21</v>
      </c>
      <c r="AV174" s="13" t="s">
        <v>21</v>
      </c>
      <c r="AW174" s="13" t="s">
        <v>4</v>
      </c>
      <c r="AX174" s="13" t="s">
        <v>89</v>
      </c>
      <c r="AY174" s="235" t="s">
        <v>128</v>
      </c>
    </row>
    <row r="175" s="2" customFormat="1" ht="16.5" customHeight="1">
      <c r="A175" s="40"/>
      <c r="B175" s="41"/>
      <c r="C175" s="206" t="s">
        <v>362</v>
      </c>
      <c r="D175" s="206" t="s">
        <v>130</v>
      </c>
      <c r="E175" s="207" t="s">
        <v>730</v>
      </c>
      <c r="F175" s="208" t="s">
        <v>731</v>
      </c>
      <c r="G175" s="209" t="s">
        <v>161</v>
      </c>
      <c r="H175" s="210">
        <v>0.34000000000000002</v>
      </c>
      <c r="I175" s="211"/>
      <c r="J175" s="212">
        <f>ROUND(I175*H175,2)</f>
        <v>0</v>
      </c>
      <c r="K175" s="208" t="s">
        <v>134</v>
      </c>
      <c r="L175" s="46"/>
      <c r="M175" s="213" t="s">
        <v>35</v>
      </c>
      <c r="N175" s="214" t="s">
        <v>52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135</v>
      </c>
      <c r="AT175" s="217" t="s">
        <v>130</v>
      </c>
      <c r="AU175" s="217" t="s">
        <v>21</v>
      </c>
      <c r="AY175" s="18" t="s">
        <v>128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8" t="s">
        <v>89</v>
      </c>
      <c r="BK175" s="218">
        <f>ROUND(I175*H175,2)</f>
        <v>0</v>
      </c>
      <c r="BL175" s="18" t="s">
        <v>135</v>
      </c>
      <c r="BM175" s="217" t="s">
        <v>732</v>
      </c>
    </row>
    <row r="176" s="2" customFormat="1">
      <c r="A176" s="40"/>
      <c r="B176" s="41"/>
      <c r="C176" s="42"/>
      <c r="D176" s="219" t="s">
        <v>137</v>
      </c>
      <c r="E176" s="42"/>
      <c r="F176" s="220" t="s">
        <v>733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8" t="s">
        <v>137</v>
      </c>
      <c r="AU176" s="18" t="s">
        <v>21</v>
      </c>
    </row>
    <row r="177" s="13" customFormat="1">
      <c r="A177" s="13"/>
      <c r="B177" s="224"/>
      <c r="C177" s="225"/>
      <c r="D177" s="226" t="s">
        <v>139</v>
      </c>
      <c r="E177" s="227" t="s">
        <v>35</v>
      </c>
      <c r="F177" s="228" t="s">
        <v>734</v>
      </c>
      <c r="G177" s="225"/>
      <c r="H177" s="229">
        <v>0.34000000000000002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139</v>
      </c>
      <c r="AU177" s="235" t="s">
        <v>21</v>
      </c>
      <c r="AV177" s="13" t="s">
        <v>21</v>
      </c>
      <c r="AW177" s="13" t="s">
        <v>41</v>
      </c>
      <c r="AX177" s="13" t="s">
        <v>89</v>
      </c>
      <c r="AY177" s="235" t="s">
        <v>128</v>
      </c>
    </row>
    <row r="178" s="2" customFormat="1" ht="16.5" customHeight="1">
      <c r="A178" s="40"/>
      <c r="B178" s="41"/>
      <c r="C178" s="206" t="s">
        <v>369</v>
      </c>
      <c r="D178" s="206" t="s">
        <v>130</v>
      </c>
      <c r="E178" s="207" t="s">
        <v>735</v>
      </c>
      <c r="F178" s="208" t="s">
        <v>736</v>
      </c>
      <c r="G178" s="209" t="s">
        <v>161</v>
      </c>
      <c r="H178" s="210">
        <v>0.81999999999999995</v>
      </c>
      <c r="I178" s="211"/>
      <c r="J178" s="212">
        <f>ROUND(I178*H178,2)</f>
        <v>0</v>
      </c>
      <c r="K178" s="208" t="s">
        <v>134</v>
      </c>
      <c r="L178" s="46"/>
      <c r="M178" s="213" t="s">
        <v>35</v>
      </c>
      <c r="N178" s="214" t="s">
        <v>52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135</v>
      </c>
      <c r="AT178" s="217" t="s">
        <v>130</v>
      </c>
      <c r="AU178" s="217" t="s">
        <v>21</v>
      </c>
      <c r="AY178" s="18" t="s">
        <v>128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89</v>
      </c>
      <c r="BK178" s="218">
        <f>ROUND(I178*H178,2)</f>
        <v>0</v>
      </c>
      <c r="BL178" s="18" t="s">
        <v>135</v>
      </c>
      <c r="BM178" s="217" t="s">
        <v>737</v>
      </c>
    </row>
    <row r="179" s="2" customFormat="1">
      <c r="A179" s="40"/>
      <c r="B179" s="41"/>
      <c r="C179" s="42"/>
      <c r="D179" s="219" t="s">
        <v>137</v>
      </c>
      <c r="E179" s="42"/>
      <c r="F179" s="220" t="s">
        <v>738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137</v>
      </c>
      <c r="AU179" s="18" t="s">
        <v>21</v>
      </c>
    </row>
    <row r="180" s="13" customFormat="1">
      <c r="A180" s="13"/>
      <c r="B180" s="224"/>
      <c r="C180" s="225"/>
      <c r="D180" s="226" t="s">
        <v>139</v>
      </c>
      <c r="E180" s="227" t="s">
        <v>35</v>
      </c>
      <c r="F180" s="228" t="s">
        <v>739</v>
      </c>
      <c r="G180" s="225"/>
      <c r="H180" s="229">
        <v>0.080000000000000002</v>
      </c>
      <c r="I180" s="230"/>
      <c r="J180" s="225"/>
      <c r="K180" s="225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139</v>
      </c>
      <c r="AU180" s="235" t="s">
        <v>21</v>
      </c>
      <c r="AV180" s="13" t="s">
        <v>21</v>
      </c>
      <c r="AW180" s="13" t="s">
        <v>41</v>
      </c>
      <c r="AX180" s="13" t="s">
        <v>81</v>
      </c>
      <c r="AY180" s="235" t="s">
        <v>128</v>
      </c>
    </row>
    <row r="181" s="13" customFormat="1">
      <c r="A181" s="13"/>
      <c r="B181" s="224"/>
      <c r="C181" s="225"/>
      <c r="D181" s="226" t="s">
        <v>139</v>
      </c>
      <c r="E181" s="227" t="s">
        <v>35</v>
      </c>
      <c r="F181" s="228" t="s">
        <v>740</v>
      </c>
      <c r="G181" s="225"/>
      <c r="H181" s="229">
        <v>0.23999999999999999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139</v>
      </c>
      <c r="AU181" s="235" t="s">
        <v>21</v>
      </c>
      <c r="AV181" s="13" t="s">
        <v>21</v>
      </c>
      <c r="AW181" s="13" t="s">
        <v>41</v>
      </c>
      <c r="AX181" s="13" t="s">
        <v>81</v>
      </c>
      <c r="AY181" s="235" t="s">
        <v>128</v>
      </c>
    </row>
    <row r="182" s="13" customFormat="1">
      <c r="A182" s="13"/>
      <c r="B182" s="224"/>
      <c r="C182" s="225"/>
      <c r="D182" s="226" t="s">
        <v>139</v>
      </c>
      <c r="E182" s="227" t="s">
        <v>35</v>
      </c>
      <c r="F182" s="228" t="s">
        <v>741</v>
      </c>
      <c r="G182" s="225"/>
      <c r="H182" s="229">
        <v>0.44</v>
      </c>
      <c r="I182" s="230"/>
      <c r="J182" s="225"/>
      <c r="K182" s="225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139</v>
      </c>
      <c r="AU182" s="235" t="s">
        <v>21</v>
      </c>
      <c r="AV182" s="13" t="s">
        <v>21</v>
      </c>
      <c r="AW182" s="13" t="s">
        <v>41</v>
      </c>
      <c r="AX182" s="13" t="s">
        <v>81</v>
      </c>
      <c r="AY182" s="235" t="s">
        <v>128</v>
      </c>
    </row>
    <row r="183" s="13" customFormat="1">
      <c r="A183" s="13"/>
      <c r="B183" s="224"/>
      <c r="C183" s="225"/>
      <c r="D183" s="226" t="s">
        <v>139</v>
      </c>
      <c r="E183" s="227" t="s">
        <v>35</v>
      </c>
      <c r="F183" s="228" t="s">
        <v>742</v>
      </c>
      <c r="G183" s="225"/>
      <c r="H183" s="229">
        <v>0.059999999999999998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139</v>
      </c>
      <c r="AU183" s="235" t="s">
        <v>21</v>
      </c>
      <c r="AV183" s="13" t="s">
        <v>21</v>
      </c>
      <c r="AW183" s="13" t="s">
        <v>41</v>
      </c>
      <c r="AX183" s="13" t="s">
        <v>81</v>
      </c>
      <c r="AY183" s="235" t="s">
        <v>128</v>
      </c>
    </row>
    <row r="184" s="14" customFormat="1">
      <c r="A184" s="14"/>
      <c r="B184" s="236"/>
      <c r="C184" s="237"/>
      <c r="D184" s="226" t="s">
        <v>139</v>
      </c>
      <c r="E184" s="238" t="s">
        <v>35</v>
      </c>
      <c r="F184" s="239" t="s">
        <v>166</v>
      </c>
      <c r="G184" s="237"/>
      <c r="H184" s="240">
        <v>0.81999999999999995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139</v>
      </c>
      <c r="AU184" s="246" t="s">
        <v>21</v>
      </c>
      <c r="AV184" s="14" t="s">
        <v>135</v>
      </c>
      <c r="AW184" s="14" t="s">
        <v>41</v>
      </c>
      <c r="AX184" s="14" t="s">
        <v>89</v>
      </c>
      <c r="AY184" s="246" t="s">
        <v>128</v>
      </c>
    </row>
    <row r="185" s="12" customFormat="1" ht="22.8" customHeight="1">
      <c r="A185" s="12"/>
      <c r="B185" s="190"/>
      <c r="C185" s="191"/>
      <c r="D185" s="192" t="s">
        <v>80</v>
      </c>
      <c r="E185" s="204" t="s">
        <v>582</v>
      </c>
      <c r="F185" s="204" t="s">
        <v>583</v>
      </c>
      <c r="G185" s="191"/>
      <c r="H185" s="191"/>
      <c r="I185" s="194"/>
      <c r="J185" s="205">
        <f>BK185</f>
        <v>0</v>
      </c>
      <c r="K185" s="191"/>
      <c r="L185" s="196"/>
      <c r="M185" s="197"/>
      <c r="N185" s="198"/>
      <c r="O185" s="198"/>
      <c r="P185" s="199">
        <f>SUM(P186:P187)</f>
        <v>0</v>
      </c>
      <c r="Q185" s="198"/>
      <c r="R185" s="199">
        <f>SUM(R186:R187)</f>
        <v>0</v>
      </c>
      <c r="S185" s="198"/>
      <c r="T185" s="200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1" t="s">
        <v>89</v>
      </c>
      <c r="AT185" s="202" t="s">
        <v>80</v>
      </c>
      <c r="AU185" s="202" t="s">
        <v>89</v>
      </c>
      <c r="AY185" s="201" t="s">
        <v>128</v>
      </c>
      <c r="BK185" s="203">
        <f>SUM(BK186:BK187)</f>
        <v>0</v>
      </c>
    </row>
    <row r="186" s="2" customFormat="1" ht="21.75" customHeight="1">
      <c r="A186" s="40"/>
      <c r="B186" s="41"/>
      <c r="C186" s="206" t="s">
        <v>375</v>
      </c>
      <c r="D186" s="206" t="s">
        <v>130</v>
      </c>
      <c r="E186" s="207" t="s">
        <v>743</v>
      </c>
      <c r="F186" s="208" t="s">
        <v>744</v>
      </c>
      <c r="G186" s="209" t="s">
        <v>217</v>
      </c>
      <c r="H186" s="210">
        <v>2.5369999999999999</v>
      </c>
      <c r="I186" s="211"/>
      <c r="J186" s="212">
        <f>ROUND(I186*H186,2)</f>
        <v>0</v>
      </c>
      <c r="K186" s="208" t="s">
        <v>134</v>
      </c>
      <c r="L186" s="46"/>
      <c r="M186" s="213" t="s">
        <v>35</v>
      </c>
      <c r="N186" s="214" t="s">
        <v>52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135</v>
      </c>
      <c r="AT186" s="217" t="s">
        <v>130</v>
      </c>
      <c r="AU186" s="217" t="s">
        <v>21</v>
      </c>
      <c r="AY186" s="18" t="s">
        <v>128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89</v>
      </c>
      <c r="BK186" s="218">
        <f>ROUND(I186*H186,2)</f>
        <v>0</v>
      </c>
      <c r="BL186" s="18" t="s">
        <v>135</v>
      </c>
      <c r="BM186" s="217" t="s">
        <v>745</v>
      </c>
    </row>
    <row r="187" s="2" customFormat="1">
      <c r="A187" s="40"/>
      <c r="B187" s="41"/>
      <c r="C187" s="42"/>
      <c r="D187" s="219" t="s">
        <v>137</v>
      </c>
      <c r="E187" s="42"/>
      <c r="F187" s="220" t="s">
        <v>746</v>
      </c>
      <c r="G187" s="42"/>
      <c r="H187" s="42"/>
      <c r="I187" s="221"/>
      <c r="J187" s="42"/>
      <c r="K187" s="42"/>
      <c r="L187" s="46"/>
      <c r="M187" s="258"/>
      <c r="N187" s="259"/>
      <c r="O187" s="260"/>
      <c r="P187" s="260"/>
      <c r="Q187" s="260"/>
      <c r="R187" s="260"/>
      <c r="S187" s="260"/>
      <c r="T187" s="261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137</v>
      </c>
      <c r="AU187" s="18" t="s">
        <v>21</v>
      </c>
    </row>
    <row r="188" s="2" customFormat="1" ht="6.96" customHeight="1">
      <c r="A188" s="40"/>
      <c r="B188" s="61"/>
      <c r="C188" s="62"/>
      <c r="D188" s="62"/>
      <c r="E188" s="62"/>
      <c r="F188" s="62"/>
      <c r="G188" s="62"/>
      <c r="H188" s="62"/>
      <c r="I188" s="62"/>
      <c r="J188" s="62"/>
      <c r="K188" s="62"/>
      <c r="L188" s="46"/>
      <c r="M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</row>
  </sheetData>
  <sheetProtection sheet="1" autoFilter="0" formatColumns="0" formatRows="0" objects="1" scenarios="1" spinCount="100000" saltValue="xiW+JGotkZUD3ySQVBkW1HJXW4jDhUnBnrqfHebug3jnAWJXwJo803V45iEWxD6wm0PwSr0ZOdbKC1Zz1bbedA==" hashValue="DPvuQJ/a2G6QeVjxoVFoFbj0jAcrqNjwFAgKFwlFB9PO7tMCom7GZeQffn/rFhHFiGQD8k+fRysl2x4NDtYiPQ==" algorithmName="SHA-512" password="CC35"/>
  <autoFilter ref="C81:K18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112101101"/>
    <hyperlink ref="F88" r:id="rId2" display="https://podminky.urs.cz/item/CS_URS_2025_01/112251101"/>
    <hyperlink ref="F90" r:id="rId3" display="https://podminky.urs.cz/item/CS_URS_2025_01/162201401"/>
    <hyperlink ref="F92" r:id="rId4" display="https://podminky.urs.cz/item/CS_URS_2025_01/162201411"/>
    <hyperlink ref="F94" r:id="rId5" display="https://podminky.urs.cz/item/CS_URS_2025_01/162201421"/>
    <hyperlink ref="F96" r:id="rId6" display="https://podminky.urs.cz/item/CS_URS_2025_01/162301931"/>
    <hyperlink ref="F100" r:id="rId7" display="https://podminky.urs.cz/item/CS_URS_2025_01/162301951"/>
    <hyperlink ref="F104" r:id="rId8" display="https://podminky.urs.cz/item/CS_URS_2025_01/162301971"/>
    <hyperlink ref="F108" r:id="rId9" display="https://podminky.urs.cz/item/CS_URS_2025_01/162351103"/>
    <hyperlink ref="F111" r:id="rId10" display="https://podminky.urs.cz/item/CS_URS_2025_01/167151101"/>
    <hyperlink ref="F113" r:id="rId11" display="https://podminky.urs.cz/item/CS_URS_2025_01/183101222"/>
    <hyperlink ref="F120" r:id="rId12" display="https://podminky.urs.cz/item/CS_URS_2025_01/183402121"/>
    <hyperlink ref="F123" r:id="rId13" display="https://podminky.urs.cz/item/CS_URS_2025_01/180405114"/>
    <hyperlink ref="F129" r:id="rId14" display="https://podminky.urs.cz/item/CS_URS_2025_01/181351003"/>
    <hyperlink ref="F139" r:id="rId15" display="https://podminky.urs.cz/item/CS_URS_2025_01/181351004"/>
    <hyperlink ref="F147" r:id="rId16" display="https://podminky.urs.cz/item/CS_URS_2025_01/184102112"/>
    <hyperlink ref="F150" r:id="rId17" display="https://podminky.urs.cz/item/CS_URS_2025_01/184215133"/>
    <hyperlink ref="F154" r:id="rId18" display="https://podminky.urs.cz/item/CS_URS_2025_01/184813511"/>
    <hyperlink ref="F156" r:id="rId19" display="https://podminky.urs.cz/item/CS_URS_2025_01/181451131"/>
    <hyperlink ref="F161" r:id="rId20" display="https://podminky.urs.cz/item/CS_URS_2025_01/183211312"/>
    <hyperlink ref="F166" r:id="rId21" display="https://podminky.urs.cz/item/CS_URS_2025_01/183211322"/>
    <hyperlink ref="F169" r:id="rId22" display="https://podminky.urs.cz/item/CS_URS_2025_01/184911421"/>
    <hyperlink ref="F176" r:id="rId23" display="https://podminky.urs.cz/item/CS_URS_2025_01/185804311"/>
    <hyperlink ref="F179" r:id="rId24" display="https://podminky.urs.cz/item/CS_URS_2025_01/185851121"/>
    <hyperlink ref="F187" r:id="rId25" display="https://podminky.urs.cz/item/CS_URS_2025_01/9982314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97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Parkovací stání Mařatkova, Praha 12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747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35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8. 4. 2025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42</v>
      </c>
      <c r="E23" s="40"/>
      <c r="F23" s="40"/>
      <c r="G23" s="40"/>
      <c r="H23" s="40"/>
      <c r="I23" s="134" t="s">
        <v>31</v>
      </c>
      <c r="J23" s="138" t="s">
        <v>43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44</v>
      </c>
      <c r="F24" s="40"/>
      <c r="G24" s="40"/>
      <c r="H24" s="40"/>
      <c r="I24" s="134" t="s">
        <v>34</v>
      </c>
      <c r="J24" s="138" t="s">
        <v>35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46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ROUND((SUM(BE87:BE138)),  2)</f>
        <v>0</v>
      </c>
      <c r="G33" s="40"/>
      <c r="H33" s="40"/>
      <c r="I33" s="150">
        <v>0.20999999999999999</v>
      </c>
      <c r="J33" s="149">
        <f>ROUND(((SUM(BE87:BE138))*I33),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ROUND((SUM(BF87:BF138)),  2)</f>
        <v>0</v>
      </c>
      <c r="G34" s="40"/>
      <c r="H34" s="40"/>
      <c r="I34" s="150">
        <v>0.12</v>
      </c>
      <c r="J34" s="149">
        <f>ROUND(((SUM(BF87:BF138))*I34),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ROUND((SUM(BG87:BG138)),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ROUND((SUM(BH87:BH138)),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ROUND((SUM(BI87:BI138)),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Parkovací stání Mařatkova, Praha 12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Praha 12</v>
      </c>
      <c r="G52" s="42"/>
      <c r="H52" s="42"/>
      <c r="I52" s="33" t="s">
        <v>24</v>
      </c>
      <c r="J52" s="74" t="str">
        <f>IF(J12="","",J12)</f>
        <v>8. 4. 2025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Městská část Praha 12, Gen. Šišky 2375/6, 143 00</v>
      </c>
      <c r="G54" s="42"/>
      <c r="H54" s="42"/>
      <c r="I54" s="33" t="s">
        <v>38</v>
      </c>
      <c r="J54" s="38" t="str">
        <f>E21</f>
        <v>Ing. arch. Martin Jirovský Ph.D, MBA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42</v>
      </c>
      <c r="J55" s="38" t="str">
        <f>E24</f>
        <v>Ateliér M.A.A.T. s.r.o.; Petra Stejskalová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110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747</v>
      </c>
      <c r="E62" s="170"/>
      <c r="F62" s="170"/>
      <c r="G62" s="170"/>
      <c r="H62" s="170"/>
      <c r="I62" s="170"/>
      <c r="J62" s="171">
        <f>J92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748</v>
      </c>
      <c r="E63" s="176"/>
      <c r="F63" s="176"/>
      <c r="G63" s="176"/>
      <c r="H63" s="176"/>
      <c r="I63" s="176"/>
      <c r="J63" s="177">
        <f>J93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749</v>
      </c>
      <c r="E64" s="176"/>
      <c r="F64" s="176"/>
      <c r="G64" s="176"/>
      <c r="H64" s="176"/>
      <c r="I64" s="176"/>
      <c r="J64" s="177">
        <f>J112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750</v>
      </c>
      <c r="E65" s="176"/>
      <c r="F65" s="176"/>
      <c r="G65" s="176"/>
      <c r="H65" s="176"/>
      <c r="I65" s="176"/>
      <c r="J65" s="177">
        <f>J116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751</v>
      </c>
      <c r="E66" s="176"/>
      <c r="F66" s="176"/>
      <c r="G66" s="176"/>
      <c r="H66" s="176"/>
      <c r="I66" s="176"/>
      <c r="J66" s="177">
        <f>J119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752</v>
      </c>
      <c r="E67" s="176"/>
      <c r="F67" s="176"/>
      <c r="G67" s="176"/>
      <c r="H67" s="176"/>
      <c r="I67" s="176"/>
      <c r="J67" s="177">
        <f>J129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4" t="s">
        <v>113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3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Parkovací stání Mařatkova, Praha 12</v>
      </c>
      <c r="F77" s="33"/>
      <c r="G77" s="33"/>
      <c r="H77" s="33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3" t="s">
        <v>98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VRN - Vedlejší rozpočtové náklady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3" t="s">
        <v>22</v>
      </c>
      <c r="D81" s="42"/>
      <c r="E81" s="42"/>
      <c r="F81" s="28" t="str">
        <f>F12</f>
        <v>Praha 12</v>
      </c>
      <c r="G81" s="42"/>
      <c r="H81" s="42"/>
      <c r="I81" s="33" t="s">
        <v>24</v>
      </c>
      <c r="J81" s="74" t="str">
        <f>IF(J12="","",J12)</f>
        <v>8. 4. 2025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3" t="s">
        <v>30</v>
      </c>
      <c r="D83" s="42"/>
      <c r="E83" s="42"/>
      <c r="F83" s="28" t="str">
        <f>E15</f>
        <v>Městská část Praha 12, Gen. Šišky 2375/6, 143 00</v>
      </c>
      <c r="G83" s="42"/>
      <c r="H83" s="42"/>
      <c r="I83" s="33" t="s">
        <v>38</v>
      </c>
      <c r="J83" s="38" t="str">
        <f>E21</f>
        <v>Ing. arch. Martin Jirovský Ph.D, MBA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40.05" customHeight="1">
      <c r="A84" s="40"/>
      <c r="B84" s="41"/>
      <c r="C84" s="33" t="s">
        <v>36</v>
      </c>
      <c r="D84" s="42"/>
      <c r="E84" s="42"/>
      <c r="F84" s="28" t="str">
        <f>IF(E18="","",E18)</f>
        <v>Vyplň údaj</v>
      </c>
      <c r="G84" s="42"/>
      <c r="H84" s="42"/>
      <c r="I84" s="33" t="s">
        <v>42</v>
      </c>
      <c r="J84" s="38" t="str">
        <f>E24</f>
        <v>Ateliér M.A.A.T. s.r.o.; Petra Stejskalová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114</v>
      </c>
      <c r="D86" s="182" t="s">
        <v>66</v>
      </c>
      <c r="E86" s="182" t="s">
        <v>62</v>
      </c>
      <c r="F86" s="182" t="s">
        <v>63</v>
      </c>
      <c r="G86" s="182" t="s">
        <v>115</v>
      </c>
      <c r="H86" s="182" t="s">
        <v>116</v>
      </c>
      <c r="I86" s="182" t="s">
        <v>117</v>
      </c>
      <c r="J86" s="182" t="s">
        <v>102</v>
      </c>
      <c r="K86" s="183" t="s">
        <v>118</v>
      </c>
      <c r="L86" s="184"/>
      <c r="M86" s="94" t="s">
        <v>35</v>
      </c>
      <c r="N86" s="95" t="s">
        <v>51</v>
      </c>
      <c r="O86" s="95" t="s">
        <v>119</v>
      </c>
      <c r="P86" s="95" t="s">
        <v>120</v>
      </c>
      <c r="Q86" s="95" t="s">
        <v>121</v>
      </c>
      <c r="R86" s="95" t="s">
        <v>122</v>
      </c>
      <c r="S86" s="95" t="s">
        <v>123</v>
      </c>
      <c r="T86" s="96" t="s">
        <v>124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125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P88+P92</f>
        <v>0</v>
      </c>
      <c r="Q87" s="98"/>
      <c r="R87" s="187">
        <f>R88+R92</f>
        <v>0</v>
      </c>
      <c r="S87" s="98"/>
      <c r="T87" s="188">
        <f>T88+T92</f>
        <v>0.01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80</v>
      </c>
      <c r="AU87" s="18" t="s">
        <v>103</v>
      </c>
      <c r="BK87" s="189">
        <f>BK88+BK92</f>
        <v>0</v>
      </c>
    </row>
    <row r="88" s="12" customFormat="1" ht="25.92" customHeight="1">
      <c r="A88" s="12"/>
      <c r="B88" s="190"/>
      <c r="C88" s="191"/>
      <c r="D88" s="192" t="s">
        <v>80</v>
      </c>
      <c r="E88" s="193" t="s">
        <v>126</v>
      </c>
      <c r="F88" s="193" t="s">
        <v>127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</f>
        <v>0</v>
      </c>
      <c r="Q88" s="198"/>
      <c r="R88" s="199">
        <f>R89</f>
        <v>0</v>
      </c>
      <c r="S88" s="198"/>
      <c r="T88" s="200">
        <f>T89</f>
        <v>0.01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89</v>
      </c>
      <c r="AT88" s="202" t="s">
        <v>80</v>
      </c>
      <c r="AU88" s="202" t="s">
        <v>81</v>
      </c>
      <c r="AY88" s="201" t="s">
        <v>128</v>
      </c>
      <c r="BK88" s="203">
        <f>BK89</f>
        <v>0</v>
      </c>
    </row>
    <row r="89" s="12" customFormat="1" ht="22.8" customHeight="1">
      <c r="A89" s="12"/>
      <c r="B89" s="190"/>
      <c r="C89" s="191"/>
      <c r="D89" s="192" t="s">
        <v>80</v>
      </c>
      <c r="E89" s="204" t="s">
        <v>189</v>
      </c>
      <c r="F89" s="204" t="s">
        <v>425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SUM(P90:P91)</f>
        <v>0</v>
      </c>
      <c r="Q89" s="198"/>
      <c r="R89" s="199">
        <f>SUM(R90:R91)</f>
        <v>0</v>
      </c>
      <c r="S89" s="198"/>
      <c r="T89" s="200">
        <f>SUM(T90:T91)</f>
        <v>0.01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89</v>
      </c>
      <c r="AT89" s="202" t="s">
        <v>80</v>
      </c>
      <c r="AU89" s="202" t="s">
        <v>89</v>
      </c>
      <c r="AY89" s="201" t="s">
        <v>128</v>
      </c>
      <c r="BK89" s="203">
        <f>SUM(BK90:BK91)</f>
        <v>0</v>
      </c>
    </row>
    <row r="90" s="2" customFormat="1" ht="21.75" customHeight="1">
      <c r="A90" s="40"/>
      <c r="B90" s="41"/>
      <c r="C90" s="206" t="s">
        <v>89</v>
      </c>
      <c r="D90" s="206" t="s">
        <v>130</v>
      </c>
      <c r="E90" s="207" t="s">
        <v>753</v>
      </c>
      <c r="F90" s="208" t="s">
        <v>754</v>
      </c>
      <c r="G90" s="209" t="s">
        <v>755</v>
      </c>
      <c r="H90" s="210">
        <v>1</v>
      </c>
      <c r="I90" s="211"/>
      <c r="J90" s="212">
        <f>ROUND(I90*H90,2)</f>
        <v>0</v>
      </c>
      <c r="K90" s="208" t="s">
        <v>35</v>
      </c>
      <c r="L90" s="46"/>
      <c r="M90" s="213" t="s">
        <v>35</v>
      </c>
      <c r="N90" s="214" t="s">
        <v>52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0.01</v>
      </c>
      <c r="T90" s="216">
        <f>S90*H90</f>
        <v>0.01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135</v>
      </c>
      <c r="AT90" s="217" t="s">
        <v>130</v>
      </c>
      <c r="AU90" s="217" t="s">
        <v>21</v>
      </c>
      <c r="AY90" s="18" t="s">
        <v>128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89</v>
      </c>
      <c r="BK90" s="218">
        <f>ROUND(I90*H90,2)</f>
        <v>0</v>
      </c>
      <c r="BL90" s="18" t="s">
        <v>135</v>
      </c>
      <c r="BM90" s="217" t="s">
        <v>756</v>
      </c>
    </row>
    <row r="91" s="2" customFormat="1">
      <c r="A91" s="40"/>
      <c r="B91" s="41"/>
      <c r="C91" s="42"/>
      <c r="D91" s="226" t="s">
        <v>200</v>
      </c>
      <c r="E91" s="42"/>
      <c r="F91" s="247" t="s">
        <v>757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8" t="s">
        <v>200</v>
      </c>
      <c r="AU91" s="18" t="s">
        <v>21</v>
      </c>
    </row>
    <row r="92" s="12" customFormat="1" ht="25.92" customHeight="1">
      <c r="A92" s="12"/>
      <c r="B92" s="190"/>
      <c r="C92" s="191"/>
      <c r="D92" s="192" t="s">
        <v>80</v>
      </c>
      <c r="E92" s="193" t="s">
        <v>94</v>
      </c>
      <c r="F92" s="193" t="s">
        <v>95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P93+P112+P116+P119+P129</f>
        <v>0</v>
      </c>
      <c r="Q92" s="198"/>
      <c r="R92" s="199">
        <f>R93+R112+R116+R119+R129</f>
        <v>0</v>
      </c>
      <c r="S92" s="198"/>
      <c r="T92" s="200">
        <f>T93+T112+T116+T119+T129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158</v>
      </c>
      <c r="AT92" s="202" t="s">
        <v>80</v>
      </c>
      <c r="AU92" s="202" t="s">
        <v>81</v>
      </c>
      <c r="AY92" s="201" t="s">
        <v>128</v>
      </c>
      <c r="BK92" s="203">
        <f>BK93+BK112+BK116+BK119+BK129</f>
        <v>0</v>
      </c>
    </row>
    <row r="93" s="12" customFormat="1" ht="22.8" customHeight="1">
      <c r="A93" s="12"/>
      <c r="B93" s="190"/>
      <c r="C93" s="191"/>
      <c r="D93" s="192" t="s">
        <v>80</v>
      </c>
      <c r="E93" s="204" t="s">
        <v>758</v>
      </c>
      <c r="F93" s="204" t="s">
        <v>759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SUM(P94:P111)</f>
        <v>0</v>
      </c>
      <c r="Q93" s="198"/>
      <c r="R93" s="199">
        <f>SUM(R94:R111)</f>
        <v>0</v>
      </c>
      <c r="S93" s="198"/>
      <c r="T93" s="200">
        <f>SUM(T94:T111)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158</v>
      </c>
      <c r="AT93" s="202" t="s">
        <v>80</v>
      </c>
      <c r="AU93" s="202" t="s">
        <v>89</v>
      </c>
      <c r="AY93" s="201" t="s">
        <v>128</v>
      </c>
      <c r="BK93" s="203">
        <f>SUM(BK94:BK111)</f>
        <v>0</v>
      </c>
    </row>
    <row r="94" s="2" customFormat="1" ht="16.5" customHeight="1">
      <c r="A94" s="40"/>
      <c r="B94" s="41"/>
      <c r="C94" s="206" t="s">
        <v>21</v>
      </c>
      <c r="D94" s="206" t="s">
        <v>130</v>
      </c>
      <c r="E94" s="207" t="s">
        <v>760</v>
      </c>
      <c r="F94" s="208" t="s">
        <v>761</v>
      </c>
      <c r="G94" s="209" t="s">
        <v>755</v>
      </c>
      <c r="H94" s="210">
        <v>1</v>
      </c>
      <c r="I94" s="211"/>
      <c r="J94" s="212">
        <f>ROUND(I94*H94,2)</f>
        <v>0</v>
      </c>
      <c r="K94" s="208" t="s">
        <v>134</v>
      </c>
      <c r="L94" s="46"/>
      <c r="M94" s="213" t="s">
        <v>35</v>
      </c>
      <c r="N94" s="214" t="s">
        <v>52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135</v>
      </c>
      <c r="AT94" s="217" t="s">
        <v>130</v>
      </c>
      <c r="AU94" s="217" t="s">
        <v>21</v>
      </c>
      <c r="AY94" s="18" t="s">
        <v>128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89</v>
      </c>
      <c r="BK94" s="218">
        <f>ROUND(I94*H94,2)</f>
        <v>0</v>
      </c>
      <c r="BL94" s="18" t="s">
        <v>135</v>
      </c>
      <c r="BM94" s="217" t="s">
        <v>762</v>
      </c>
    </row>
    <row r="95" s="2" customFormat="1">
      <c r="A95" s="40"/>
      <c r="B95" s="41"/>
      <c r="C95" s="42"/>
      <c r="D95" s="219" t="s">
        <v>137</v>
      </c>
      <c r="E95" s="42"/>
      <c r="F95" s="220" t="s">
        <v>763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137</v>
      </c>
      <c r="AU95" s="18" t="s">
        <v>21</v>
      </c>
    </row>
    <row r="96" s="2" customFormat="1">
      <c r="A96" s="40"/>
      <c r="B96" s="41"/>
      <c r="C96" s="42"/>
      <c r="D96" s="226" t="s">
        <v>200</v>
      </c>
      <c r="E96" s="42"/>
      <c r="F96" s="247" t="s">
        <v>764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200</v>
      </c>
      <c r="AU96" s="18" t="s">
        <v>21</v>
      </c>
    </row>
    <row r="97" s="2" customFormat="1" ht="16.5" customHeight="1">
      <c r="A97" s="40"/>
      <c r="B97" s="41"/>
      <c r="C97" s="206" t="s">
        <v>146</v>
      </c>
      <c r="D97" s="206" t="s">
        <v>130</v>
      </c>
      <c r="E97" s="207" t="s">
        <v>765</v>
      </c>
      <c r="F97" s="208" t="s">
        <v>766</v>
      </c>
      <c r="G97" s="209" t="s">
        <v>755</v>
      </c>
      <c r="H97" s="210">
        <v>1</v>
      </c>
      <c r="I97" s="211"/>
      <c r="J97" s="212">
        <f>ROUND(I97*H97,2)</f>
        <v>0</v>
      </c>
      <c r="K97" s="208" t="s">
        <v>134</v>
      </c>
      <c r="L97" s="46"/>
      <c r="M97" s="213" t="s">
        <v>35</v>
      </c>
      <c r="N97" s="214" t="s">
        <v>52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135</v>
      </c>
      <c r="AT97" s="217" t="s">
        <v>130</v>
      </c>
      <c r="AU97" s="217" t="s">
        <v>21</v>
      </c>
      <c r="AY97" s="18" t="s">
        <v>128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89</v>
      </c>
      <c r="BK97" s="218">
        <f>ROUND(I97*H97,2)</f>
        <v>0</v>
      </c>
      <c r="BL97" s="18" t="s">
        <v>135</v>
      </c>
      <c r="BM97" s="217" t="s">
        <v>767</v>
      </c>
    </row>
    <row r="98" s="2" customFormat="1">
      <c r="A98" s="40"/>
      <c r="B98" s="41"/>
      <c r="C98" s="42"/>
      <c r="D98" s="219" t="s">
        <v>137</v>
      </c>
      <c r="E98" s="42"/>
      <c r="F98" s="220" t="s">
        <v>768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137</v>
      </c>
      <c r="AU98" s="18" t="s">
        <v>21</v>
      </c>
    </row>
    <row r="99" s="2" customFormat="1">
      <c r="A99" s="40"/>
      <c r="B99" s="41"/>
      <c r="C99" s="42"/>
      <c r="D99" s="226" t="s">
        <v>200</v>
      </c>
      <c r="E99" s="42"/>
      <c r="F99" s="247" t="s">
        <v>769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200</v>
      </c>
      <c r="AU99" s="18" t="s">
        <v>21</v>
      </c>
    </row>
    <row r="100" s="2" customFormat="1" ht="16.5" customHeight="1">
      <c r="A100" s="40"/>
      <c r="B100" s="41"/>
      <c r="C100" s="206" t="s">
        <v>135</v>
      </c>
      <c r="D100" s="206" t="s">
        <v>130</v>
      </c>
      <c r="E100" s="207" t="s">
        <v>770</v>
      </c>
      <c r="F100" s="208" t="s">
        <v>771</v>
      </c>
      <c r="G100" s="209" t="s">
        <v>755</v>
      </c>
      <c r="H100" s="210">
        <v>1</v>
      </c>
      <c r="I100" s="211"/>
      <c r="J100" s="212">
        <f>ROUND(I100*H100,2)</f>
        <v>0</v>
      </c>
      <c r="K100" s="208" t="s">
        <v>134</v>
      </c>
      <c r="L100" s="46"/>
      <c r="M100" s="213" t="s">
        <v>35</v>
      </c>
      <c r="N100" s="214" t="s">
        <v>52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135</v>
      </c>
      <c r="AT100" s="217" t="s">
        <v>130</v>
      </c>
      <c r="AU100" s="217" t="s">
        <v>21</v>
      </c>
      <c r="AY100" s="18" t="s">
        <v>128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89</v>
      </c>
      <c r="BK100" s="218">
        <f>ROUND(I100*H100,2)</f>
        <v>0</v>
      </c>
      <c r="BL100" s="18" t="s">
        <v>135</v>
      </c>
      <c r="BM100" s="217" t="s">
        <v>772</v>
      </c>
    </row>
    <row r="101" s="2" customFormat="1">
      <c r="A101" s="40"/>
      <c r="B101" s="41"/>
      <c r="C101" s="42"/>
      <c r="D101" s="219" t="s">
        <v>137</v>
      </c>
      <c r="E101" s="42"/>
      <c r="F101" s="220" t="s">
        <v>773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137</v>
      </c>
      <c r="AU101" s="18" t="s">
        <v>21</v>
      </c>
    </row>
    <row r="102" s="2" customFormat="1">
      <c r="A102" s="40"/>
      <c r="B102" s="41"/>
      <c r="C102" s="42"/>
      <c r="D102" s="226" t="s">
        <v>200</v>
      </c>
      <c r="E102" s="42"/>
      <c r="F102" s="247" t="s">
        <v>774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200</v>
      </c>
      <c r="AU102" s="18" t="s">
        <v>21</v>
      </c>
    </row>
    <row r="103" s="2" customFormat="1" ht="16.5" customHeight="1">
      <c r="A103" s="40"/>
      <c r="B103" s="41"/>
      <c r="C103" s="206" t="s">
        <v>158</v>
      </c>
      <c r="D103" s="206" t="s">
        <v>130</v>
      </c>
      <c r="E103" s="207" t="s">
        <v>775</v>
      </c>
      <c r="F103" s="208" t="s">
        <v>776</v>
      </c>
      <c r="G103" s="209" t="s">
        <v>755</v>
      </c>
      <c r="H103" s="210">
        <v>1</v>
      </c>
      <c r="I103" s="211"/>
      <c r="J103" s="212">
        <f>ROUND(I103*H103,2)</f>
        <v>0</v>
      </c>
      <c r="K103" s="208" t="s">
        <v>134</v>
      </c>
      <c r="L103" s="46"/>
      <c r="M103" s="213" t="s">
        <v>35</v>
      </c>
      <c r="N103" s="214" t="s">
        <v>52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135</v>
      </c>
      <c r="AT103" s="217" t="s">
        <v>130</v>
      </c>
      <c r="AU103" s="217" t="s">
        <v>21</v>
      </c>
      <c r="AY103" s="18" t="s">
        <v>128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89</v>
      </c>
      <c r="BK103" s="218">
        <f>ROUND(I103*H103,2)</f>
        <v>0</v>
      </c>
      <c r="BL103" s="18" t="s">
        <v>135</v>
      </c>
      <c r="BM103" s="217" t="s">
        <v>777</v>
      </c>
    </row>
    <row r="104" s="2" customFormat="1">
      <c r="A104" s="40"/>
      <c r="B104" s="41"/>
      <c r="C104" s="42"/>
      <c r="D104" s="219" t="s">
        <v>137</v>
      </c>
      <c r="E104" s="42"/>
      <c r="F104" s="220" t="s">
        <v>778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137</v>
      </c>
      <c r="AU104" s="18" t="s">
        <v>21</v>
      </c>
    </row>
    <row r="105" s="2" customFormat="1">
      <c r="A105" s="40"/>
      <c r="B105" s="41"/>
      <c r="C105" s="42"/>
      <c r="D105" s="226" t="s">
        <v>200</v>
      </c>
      <c r="E105" s="42"/>
      <c r="F105" s="247" t="s">
        <v>779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200</v>
      </c>
      <c r="AU105" s="18" t="s">
        <v>21</v>
      </c>
    </row>
    <row r="106" s="2" customFormat="1" ht="16.5" customHeight="1">
      <c r="A106" s="40"/>
      <c r="B106" s="41"/>
      <c r="C106" s="206" t="s">
        <v>167</v>
      </c>
      <c r="D106" s="206" t="s">
        <v>130</v>
      </c>
      <c r="E106" s="207" t="s">
        <v>780</v>
      </c>
      <c r="F106" s="208" t="s">
        <v>781</v>
      </c>
      <c r="G106" s="209" t="s">
        <v>755</v>
      </c>
      <c r="H106" s="210">
        <v>1</v>
      </c>
      <c r="I106" s="211"/>
      <c r="J106" s="212">
        <f>ROUND(I106*H106,2)</f>
        <v>0</v>
      </c>
      <c r="K106" s="208" t="s">
        <v>134</v>
      </c>
      <c r="L106" s="46"/>
      <c r="M106" s="213" t="s">
        <v>35</v>
      </c>
      <c r="N106" s="214" t="s">
        <v>52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135</v>
      </c>
      <c r="AT106" s="217" t="s">
        <v>130</v>
      </c>
      <c r="AU106" s="217" t="s">
        <v>21</v>
      </c>
      <c r="AY106" s="18" t="s">
        <v>128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89</v>
      </c>
      <c r="BK106" s="218">
        <f>ROUND(I106*H106,2)</f>
        <v>0</v>
      </c>
      <c r="BL106" s="18" t="s">
        <v>135</v>
      </c>
      <c r="BM106" s="217" t="s">
        <v>782</v>
      </c>
    </row>
    <row r="107" s="2" customFormat="1">
      <c r="A107" s="40"/>
      <c r="B107" s="41"/>
      <c r="C107" s="42"/>
      <c r="D107" s="219" t="s">
        <v>137</v>
      </c>
      <c r="E107" s="42"/>
      <c r="F107" s="220" t="s">
        <v>783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137</v>
      </c>
      <c r="AU107" s="18" t="s">
        <v>21</v>
      </c>
    </row>
    <row r="108" s="2" customFormat="1">
      <c r="A108" s="40"/>
      <c r="B108" s="41"/>
      <c r="C108" s="42"/>
      <c r="D108" s="226" t="s">
        <v>200</v>
      </c>
      <c r="E108" s="42"/>
      <c r="F108" s="247" t="s">
        <v>784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200</v>
      </c>
      <c r="AU108" s="18" t="s">
        <v>21</v>
      </c>
    </row>
    <row r="109" s="2" customFormat="1" ht="16.5" customHeight="1">
      <c r="A109" s="40"/>
      <c r="B109" s="41"/>
      <c r="C109" s="206" t="s">
        <v>176</v>
      </c>
      <c r="D109" s="206" t="s">
        <v>130</v>
      </c>
      <c r="E109" s="207" t="s">
        <v>785</v>
      </c>
      <c r="F109" s="208" t="s">
        <v>786</v>
      </c>
      <c r="G109" s="209" t="s">
        <v>755</v>
      </c>
      <c r="H109" s="210">
        <v>1</v>
      </c>
      <c r="I109" s="211"/>
      <c r="J109" s="212">
        <f>ROUND(I109*H109,2)</f>
        <v>0</v>
      </c>
      <c r="K109" s="208" t="s">
        <v>134</v>
      </c>
      <c r="L109" s="46"/>
      <c r="M109" s="213" t="s">
        <v>35</v>
      </c>
      <c r="N109" s="214" t="s">
        <v>52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135</v>
      </c>
      <c r="AT109" s="217" t="s">
        <v>130</v>
      </c>
      <c r="AU109" s="217" t="s">
        <v>21</v>
      </c>
      <c r="AY109" s="18" t="s">
        <v>128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89</v>
      </c>
      <c r="BK109" s="218">
        <f>ROUND(I109*H109,2)</f>
        <v>0</v>
      </c>
      <c r="BL109" s="18" t="s">
        <v>135</v>
      </c>
      <c r="BM109" s="217" t="s">
        <v>787</v>
      </c>
    </row>
    <row r="110" s="2" customFormat="1">
      <c r="A110" s="40"/>
      <c r="B110" s="41"/>
      <c r="C110" s="42"/>
      <c r="D110" s="219" t="s">
        <v>137</v>
      </c>
      <c r="E110" s="42"/>
      <c r="F110" s="220" t="s">
        <v>788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137</v>
      </c>
      <c r="AU110" s="18" t="s">
        <v>21</v>
      </c>
    </row>
    <row r="111" s="2" customFormat="1">
      <c r="A111" s="40"/>
      <c r="B111" s="41"/>
      <c r="C111" s="42"/>
      <c r="D111" s="226" t="s">
        <v>200</v>
      </c>
      <c r="E111" s="42"/>
      <c r="F111" s="247" t="s">
        <v>789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200</v>
      </c>
      <c r="AU111" s="18" t="s">
        <v>21</v>
      </c>
    </row>
    <row r="112" s="12" customFormat="1" ht="22.8" customHeight="1">
      <c r="A112" s="12"/>
      <c r="B112" s="190"/>
      <c r="C112" s="191"/>
      <c r="D112" s="192" t="s">
        <v>80</v>
      </c>
      <c r="E112" s="204" t="s">
        <v>790</v>
      </c>
      <c r="F112" s="204" t="s">
        <v>791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SUM(P113:P115)</f>
        <v>0</v>
      </c>
      <c r="Q112" s="198"/>
      <c r="R112" s="199">
        <f>SUM(R113:R115)</f>
        <v>0</v>
      </c>
      <c r="S112" s="198"/>
      <c r="T112" s="200">
        <f>SUM(T113:T115)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158</v>
      </c>
      <c r="AT112" s="202" t="s">
        <v>80</v>
      </c>
      <c r="AU112" s="202" t="s">
        <v>89</v>
      </c>
      <c r="AY112" s="201" t="s">
        <v>128</v>
      </c>
      <c r="BK112" s="203">
        <f>SUM(BK113:BK115)</f>
        <v>0</v>
      </c>
    </row>
    <row r="113" s="2" customFormat="1" ht="16.5" customHeight="1">
      <c r="A113" s="40"/>
      <c r="B113" s="41"/>
      <c r="C113" s="206" t="s">
        <v>182</v>
      </c>
      <c r="D113" s="206" t="s">
        <v>130</v>
      </c>
      <c r="E113" s="207" t="s">
        <v>792</v>
      </c>
      <c r="F113" s="208" t="s">
        <v>793</v>
      </c>
      <c r="G113" s="209" t="s">
        <v>755</v>
      </c>
      <c r="H113" s="210">
        <v>1</v>
      </c>
      <c r="I113" s="211"/>
      <c r="J113" s="212">
        <f>ROUND(I113*H113,2)</f>
        <v>0</v>
      </c>
      <c r="K113" s="208" t="s">
        <v>134</v>
      </c>
      <c r="L113" s="46"/>
      <c r="M113" s="213" t="s">
        <v>35</v>
      </c>
      <c r="N113" s="214" t="s">
        <v>52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135</v>
      </c>
      <c r="AT113" s="217" t="s">
        <v>130</v>
      </c>
      <c r="AU113" s="217" t="s">
        <v>21</v>
      </c>
      <c r="AY113" s="18" t="s">
        <v>128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89</v>
      </c>
      <c r="BK113" s="218">
        <f>ROUND(I113*H113,2)</f>
        <v>0</v>
      </c>
      <c r="BL113" s="18" t="s">
        <v>135</v>
      </c>
      <c r="BM113" s="217" t="s">
        <v>794</v>
      </c>
    </row>
    <row r="114" s="2" customFormat="1">
      <c r="A114" s="40"/>
      <c r="B114" s="41"/>
      <c r="C114" s="42"/>
      <c r="D114" s="219" t="s">
        <v>137</v>
      </c>
      <c r="E114" s="42"/>
      <c r="F114" s="220" t="s">
        <v>795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8" t="s">
        <v>137</v>
      </c>
      <c r="AU114" s="18" t="s">
        <v>21</v>
      </c>
    </row>
    <row r="115" s="2" customFormat="1">
      <c r="A115" s="40"/>
      <c r="B115" s="41"/>
      <c r="C115" s="42"/>
      <c r="D115" s="226" t="s">
        <v>200</v>
      </c>
      <c r="E115" s="42"/>
      <c r="F115" s="247" t="s">
        <v>796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200</v>
      </c>
      <c r="AU115" s="18" t="s">
        <v>21</v>
      </c>
    </row>
    <row r="116" s="12" customFormat="1" ht="22.8" customHeight="1">
      <c r="A116" s="12"/>
      <c r="B116" s="190"/>
      <c r="C116" s="191"/>
      <c r="D116" s="192" t="s">
        <v>80</v>
      </c>
      <c r="E116" s="204" t="s">
        <v>797</v>
      </c>
      <c r="F116" s="204" t="s">
        <v>798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SUM(P117:P118)</f>
        <v>0</v>
      </c>
      <c r="Q116" s="198"/>
      <c r="R116" s="199">
        <f>SUM(R117:R118)</f>
        <v>0</v>
      </c>
      <c r="S116" s="198"/>
      <c r="T116" s="200">
        <f>SUM(T117:T118)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158</v>
      </c>
      <c r="AT116" s="202" t="s">
        <v>80</v>
      </c>
      <c r="AU116" s="202" t="s">
        <v>89</v>
      </c>
      <c r="AY116" s="201" t="s">
        <v>128</v>
      </c>
      <c r="BK116" s="203">
        <f>SUM(BK117:BK118)</f>
        <v>0</v>
      </c>
    </row>
    <row r="117" s="2" customFormat="1" ht="16.5" customHeight="1">
      <c r="A117" s="40"/>
      <c r="B117" s="41"/>
      <c r="C117" s="206" t="s">
        <v>189</v>
      </c>
      <c r="D117" s="206" t="s">
        <v>130</v>
      </c>
      <c r="E117" s="207" t="s">
        <v>799</v>
      </c>
      <c r="F117" s="208" t="s">
        <v>798</v>
      </c>
      <c r="G117" s="209" t="s">
        <v>755</v>
      </c>
      <c r="H117" s="210">
        <v>1</v>
      </c>
      <c r="I117" s="211"/>
      <c r="J117" s="212">
        <f>ROUND(I117*H117,2)</f>
        <v>0</v>
      </c>
      <c r="K117" s="208" t="s">
        <v>134</v>
      </c>
      <c r="L117" s="46"/>
      <c r="M117" s="213" t="s">
        <v>35</v>
      </c>
      <c r="N117" s="214" t="s">
        <v>52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800</v>
      </c>
      <c r="AT117" s="217" t="s">
        <v>130</v>
      </c>
      <c r="AU117" s="217" t="s">
        <v>21</v>
      </c>
      <c r="AY117" s="18" t="s">
        <v>128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89</v>
      </c>
      <c r="BK117" s="218">
        <f>ROUND(I117*H117,2)</f>
        <v>0</v>
      </c>
      <c r="BL117" s="18" t="s">
        <v>800</v>
      </c>
      <c r="BM117" s="217" t="s">
        <v>801</v>
      </c>
    </row>
    <row r="118" s="2" customFormat="1">
      <c r="A118" s="40"/>
      <c r="B118" s="41"/>
      <c r="C118" s="42"/>
      <c r="D118" s="219" t="s">
        <v>137</v>
      </c>
      <c r="E118" s="42"/>
      <c r="F118" s="220" t="s">
        <v>802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137</v>
      </c>
      <c r="AU118" s="18" t="s">
        <v>21</v>
      </c>
    </row>
    <row r="119" s="12" customFormat="1" ht="22.8" customHeight="1">
      <c r="A119" s="12"/>
      <c r="B119" s="190"/>
      <c r="C119" s="191"/>
      <c r="D119" s="192" t="s">
        <v>80</v>
      </c>
      <c r="E119" s="204" t="s">
        <v>803</v>
      </c>
      <c r="F119" s="204" t="s">
        <v>804</v>
      </c>
      <c r="G119" s="191"/>
      <c r="H119" s="191"/>
      <c r="I119" s="194"/>
      <c r="J119" s="205">
        <f>BK119</f>
        <v>0</v>
      </c>
      <c r="K119" s="191"/>
      <c r="L119" s="196"/>
      <c r="M119" s="197"/>
      <c r="N119" s="198"/>
      <c r="O119" s="198"/>
      <c r="P119" s="199">
        <f>SUM(P120:P128)</f>
        <v>0</v>
      </c>
      <c r="Q119" s="198"/>
      <c r="R119" s="199">
        <f>SUM(R120:R128)</f>
        <v>0</v>
      </c>
      <c r="S119" s="198"/>
      <c r="T119" s="200">
        <f>SUM(T120:T128)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1" t="s">
        <v>158</v>
      </c>
      <c r="AT119" s="202" t="s">
        <v>80</v>
      </c>
      <c r="AU119" s="202" t="s">
        <v>89</v>
      </c>
      <c r="AY119" s="201" t="s">
        <v>128</v>
      </c>
      <c r="BK119" s="203">
        <f>SUM(BK120:BK128)</f>
        <v>0</v>
      </c>
    </row>
    <row r="120" s="2" customFormat="1" ht="16.5" customHeight="1">
      <c r="A120" s="40"/>
      <c r="B120" s="41"/>
      <c r="C120" s="206" t="s">
        <v>195</v>
      </c>
      <c r="D120" s="206" t="s">
        <v>130</v>
      </c>
      <c r="E120" s="207" t="s">
        <v>805</v>
      </c>
      <c r="F120" s="208" t="s">
        <v>806</v>
      </c>
      <c r="G120" s="209" t="s">
        <v>755</v>
      </c>
      <c r="H120" s="210">
        <v>1</v>
      </c>
      <c r="I120" s="211"/>
      <c r="J120" s="212">
        <f>ROUND(I120*H120,2)</f>
        <v>0</v>
      </c>
      <c r="K120" s="208" t="s">
        <v>134</v>
      </c>
      <c r="L120" s="46"/>
      <c r="M120" s="213" t="s">
        <v>35</v>
      </c>
      <c r="N120" s="214" t="s">
        <v>52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135</v>
      </c>
      <c r="AT120" s="217" t="s">
        <v>130</v>
      </c>
      <c r="AU120" s="217" t="s">
        <v>21</v>
      </c>
      <c r="AY120" s="18" t="s">
        <v>128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89</v>
      </c>
      <c r="BK120" s="218">
        <f>ROUND(I120*H120,2)</f>
        <v>0</v>
      </c>
      <c r="BL120" s="18" t="s">
        <v>135</v>
      </c>
      <c r="BM120" s="217" t="s">
        <v>807</v>
      </c>
    </row>
    <row r="121" s="2" customFormat="1">
      <c r="A121" s="40"/>
      <c r="B121" s="41"/>
      <c r="C121" s="42"/>
      <c r="D121" s="219" t="s">
        <v>137</v>
      </c>
      <c r="E121" s="42"/>
      <c r="F121" s="220" t="s">
        <v>808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137</v>
      </c>
      <c r="AU121" s="18" t="s">
        <v>21</v>
      </c>
    </row>
    <row r="122" s="2" customFormat="1">
      <c r="A122" s="40"/>
      <c r="B122" s="41"/>
      <c r="C122" s="42"/>
      <c r="D122" s="226" t="s">
        <v>200</v>
      </c>
      <c r="E122" s="42"/>
      <c r="F122" s="247" t="s">
        <v>809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8" t="s">
        <v>200</v>
      </c>
      <c r="AU122" s="18" t="s">
        <v>21</v>
      </c>
    </row>
    <row r="123" s="2" customFormat="1" ht="16.5" customHeight="1">
      <c r="A123" s="40"/>
      <c r="B123" s="41"/>
      <c r="C123" s="206" t="s">
        <v>203</v>
      </c>
      <c r="D123" s="206" t="s">
        <v>130</v>
      </c>
      <c r="E123" s="207" t="s">
        <v>810</v>
      </c>
      <c r="F123" s="208" t="s">
        <v>811</v>
      </c>
      <c r="G123" s="209" t="s">
        <v>755</v>
      </c>
      <c r="H123" s="210">
        <v>1</v>
      </c>
      <c r="I123" s="211"/>
      <c r="J123" s="212">
        <f>ROUND(I123*H123,2)</f>
        <v>0</v>
      </c>
      <c r="K123" s="208" t="s">
        <v>134</v>
      </c>
      <c r="L123" s="46"/>
      <c r="M123" s="213" t="s">
        <v>35</v>
      </c>
      <c r="N123" s="214" t="s">
        <v>52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135</v>
      </c>
      <c r="AT123" s="217" t="s">
        <v>130</v>
      </c>
      <c r="AU123" s="217" t="s">
        <v>21</v>
      </c>
      <c r="AY123" s="18" t="s">
        <v>128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89</v>
      </c>
      <c r="BK123" s="218">
        <f>ROUND(I123*H123,2)</f>
        <v>0</v>
      </c>
      <c r="BL123" s="18" t="s">
        <v>135</v>
      </c>
      <c r="BM123" s="217" t="s">
        <v>812</v>
      </c>
    </row>
    <row r="124" s="2" customFormat="1">
      <c r="A124" s="40"/>
      <c r="B124" s="41"/>
      <c r="C124" s="42"/>
      <c r="D124" s="219" t="s">
        <v>137</v>
      </c>
      <c r="E124" s="42"/>
      <c r="F124" s="220" t="s">
        <v>813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137</v>
      </c>
      <c r="AU124" s="18" t="s">
        <v>21</v>
      </c>
    </row>
    <row r="125" s="2" customFormat="1">
      <c r="A125" s="40"/>
      <c r="B125" s="41"/>
      <c r="C125" s="42"/>
      <c r="D125" s="226" t="s">
        <v>200</v>
      </c>
      <c r="E125" s="42"/>
      <c r="F125" s="247" t="s">
        <v>814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200</v>
      </c>
      <c r="AU125" s="18" t="s">
        <v>21</v>
      </c>
    </row>
    <row r="126" s="2" customFormat="1" ht="16.5" customHeight="1">
      <c r="A126" s="40"/>
      <c r="B126" s="41"/>
      <c r="C126" s="206" t="s">
        <v>8</v>
      </c>
      <c r="D126" s="206" t="s">
        <v>130</v>
      </c>
      <c r="E126" s="207" t="s">
        <v>815</v>
      </c>
      <c r="F126" s="208" t="s">
        <v>816</v>
      </c>
      <c r="G126" s="209" t="s">
        <v>755</v>
      </c>
      <c r="H126" s="210">
        <v>1</v>
      </c>
      <c r="I126" s="211"/>
      <c r="J126" s="212">
        <f>ROUND(I126*H126,2)</f>
        <v>0</v>
      </c>
      <c r="K126" s="208" t="s">
        <v>134</v>
      </c>
      <c r="L126" s="46"/>
      <c r="M126" s="213" t="s">
        <v>35</v>
      </c>
      <c r="N126" s="214" t="s">
        <v>52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135</v>
      </c>
      <c r="AT126" s="217" t="s">
        <v>130</v>
      </c>
      <c r="AU126" s="217" t="s">
        <v>21</v>
      </c>
      <c r="AY126" s="18" t="s">
        <v>128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89</v>
      </c>
      <c r="BK126" s="218">
        <f>ROUND(I126*H126,2)</f>
        <v>0</v>
      </c>
      <c r="BL126" s="18" t="s">
        <v>135</v>
      </c>
      <c r="BM126" s="217" t="s">
        <v>817</v>
      </c>
    </row>
    <row r="127" s="2" customFormat="1">
      <c r="A127" s="40"/>
      <c r="B127" s="41"/>
      <c r="C127" s="42"/>
      <c r="D127" s="219" t="s">
        <v>137</v>
      </c>
      <c r="E127" s="42"/>
      <c r="F127" s="220" t="s">
        <v>818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137</v>
      </c>
      <c r="AU127" s="18" t="s">
        <v>21</v>
      </c>
    </row>
    <row r="128" s="2" customFormat="1">
      <c r="A128" s="40"/>
      <c r="B128" s="41"/>
      <c r="C128" s="42"/>
      <c r="D128" s="226" t="s">
        <v>200</v>
      </c>
      <c r="E128" s="42"/>
      <c r="F128" s="247" t="s">
        <v>819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200</v>
      </c>
      <c r="AU128" s="18" t="s">
        <v>21</v>
      </c>
    </row>
    <row r="129" s="12" customFormat="1" ht="22.8" customHeight="1">
      <c r="A129" s="12"/>
      <c r="B129" s="190"/>
      <c r="C129" s="191"/>
      <c r="D129" s="192" t="s">
        <v>80</v>
      </c>
      <c r="E129" s="204" t="s">
        <v>820</v>
      </c>
      <c r="F129" s="204" t="s">
        <v>821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SUM(P130:P138)</f>
        <v>0</v>
      </c>
      <c r="Q129" s="198"/>
      <c r="R129" s="199">
        <f>SUM(R130:R138)</f>
        <v>0</v>
      </c>
      <c r="S129" s="198"/>
      <c r="T129" s="200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158</v>
      </c>
      <c r="AT129" s="202" t="s">
        <v>80</v>
      </c>
      <c r="AU129" s="202" t="s">
        <v>89</v>
      </c>
      <c r="AY129" s="201" t="s">
        <v>128</v>
      </c>
      <c r="BK129" s="203">
        <f>SUM(BK130:BK138)</f>
        <v>0</v>
      </c>
    </row>
    <row r="130" s="2" customFormat="1" ht="16.5" customHeight="1">
      <c r="A130" s="40"/>
      <c r="B130" s="41"/>
      <c r="C130" s="206" t="s">
        <v>214</v>
      </c>
      <c r="D130" s="206" t="s">
        <v>130</v>
      </c>
      <c r="E130" s="207" t="s">
        <v>822</v>
      </c>
      <c r="F130" s="208" t="s">
        <v>823</v>
      </c>
      <c r="G130" s="209" t="s">
        <v>755</v>
      </c>
      <c r="H130" s="210">
        <v>1</v>
      </c>
      <c r="I130" s="211"/>
      <c r="J130" s="212">
        <f>ROUND(I130*H130,2)</f>
        <v>0</v>
      </c>
      <c r="K130" s="208" t="s">
        <v>134</v>
      </c>
      <c r="L130" s="46"/>
      <c r="M130" s="213" t="s">
        <v>35</v>
      </c>
      <c r="N130" s="214" t="s">
        <v>52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135</v>
      </c>
      <c r="AT130" s="217" t="s">
        <v>130</v>
      </c>
      <c r="AU130" s="217" t="s">
        <v>21</v>
      </c>
      <c r="AY130" s="18" t="s">
        <v>128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89</v>
      </c>
      <c r="BK130" s="218">
        <f>ROUND(I130*H130,2)</f>
        <v>0</v>
      </c>
      <c r="BL130" s="18" t="s">
        <v>135</v>
      </c>
      <c r="BM130" s="217" t="s">
        <v>824</v>
      </c>
    </row>
    <row r="131" s="2" customFormat="1">
      <c r="A131" s="40"/>
      <c r="B131" s="41"/>
      <c r="C131" s="42"/>
      <c r="D131" s="219" t="s">
        <v>137</v>
      </c>
      <c r="E131" s="42"/>
      <c r="F131" s="220" t="s">
        <v>825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137</v>
      </c>
      <c r="AU131" s="18" t="s">
        <v>21</v>
      </c>
    </row>
    <row r="132" s="2" customFormat="1">
      <c r="A132" s="40"/>
      <c r="B132" s="41"/>
      <c r="C132" s="42"/>
      <c r="D132" s="226" t="s">
        <v>200</v>
      </c>
      <c r="E132" s="42"/>
      <c r="F132" s="247" t="s">
        <v>826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8" t="s">
        <v>200</v>
      </c>
      <c r="AU132" s="18" t="s">
        <v>21</v>
      </c>
    </row>
    <row r="133" s="2" customFormat="1" ht="16.5" customHeight="1">
      <c r="A133" s="40"/>
      <c r="B133" s="41"/>
      <c r="C133" s="206" t="s">
        <v>221</v>
      </c>
      <c r="D133" s="206" t="s">
        <v>130</v>
      </c>
      <c r="E133" s="207" t="s">
        <v>827</v>
      </c>
      <c r="F133" s="208" t="s">
        <v>828</v>
      </c>
      <c r="G133" s="209" t="s">
        <v>755</v>
      </c>
      <c r="H133" s="210">
        <v>1</v>
      </c>
      <c r="I133" s="211"/>
      <c r="J133" s="212">
        <f>ROUND(I133*H133,2)</f>
        <v>0</v>
      </c>
      <c r="K133" s="208" t="s">
        <v>134</v>
      </c>
      <c r="L133" s="46"/>
      <c r="M133" s="213" t="s">
        <v>35</v>
      </c>
      <c r="N133" s="214" t="s">
        <v>52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135</v>
      </c>
      <c r="AT133" s="217" t="s">
        <v>130</v>
      </c>
      <c r="AU133" s="217" t="s">
        <v>21</v>
      </c>
      <c r="AY133" s="18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89</v>
      </c>
      <c r="BK133" s="218">
        <f>ROUND(I133*H133,2)</f>
        <v>0</v>
      </c>
      <c r="BL133" s="18" t="s">
        <v>135</v>
      </c>
      <c r="BM133" s="217" t="s">
        <v>829</v>
      </c>
    </row>
    <row r="134" s="2" customFormat="1">
      <c r="A134" s="40"/>
      <c r="B134" s="41"/>
      <c r="C134" s="42"/>
      <c r="D134" s="219" t="s">
        <v>137</v>
      </c>
      <c r="E134" s="42"/>
      <c r="F134" s="220" t="s">
        <v>830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137</v>
      </c>
      <c r="AU134" s="18" t="s">
        <v>21</v>
      </c>
    </row>
    <row r="135" s="2" customFormat="1">
      <c r="A135" s="40"/>
      <c r="B135" s="41"/>
      <c r="C135" s="42"/>
      <c r="D135" s="226" t="s">
        <v>200</v>
      </c>
      <c r="E135" s="42"/>
      <c r="F135" s="247" t="s">
        <v>831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200</v>
      </c>
      <c r="AU135" s="18" t="s">
        <v>21</v>
      </c>
    </row>
    <row r="136" s="2" customFormat="1" ht="16.5" customHeight="1">
      <c r="A136" s="40"/>
      <c r="B136" s="41"/>
      <c r="C136" s="206" t="s">
        <v>229</v>
      </c>
      <c r="D136" s="206" t="s">
        <v>130</v>
      </c>
      <c r="E136" s="207" t="s">
        <v>832</v>
      </c>
      <c r="F136" s="208" t="s">
        <v>833</v>
      </c>
      <c r="G136" s="209" t="s">
        <v>755</v>
      </c>
      <c r="H136" s="210">
        <v>1</v>
      </c>
      <c r="I136" s="211"/>
      <c r="J136" s="212">
        <f>ROUND(I136*H136,2)</f>
        <v>0</v>
      </c>
      <c r="K136" s="208" t="s">
        <v>134</v>
      </c>
      <c r="L136" s="46"/>
      <c r="M136" s="213" t="s">
        <v>35</v>
      </c>
      <c r="N136" s="214" t="s">
        <v>52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135</v>
      </c>
      <c r="AT136" s="217" t="s">
        <v>130</v>
      </c>
      <c r="AU136" s="217" t="s">
        <v>21</v>
      </c>
      <c r="AY136" s="18" t="s">
        <v>128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89</v>
      </c>
      <c r="BK136" s="218">
        <f>ROUND(I136*H136,2)</f>
        <v>0</v>
      </c>
      <c r="BL136" s="18" t="s">
        <v>135</v>
      </c>
      <c r="BM136" s="217" t="s">
        <v>834</v>
      </c>
    </row>
    <row r="137" s="2" customFormat="1">
      <c r="A137" s="40"/>
      <c r="B137" s="41"/>
      <c r="C137" s="42"/>
      <c r="D137" s="219" t="s">
        <v>137</v>
      </c>
      <c r="E137" s="42"/>
      <c r="F137" s="220" t="s">
        <v>835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137</v>
      </c>
      <c r="AU137" s="18" t="s">
        <v>21</v>
      </c>
    </row>
    <row r="138" s="2" customFormat="1">
      <c r="A138" s="40"/>
      <c r="B138" s="41"/>
      <c r="C138" s="42"/>
      <c r="D138" s="226" t="s">
        <v>200</v>
      </c>
      <c r="E138" s="42"/>
      <c r="F138" s="247" t="s">
        <v>836</v>
      </c>
      <c r="G138" s="42"/>
      <c r="H138" s="42"/>
      <c r="I138" s="221"/>
      <c r="J138" s="42"/>
      <c r="K138" s="42"/>
      <c r="L138" s="46"/>
      <c r="M138" s="258"/>
      <c r="N138" s="259"/>
      <c r="O138" s="260"/>
      <c r="P138" s="260"/>
      <c r="Q138" s="260"/>
      <c r="R138" s="260"/>
      <c r="S138" s="260"/>
      <c r="T138" s="261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8" t="s">
        <v>200</v>
      </c>
      <c r="AU138" s="18" t="s">
        <v>21</v>
      </c>
    </row>
    <row r="139" s="2" customFormat="1" ht="6.96" customHeight="1">
      <c r="A139" s="40"/>
      <c r="B139" s="61"/>
      <c r="C139" s="62"/>
      <c r="D139" s="62"/>
      <c r="E139" s="62"/>
      <c r="F139" s="62"/>
      <c r="G139" s="62"/>
      <c r="H139" s="62"/>
      <c r="I139" s="62"/>
      <c r="J139" s="62"/>
      <c r="K139" s="62"/>
      <c r="L139" s="46"/>
      <c r="M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</row>
  </sheetData>
  <sheetProtection sheet="1" autoFilter="0" formatColumns="0" formatRows="0" objects="1" scenarios="1" spinCount="100000" saltValue="JtOo7UwuOkPXNUk5IESiqRMOq0H/J/p9nCkK7fOU/X3UFjAaIy7KN43u/FgaWT35KyvY8blRnN9FqZ9+NsviTA==" hashValue="dWKsDpcq9j+6JJCdnV+4QbJ8IH5M2LFAO14AAH1xKE/Kue+K6bhLf26aj48So+phfDQujCHCT7/Pub6ZDveEOQ==" algorithmName="SHA-512" password="CC35"/>
  <autoFilter ref="C86:K138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5" r:id="rId1" display="https://podminky.urs.cz/item/CS_URS_2025_01/012103000"/>
    <hyperlink ref="F98" r:id="rId2" display="https://podminky.urs.cz/item/CS_URS_2025_01/012203000"/>
    <hyperlink ref="F101" r:id="rId3" display="https://podminky.urs.cz/item/CS_URS_2025_01/012303000"/>
    <hyperlink ref="F104" r:id="rId4" display="https://podminky.urs.cz/item/CS_URS_2025_01/012403000"/>
    <hyperlink ref="F107" r:id="rId5" display="https://podminky.urs.cz/item/CS_URS_2025_01/013254000"/>
    <hyperlink ref="F110" r:id="rId6" display="https://podminky.urs.cz/item/CS_URS_2025_01/013294000"/>
    <hyperlink ref="F114" r:id="rId7" display="https://podminky.urs.cz/item/CS_URS_2025_01/022002000"/>
    <hyperlink ref="F118" r:id="rId8" display="https://podminky.urs.cz/item/CS_URS_2025_01/030001000"/>
    <hyperlink ref="F121" r:id="rId9" display="https://podminky.urs.cz/item/CS_URS_2025_01/042503000"/>
    <hyperlink ref="F124" r:id="rId10" display="https://podminky.urs.cz/item/CS_URS_2025_01/043103000R00"/>
    <hyperlink ref="F127" r:id="rId11" display="https://podminky.urs.cz/item/CS_URS_2025_01/043103000R01"/>
    <hyperlink ref="F131" r:id="rId12" display="https://podminky.urs.cz/item/CS_URS_2025_01/071203000"/>
    <hyperlink ref="F134" r:id="rId13" display="https://podminky.urs.cz/item/CS_URS_2025_01/072103001"/>
    <hyperlink ref="F137" r:id="rId14" display="https://podminky.urs.cz/item/CS_URS_2025_01/07210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5" customFormat="1" ht="45" customHeight="1">
      <c r="B3" s="266"/>
      <c r="C3" s="267" t="s">
        <v>837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838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839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840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841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842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843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844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845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846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847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88</v>
      </c>
      <c r="F18" s="273" t="s">
        <v>848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849</v>
      </c>
      <c r="F19" s="273" t="s">
        <v>850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851</v>
      </c>
      <c r="F20" s="273" t="s">
        <v>852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853</v>
      </c>
      <c r="F21" s="273" t="s">
        <v>854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855</v>
      </c>
      <c r="F22" s="273" t="s">
        <v>856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857</v>
      </c>
      <c r="F23" s="273" t="s">
        <v>858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859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860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861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862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863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864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865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866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867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114</v>
      </c>
      <c r="F36" s="273"/>
      <c r="G36" s="273" t="s">
        <v>868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869</v>
      </c>
      <c r="F37" s="273"/>
      <c r="G37" s="273" t="s">
        <v>870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62</v>
      </c>
      <c r="F38" s="273"/>
      <c r="G38" s="273" t="s">
        <v>871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63</v>
      </c>
      <c r="F39" s="273"/>
      <c r="G39" s="273" t="s">
        <v>872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115</v>
      </c>
      <c r="F40" s="273"/>
      <c r="G40" s="273" t="s">
        <v>873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116</v>
      </c>
      <c r="F41" s="273"/>
      <c r="G41" s="273" t="s">
        <v>874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875</v>
      </c>
      <c r="F42" s="273"/>
      <c r="G42" s="273" t="s">
        <v>876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877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878</v>
      </c>
      <c r="F44" s="273"/>
      <c r="G44" s="273" t="s">
        <v>879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118</v>
      </c>
      <c r="F45" s="273"/>
      <c r="G45" s="273" t="s">
        <v>880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881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882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883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884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885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886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887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888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889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890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891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892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893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894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895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896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897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898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899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900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901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902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903</v>
      </c>
      <c r="D76" s="291"/>
      <c r="E76" s="291"/>
      <c r="F76" s="291" t="s">
        <v>904</v>
      </c>
      <c r="G76" s="292"/>
      <c r="H76" s="291" t="s">
        <v>63</v>
      </c>
      <c r="I76" s="291" t="s">
        <v>66</v>
      </c>
      <c r="J76" s="291" t="s">
        <v>905</v>
      </c>
      <c r="K76" s="290"/>
    </row>
    <row r="77" s="1" customFormat="1" ht="17.25" customHeight="1">
      <c r="B77" s="288"/>
      <c r="C77" s="293" t="s">
        <v>906</v>
      </c>
      <c r="D77" s="293"/>
      <c r="E77" s="293"/>
      <c r="F77" s="294" t="s">
        <v>907</v>
      </c>
      <c r="G77" s="295"/>
      <c r="H77" s="293"/>
      <c r="I77" s="293"/>
      <c r="J77" s="293" t="s">
        <v>908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62</v>
      </c>
      <c r="D79" s="298"/>
      <c r="E79" s="298"/>
      <c r="F79" s="299" t="s">
        <v>909</v>
      </c>
      <c r="G79" s="300"/>
      <c r="H79" s="276" t="s">
        <v>910</v>
      </c>
      <c r="I79" s="276" t="s">
        <v>911</v>
      </c>
      <c r="J79" s="276">
        <v>20</v>
      </c>
      <c r="K79" s="290"/>
    </row>
    <row r="80" s="1" customFormat="1" ht="15" customHeight="1">
      <c r="B80" s="288"/>
      <c r="C80" s="276" t="s">
        <v>912</v>
      </c>
      <c r="D80" s="276"/>
      <c r="E80" s="276"/>
      <c r="F80" s="299" t="s">
        <v>909</v>
      </c>
      <c r="G80" s="300"/>
      <c r="H80" s="276" t="s">
        <v>913</v>
      </c>
      <c r="I80" s="276" t="s">
        <v>911</v>
      </c>
      <c r="J80" s="276">
        <v>120</v>
      </c>
      <c r="K80" s="290"/>
    </row>
    <row r="81" s="1" customFormat="1" ht="15" customHeight="1">
      <c r="B81" s="301"/>
      <c r="C81" s="276" t="s">
        <v>914</v>
      </c>
      <c r="D81" s="276"/>
      <c r="E81" s="276"/>
      <c r="F81" s="299" t="s">
        <v>915</v>
      </c>
      <c r="G81" s="300"/>
      <c r="H81" s="276" t="s">
        <v>916</v>
      </c>
      <c r="I81" s="276" t="s">
        <v>911</v>
      </c>
      <c r="J81" s="276">
        <v>50</v>
      </c>
      <c r="K81" s="290"/>
    </row>
    <row r="82" s="1" customFormat="1" ht="15" customHeight="1">
      <c r="B82" s="301"/>
      <c r="C82" s="276" t="s">
        <v>917</v>
      </c>
      <c r="D82" s="276"/>
      <c r="E82" s="276"/>
      <c r="F82" s="299" t="s">
        <v>909</v>
      </c>
      <c r="G82" s="300"/>
      <c r="H82" s="276" t="s">
        <v>918</v>
      </c>
      <c r="I82" s="276" t="s">
        <v>919</v>
      </c>
      <c r="J82" s="276"/>
      <c r="K82" s="290"/>
    </row>
    <row r="83" s="1" customFormat="1" ht="15" customHeight="1">
      <c r="B83" s="301"/>
      <c r="C83" s="302" t="s">
        <v>920</v>
      </c>
      <c r="D83" s="302"/>
      <c r="E83" s="302"/>
      <c r="F83" s="303" t="s">
        <v>915</v>
      </c>
      <c r="G83" s="302"/>
      <c r="H83" s="302" t="s">
        <v>921</v>
      </c>
      <c r="I83" s="302" t="s">
        <v>911</v>
      </c>
      <c r="J83" s="302">
        <v>15</v>
      </c>
      <c r="K83" s="290"/>
    </row>
    <row r="84" s="1" customFormat="1" ht="15" customHeight="1">
      <c r="B84" s="301"/>
      <c r="C84" s="302" t="s">
        <v>922</v>
      </c>
      <c r="D84" s="302"/>
      <c r="E84" s="302"/>
      <c r="F84" s="303" t="s">
        <v>915</v>
      </c>
      <c r="G84" s="302"/>
      <c r="H84" s="302" t="s">
        <v>923</v>
      </c>
      <c r="I84" s="302" t="s">
        <v>911</v>
      </c>
      <c r="J84" s="302">
        <v>15</v>
      </c>
      <c r="K84" s="290"/>
    </row>
    <row r="85" s="1" customFormat="1" ht="15" customHeight="1">
      <c r="B85" s="301"/>
      <c r="C85" s="302" t="s">
        <v>924</v>
      </c>
      <c r="D85" s="302"/>
      <c r="E85" s="302"/>
      <c r="F85" s="303" t="s">
        <v>915</v>
      </c>
      <c r="G85" s="302"/>
      <c r="H85" s="302" t="s">
        <v>925</v>
      </c>
      <c r="I85" s="302" t="s">
        <v>911</v>
      </c>
      <c r="J85" s="302">
        <v>20</v>
      </c>
      <c r="K85" s="290"/>
    </row>
    <row r="86" s="1" customFormat="1" ht="15" customHeight="1">
      <c r="B86" s="301"/>
      <c r="C86" s="302" t="s">
        <v>926</v>
      </c>
      <c r="D86" s="302"/>
      <c r="E86" s="302"/>
      <c r="F86" s="303" t="s">
        <v>915</v>
      </c>
      <c r="G86" s="302"/>
      <c r="H86" s="302" t="s">
        <v>927</v>
      </c>
      <c r="I86" s="302" t="s">
        <v>911</v>
      </c>
      <c r="J86" s="302">
        <v>20</v>
      </c>
      <c r="K86" s="290"/>
    </row>
    <row r="87" s="1" customFormat="1" ht="15" customHeight="1">
      <c r="B87" s="301"/>
      <c r="C87" s="276" t="s">
        <v>928</v>
      </c>
      <c r="D87" s="276"/>
      <c r="E87" s="276"/>
      <c r="F87" s="299" t="s">
        <v>915</v>
      </c>
      <c r="G87" s="300"/>
      <c r="H87" s="276" t="s">
        <v>929</v>
      </c>
      <c r="I87" s="276" t="s">
        <v>911</v>
      </c>
      <c r="J87" s="276">
        <v>50</v>
      </c>
      <c r="K87" s="290"/>
    </row>
    <row r="88" s="1" customFormat="1" ht="15" customHeight="1">
      <c r="B88" s="301"/>
      <c r="C88" s="276" t="s">
        <v>930</v>
      </c>
      <c r="D88" s="276"/>
      <c r="E88" s="276"/>
      <c r="F88" s="299" t="s">
        <v>915</v>
      </c>
      <c r="G88" s="300"/>
      <c r="H88" s="276" t="s">
        <v>931</v>
      </c>
      <c r="I88" s="276" t="s">
        <v>911</v>
      </c>
      <c r="J88" s="276">
        <v>20</v>
      </c>
      <c r="K88" s="290"/>
    </row>
    <row r="89" s="1" customFormat="1" ht="15" customHeight="1">
      <c r="B89" s="301"/>
      <c r="C89" s="276" t="s">
        <v>932</v>
      </c>
      <c r="D89" s="276"/>
      <c r="E89" s="276"/>
      <c r="F89" s="299" t="s">
        <v>915</v>
      </c>
      <c r="G89" s="300"/>
      <c r="H89" s="276" t="s">
        <v>933</v>
      </c>
      <c r="I89" s="276" t="s">
        <v>911</v>
      </c>
      <c r="J89" s="276">
        <v>20</v>
      </c>
      <c r="K89" s="290"/>
    </row>
    <row r="90" s="1" customFormat="1" ht="15" customHeight="1">
      <c r="B90" s="301"/>
      <c r="C90" s="276" t="s">
        <v>934</v>
      </c>
      <c r="D90" s="276"/>
      <c r="E90" s="276"/>
      <c r="F90" s="299" t="s">
        <v>915</v>
      </c>
      <c r="G90" s="300"/>
      <c r="H90" s="276" t="s">
        <v>935</v>
      </c>
      <c r="I90" s="276" t="s">
        <v>911</v>
      </c>
      <c r="J90" s="276">
        <v>50</v>
      </c>
      <c r="K90" s="290"/>
    </row>
    <row r="91" s="1" customFormat="1" ht="15" customHeight="1">
      <c r="B91" s="301"/>
      <c r="C91" s="276" t="s">
        <v>936</v>
      </c>
      <c r="D91" s="276"/>
      <c r="E91" s="276"/>
      <c r="F91" s="299" t="s">
        <v>915</v>
      </c>
      <c r="G91" s="300"/>
      <c r="H91" s="276" t="s">
        <v>936</v>
      </c>
      <c r="I91" s="276" t="s">
        <v>911</v>
      </c>
      <c r="J91" s="276">
        <v>50</v>
      </c>
      <c r="K91" s="290"/>
    </row>
    <row r="92" s="1" customFormat="1" ht="15" customHeight="1">
      <c r="B92" s="301"/>
      <c r="C92" s="276" t="s">
        <v>937</v>
      </c>
      <c r="D92" s="276"/>
      <c r="E92" s="276"/>
      <c r="F92" s="299" t="s">
        <v>915</v>
      </c>
      <c r="G92" s="300"/>
      <c r="H92" s="276" t="s">
        <v>938</v>
      </c>
      <c r="I92" s="276" t="s">
        <v>911</v>
      </c>
      <c r="J92" s="276">
        <v>255</v>
      </c>
      <c r="K92" s="290"/>
    </row>
    <row r="93" s="1" customFormat="1" ht="15" customHeight="1">
      <c r="B93" s="301"/>
      <c r="C93" s="276" t="s">
        <v>939</v>
      </c>
      <c r="D93" s="276"/>
      <c r="E93" s="276"/>
      <c r="F93" s="299" t="s">
        <v>909</v>
      </c>
      <c r="G93" s="300"/>
      <c r="H93" s="276" t="s">
        <v>940</v>
      </c>
      <c r="I93" s="276" t="s">
        <v>941</v>
      </c>
      <c r="J93" s="276"/>
      <c r="K93" s="290"/>
    </row>
    <row r="94" s="1" customFormat="1" ht="15" customHeight="1">
      <c r="B94" s="301"/>
      <c r="C94" s="276" t="s">
        <v>942</v>
      </c>
      <c r="D94" s="276"/>
      <c r="E94" s="276"/>
      <c r="F94" s="299" t="s">
        <v>909</v>
      </c>
      <c r="G94" s="300"/>
      <c r="H94" s="276" t="s">
        <v>943</v>
      </c>
      <c r="I94" s="276" t="s">
        <v>944</v>
      </c>
      <c r="J94" s="276"/>
      <c r="K94" s="290"/>
    </row>
    <row r="95" s="1" customFormat="1" ht="15" customHeight="1">
      <c r="B95" s="301"/>
      <c r="C95" s="276" t="s">
        <v>945</v>
      </c>
      <c r="D95" s="276"/>
      <c r="E95" s="276"/>
      <c r="F95" s="299" t="s">
        <v>909</v>
      </c>
      <c r="G95" s="300"/>
      <c r="H95" s="276" t="s">
        <v>945</v>
      </c>
      <c r="I95" s="276" t="s">
        <v>944</v>
      </c>
      <c r="J95" s="276"/>
      <c r="K95" s="290"/>
    </row>
    <row r="96" s="1" customFormat="1" ht="15" customHeight="1">
      <c r="B96" s="301"/>
      <c r="C96" s="276" t="s">
        <v>47</v>
      </c>
      <c r="D96" s="276"/>
      <c r="E96" s="276"/>
      <c r="F96" s="299" t="s">
        <v>909</v>
      </c>
      <c r="G96" s="300"/>
      <c r="H96" s="276" t="s">
        <v>946</v>
      </c>
      <c r="I96" s="276" t="s">
        <v>944</v>
      </c>
      <c r="J96" s="276"/>
      <c r="K96" s="290"/>
    </row>
    <row r="97" s="1" customFormat="1" ht="15" customHeight="1">
      <c r="B97" s="301"/>
      <c r="C97" s="276" t="s">
        <v>57</v>
      </c>
      <c r="D97" s="276"/>
      <c r="E97" s="276"/>
      <c r="F97" s="299" t="s">
        <v>909</v>
      </c>
      <c r="G97" s="300"/>
      <c r="H97" s="276" t="s">
        <v>947</v>
      </c>
      <c r="I97" s="276" t="s">
        <v>944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948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903</v>
      </c>
      <c r="D103" s="291"/>
      <c r="E103" s="291"/>
      <c r="F103" s="291" t="s">
        <v>904</v>
      </c>
      <c r="G103" s="292"/>
      <c r="H103" s="291" t="s">
        <v>63</v>
      </c>
      <c r="I103" s="291" t="s">
        <v>66</v>
      </c>
      <c r="J103" s="291" t="s">
        <v>905</v>
      </c>
      <c r="K103" s="290"/>
    </row>
    <row r="104" s="1" customFormat="1" ht="17.25" customHeight="1">
      <c r="B104" s="288"/>
      <c r="C104" s="293" t="s">
        <v>906</v>
      </c>
      <c r="D104" s="293"/>
      <c r="E104" s="293"/>
      <c r="F104" s="294" t="s">
        <v>907</v>
      </c>
      <c r="G104" s="295"/>
      <c r="H104" s="293"/>
      <c r="I104" s="293"/>
      <c r="J104" s="293" t="s">
        <v>908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62</v>
      </c>
      <c r="D106" s="298"/>
      <c r="E106" s="298"/>
      <c r="F106" s="299" t="s">
        <v>909</v>
      </c>
      <c r="G106" s="276"/>
      <c r="H106" s="276" t="s">
        <v>949</v>
      </c>
      <c r="I106" s="276" t="s">
        <v>911</v>
      </c>
      <c r="J106" s="276">
        <v>20</v>
      </c>
      <c r="K106" s="290"/>
    </row>
    <row r="107" s="1" customFormat="1" ht="15" customHeight="1">
      <c r="B107" s="288"/>
      <c r="C107" s="276" t="s">
        <v>912</v>
      </c>
      <c r="D107" s="276"/>
      <c r="E107" s="276"/>
      <c r="F107" s="299" t="s">
        <v>909</v>
      </c>
      <c r="G107" s="276"/>
      <c r="H107" s="276" t="s">
        <v>949</v>
      </c>
      <c r="I107" s="276" t="s">
        <v>911</v>
      </c>
      <c r="J107" s="276">
        <v>120</v>
      </c>
      <c r="K107" s="290"/>
    </row>
    <row r="108" s="1" customFormat="1" ht="15" customHeight="1">
      <c r="B108" s="301"/>
      <c r="C108" s="276" t="s">
        <v>914</v>
      </c>
      <c r="D108" s="276"/>
      <c r="E108" s="276"/>
      <c r="F108" s="299" t="s">
        <v>915</v>
      </c>
      <c r="G108" s="276"/>
      <c r="H108" s="276" t="s">
        <v>949</v>
      </c>
      <c r="I108" s="276" t="s">
        <v>911</v>
      </c>
      <c r="J108" s="276">
        <v>50</v>
      </c>
      <c r="K108" s="290"/>
    </row>
    <row r="109" s="1" customFormat="1" ht="15" customHeight="1">
      <c r="B109" s="301"/>
      <c r="C109" s="276" t="s">
        <v>917</v>
      </c>
      <c r="D109" s="276"/>
      <c r="E109" s="276"/>
      <c r="F109" s="299" t="s">
        <v>909</v>
      </c>
      <c r="G109" s="276"/>
      <c r="H109" s="276" t="s">
        <v>949</v>
      </c>
      <c r="I109" s="276" t="s">
        <v>919</v>
      </c>
      <c r="J109" s="276"/>
      <c r="K109" s="290"/>
    </row>
    <row r="110" s="1" customFormat="1" ht="15" customHeight="1">
      <c r="B110" s="301"/>
      <c r="C110" s="276" t="s">
        <v>928</v>
      </c>
      <c r="D110" s="276"/>
      <c r="E110" s="276"/>
      <c r="F110" s="299" t="s">
        <v>915</v>
      </c>
      <c r="G110" s="276"/>
      <c r="H110" s="276" t="s">
        <v>949</v>
      </c>
      <c r="I110" s="276" t="s">
        <v>911</v>
      </c>
      <c r="J110" s="276">
        <v>50</v>
      </c>
      <c r="K110" s="290"/>
    </row>
    <row r="111" s="1" customFormat="1" ht="15" customHeight="1">
      <c r="B111" s="301"/>
      <c r="C111" s="276" t="s">
        <v>936</v>
      </c>
      <c r="D111" s="276"/>
      <c r="E111" s="276"/>
      <c r="F111" s="299" t="s">
        <v>915</v>
      </c>
      <c r="G111" s="276"/>
      <c r="H111" s="276" t="s">
        <v>949</v>
      </c>
      <c r="I111" s="276" t="s">
        <v>911</v>
      </c>
      <c r="J111" s="276">
        <v>50</v>
      </c>
      <c r="K111" s="290"/>
    </row>
    <row r="112" s="1" customFormat="1" ht="15" customHeight="1">
      <c r="B112" s="301"/>
      <c r="C112" s="276" t="s">
        <v>934</v>
      </c>
      <c r="D112" s="276"/>
      <c r="E112" s="276"/>
      <c r="F112" s="299" t="s">
        <v>915</v>
      </c>
      <c r="G112" s="276"/>
      <c r="H112" s="276" t="s">
        <v>949</v>
      </c>
      <c r="I112" s="276" t="s">
        <v>911</v>
      </c>
      <c r="J112" s="276">
        <v>50</v>
      </c>
      <c r="K112" s="290"/>
    </row>
    <row r="113" s="1" customFormat="1" ht="15" customHeight="1">
      <c r="B113" s="301"/>
      <c r="C113" s="276" t="s">
        <v>62</v>
      </c>
      <c r="D113" s="276"/>
      <c r="E113" s="276"/>
      <c r="F113" s="299" t="s">
        <v>909</v>
      </c>
      <c r="G113" s="276"/>
      <c r="H113" s="276" t="s">
        <v>950</v>
      </c>
      <c r="I113" s="276" t="s">
        <v>911</v>
      </c>
      <c r="J113" s="276">
        <v>20</v>
      </c>
      <c r="K113" s="290"/>
    </row>
    <row r="114" s="1" customFormat="1" ht="15" customHeight="1">
      <c r="B114" s="301"/>
      <c r="C114" s="276" t="s">
        <v>951</v>
      </c>
      <c r="D114" s="276"/>
      <c r="E114" s="276"/>
      <c r="F114" s="299" t="s">
        <v>909</v>
      </c>
      <c r="G114" s="276"/>
      <c r="H114" s="276" t="s">
        <v>952</v>
      </c>
      <c r="I114" s="276" t="s">
        <v>911</v>
      </c>
      <c r="J114" s="276">
        <v>120</v>
      </c>
      <c r="K114" s="290"/>
    </row>
    <row r="115" s="1" customFormat="1" ht="15" customHeight="1">
      <c r="B115" s="301"/>
      <c r="C115" s="276" t="s">
        <v>47</v>
      </c>
      <c r="D115" s="276"/>
      <c r="E115" s="276"/>
      <c r="F115" s="299" t="s">
        <v>909</v>
      </c>
      <c r="G115" s="276"/>
      <c r="H115" s="276" t="s">
        <v>953</v>
      </c>
      <c r="I115" s="276" t="s">
        <v>944</v>
      </c>
      <c r="J115" s="276"/>
      <c r="K115" s="290"/>
    </row>
    <row r="116" s="1" customFormat="1" ht="15" customHeight="1">
      <c r="B116" s="301"/>
      <c r="C116" s="276" t="s">
        <v>57</v>
      </c>
      <c r="D116" s="276"/>
      <c r="E116" s="276"/>
      <c r="F116" s="299" t="s">
        <v>909</v>
      </c>
      <c r="G116" s="276"/>
      <c r="H116" s="276" t="s">
        <v>954</v>
      </c>
      <c r="I116" s="276" t="s">
        <v>944</v>
      </c>
      <c r="J116" s="276"/>
      <c r="K116" s="290"/>
    </row>
    <row r="117" s="1" customFormat="1" ht="15" customHeight="1">
      <c r="B117" s="301"/>
      <c r="C117" s="276" t="s">
        <v>66</v>
      </c>
      <c r="D117" s="276"/>
      <c r="E117" s="276"/>
      <c r="F117" s="299" t="s">
        <v>909</v>
      </c>
      <c r="G117" s="276"/>
      <c r="H117" s="276" t="s">
        <v>955</v>
      </c>
      <c r="I117" s="276" t="s">
        <v>956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957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903</v>
      </c>
      <c r="D123" s="291"/>
      <c r="E123" s="291"/>
      <c r="F123" s="291" t="s">
        <v>904</v>
      </c>
      <c r="G123" s="292"/>
      <c r="H123" s="291" t="s">
        <v>63</v>
      </c>
      <c r="I123" s="291" t="s">
        <v>66</v>
      </c>
      <c r="J123" s="291" t="s">
        <v>905</v>
      </c>
      <c r="K123" s="320"/>
    </row>
    <row r="124" s="1" customFormat="1" ht="17.25" customHeight="1">
      <c r="B124" s="319"/>
      <c r="C124" s="293" t="s">
        <v>906</v>
      </c>
      <c r="D124" s="293"/>
      <c r="E124" s="293"/>
      <c r="F124" s="294" t="s">
        <v>907</v>
      </c>
      <c r="G124" s="295"/>
      <c r="H124" s="293"/>
      <c r="I124" s="293"/>
      <c r="J124" s="293" t="s">
        <v>908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912</v>
      </c>
      <c r="D126" s="298"/>
      <c r="E126" s="298"/>
      <c r="F126" s="299" t="s">
        <v>909</v>
      </c>
      <c r="G126" s="276"/>
      <c r="H126" s="276" t="s">
        <v>949</v>
      </c>
      <c r="I126" s="276" t="s">
        <v>911</v>
      </c>
      <c r="J126" s="276">
        <v>120</v>
      </c>
      <c r="K126" s="324"/>
    </row>
    <row r="127" s="1" customFormat="1" ht="15" customHeight="1">
      <c r="B127" s="321"/>
      <c r="C127" s="276" t="s">
        <v>958</v>
      </c>
      <c r="D127" s="276"/>
      <c r="E127" s="276"/>
      <c r="F127" s="299" t="s">
        <v>909</v>
      </c>
      <c r="G127" s="276"/>
      <c r="H127" s="276" t="s">
        <v>959</v>
      </c>
      <c r="I127" s="276" t="s">
        <v>911</v>
      </c>
      <c r="J127" s="276" t="s">
        <v>960</v>
      </c>
      <c r="K127" s="324"/>
    </row>
    <row r="128" s="1" customFormat="1" ht="15" customHeight="1">
      <c r="B128" s="321"/>
      <c r="C128" s="276" t="s">
        <v>857</v>
      </c>
      <c r="D128" s="276"/>
      <c r="E128" s="276"/>
      <c r="F128" s="299" t="s">
        <v>909</v>
      </c>
      <c r="G128" s="276"/>
      <c r="H128" s="276" t="s">
        <v>961</v>
      </c>
      <c r="I128" s="276" t="s">
        <v>911</v>
      </c>
      <c r="J128" s="276" t="s">
        <v>960</v>
      </c>
      <c r="K128" s="324"/>
    </row>
    <row r="129" s="1" customFormat="1" ht="15" customHeight="1">
      <c r="B129" s="321"/>
      <c r="C129" s="276" t="s">
        <v>920</v>
      </c>
      <c r="D129" s="276"/>
      <c r="E129" s="276"/>
      <c r="F129" s="299" t="s">
        <v>915</v>
      </c>
      <c r="G129" s="276"/>
      <c r="H129" s="276" t="s">
        <v>921</v>
      </c>
      <c r="I129" s="276" t="s">
        <v>911</v>
      </c>
      <c r="J129" s="276">
        <v>15</v>
      </c>
      <c r="K129" s="324"/>
    </row>
    <row r="130" s="1" customFormat="1" ht="15" customHeight="1">
      <c r="B130" s="321"/>
      <c r="C130" s="302" t="s">
        <v>922</v>
      </c>
      <c r="D130" s="302"/>
      <c r="E130" s="302"/>
      <c r="F130" s="303" t="s">
        <v>915</v>
      </c>
      <c r="G130" s="302"/>
      <c r="H130" s="302" t="s">
        <v>923</v>
      </c>
      <c r="I130" s="302" t="s">
        <v>911</v>
      </c>
      <c r="J130" s="302">
        <v>15</v>
      </c>
      <c r="K130" s="324"/>
    </row>
    <row r="131" s="1" customFormat="1" ht="15" customHeight="1">
      <c r="B131" s="321"/>
      <c r="C131" s="302" t="s">
        <v>924</v>
      </c>
      <c r="D131" s="302"/>
      <c r="E131" s="302"/>
      <c r="F131" s="303" t="s">
        <v>915</v>
      </c>
      <c r="G131" s="302"/>
      <c r="H131" s="302" t="s">
        <v>925</v>
      </c>
      <c r="I131" s="302" t="s">
        <v>911</v>
      </c>
      <c r="J131" s="302">
        <v>20</v>
      </c>
      <c r="K131" s="324"/>
    </row>
    <row r="132" s="1" customFormat="1" ht="15" customHeight="1">
      <c r="B132" s="321"/>
      <c r="C132" s="302" t="s">
        <v>926</v>
      </c>
      <c r="D132" s="302"/>
      <c r="E132" s="302"/>
      <c r="F132" s="303" t="s">
        <v>915</v>
      </c>
      <c r="G132" s="302"/>
      <c r="H132" s="302" t="s">
        <v>927</v>
      </c>
      <c r="I132" s="302" t="s">
        <v>911</v>
      </c>
      <c r="J132" s="302">
        <v>20</v>
      </c>
      <c r="K132" s="324"/>
    </row>
    <row r="133" s="1" customFormat="1" ht="15" customHeight="1">
      <c r="B133" s="321"/>
      <c r="C133" s="276" t="s">
        <v>914</v>
      </c>
      <c r="D133" s="276"/>
      <c r="E133" s="276"/>
      <c r="F133" s="299" t="s">
        <v>915</v>
      </c>
      <c r="G133" s="276"/>
      <c r="H133" s="276" t="s">
        <v>949</v>
      </c>
      <c r="I133" s="276" t="s">
        <v>911</v>
      </c>
      <c r="J133" s="276">
        <v>50</v>
      </c>
      <c r="K133" s="324"/>
    </row>
    <row r="134" s="1" customFormat="1" ht="15" customHeight="1">
      <c r="B134" s="321"/>
      <c r="C134" s="276" t="s">
        <v>928</v>
      </c>
      <c r="D134" s="276"/>
      <c r="E134" s="276"/>
      <c r="F134" s="299" t="s">
        <v>915</v>
      </c>
      <c r="G134" s="276"/>
      <c r="H134" s="276" t="s">
        <v>949</v>
      </c>
      <c r="I134" s="276" t="s">
        <v>911</v>
      </c>
      <c r="J134" s="276">
        <v>50</v>
      </c>
      <c r="K134" s="324"/>
    </row>
    <row r="135" s="1" customFormat="1" ht="15" customHeight="1">
      <c r="B135" s="321"/>
      <c r="C135" s="276" t="s">
        <v>934</v>
      </c>
      <c r="D135" s="276"/>
      <c r="E135" s="276"/>
      <c r="F135" s="299" t="s">
        <v>915</v>
      </c>
      <c r="G135" s="276"/>
      <c r="H135" s="276" t="s">
        <v>949</v>
      </c>
      <c r="I135" s="276" t="s">
        <v>911</v>
      </c>
      <c r="J135" s="276">
        <v>50</v>
      </c>
      <c r="K135" s="324"/>
    </row>
    <row r="136" s="1" customFormat="1" ht="15" customHeight="1">
      <c r="B136" s="321"/>
      <c r="C136" s="276" t="s">
        <v>936</v>
      </c>
      <c r="D136" s="276"/>
      <c r="E136" s="276"/>
      <c r="F136" s="299" t="s">
        <v>915</v>
      </c>
      <c r="G136" s="276"/>
      <c r="H136" s="276" t="s">
        <v>949</v>
      </c>
      <c r="I136" s="276" t="s">
        <v>911</v>
      </c>
      <c r="J136" s="276">
        <v>50</v>
      </c>
      <c r="K136" s="324"/>
    </row>
    <row r="137" s="1" customFormat="1" ht="15" customHeight="1">
      <c r="B137" s="321"/>
      <c r="C137" s="276" t="s">
        <v>937</v>
      </c>
      <c r="D137" s="276"/>
      <c r="E137" s="276"/>
      <c r="F137" s="299" t="s">
        <v>915</v>
      </c>
      <c r="G137" s="276"/>
      <c r="H137" s="276" t="s">
        <v>962</v>
      </c>
      <c r="I137" s="276" t="s">
        <v>911</v>
      </c>
      <c r="J137" s="276">
        <v>255</v>
      </c>
      <c r="K137" s="324"/>
    </row>
    <row r="138" s="1" customFormat="1" ht="15" customHeight="1">
      <c r="B138" s="321"/>
      <c r="C138" s="276" t="s">
        <v>939</v>
      </c>
      <c r="D138" s="276"/>
      <c r="E138" s="276"/>
      <c r="F138" s="299" t="s">
        <v>909</v>
      </c>
      <c r="G138" s="276"/>
      <c r="H138" s="276" t="s">
        <v>963</v>
      </c>
      <c r="I138" s="276" t="s">
        <v>941</v>
      </c>
      <c r="J138" s="276"/>
      <c r="K138" s="324"/>
    </row>
    <row r="139" s="1" customFormat="1" ht="15" customHeight="1">
      <c r="B139" s="321"/>
      <c r="C139" s="276" t="s">
        <v>942</v>
      </c>
      <c r="D139" s="276"/>
      <c r="E139" s="276"/>
      <c r="F139" s="299" t="s">
        <v>909</v>
      </c>
      <c r="G139" s="276"/>
      <c r="H139" s="276" t="s">
        <v>964</v>
      </c>
      <c r="I139" s="276" t="s">
        <v>944</v>
      </c>
      <c r="J139" s="276"/>
      <c r="K139" s="324"/>
    </row>
    <row r="140" s="1" customFormat="1" ht="15" customHeight="1">
      <c r="B140" s="321"/>
      <c r="C140" s="276" t="s">
        <v>945</v>
      </c>
      <c r="D140" s="276"/>
      <c r="E140" s="276"/>
      <c r="F140" s="299" t="s">
        <v>909</v>
      </c>
      <c r="G140" s="276"/>
      <c r="H140" s="276" t="s">
        <v>945</v>
      </c>
      <c r="I140" s="276" t="s">
        <v>944</v>
      </c>
      <c r="J140" s="276"/>
      <c r="K140" s="324"/>
    </row>
    <row r="141" s="1" customFormat="1" ht="15" customHeight="1">
      <c r="B141" s="321"/>
      <c r="C141" s="276" t="s">
        <v>47</v>
      </c>
      <c r="D141" s="276"/>
      <c r="E141" s="276"/>
      <c r="F141" s="299" t="s">
        <v>909</v>
      </c>
      <c r="G141" s="276"/>
      <c r="H141" s="276" t="s">
        <v>965</v>
      </c>
      <c r="I141" s="276" t="s">
        <v>944</v>
      </c>
      <c r="J141" s="276"/>
      <c r="K141" s="324"/>
    </row>
    <row r="142" s="1" customFormat="1" ht="15" customHeight="1">
      <c r="B142" s="321"/>
      <c r="C142" s="276" t="s">
        <v>966</v>
      </c>
      <c r="D142" s="276"/>
      <c r="E142" s="276"/>
      <c r="F142" s="299" t="s">
        <v>909</v>
      </c>
      <c r="G142" s="276"/>
      <c r="H142" s="276" t="s">
        <v>967</v>
      </c>
      <c r="I142" s="276" t="s">
        <v>944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968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903</v>
      </c>
      <c r="D148" s="291"/>
      <c r="E148" s="291"/>
      <c r="F148" s="291" t="s">
        <v>904</v>
      </c>
      <c r="G148" s="292"/>
      <c r="H148" s="291" t="s">
        <v>63</v>
      </c>
      <c r="I148" s="291" t="s">
        <v>66</v>
      </c>
      <c r="J148" s="291" t="s">
        <v>905</v>
      </c>
      <c r="K148" s="290"/>
    </row>
    <row r="149" s="1" customFormat="1" ht="17.25" customHeight="1">
      <c r="B149" s="288"/>
      <c r="C149" s="293" t="s">
        <v>906</v>
      </c>
      <c r="D149" s="293"/>
      <c r="E149" s="293"/>
      <c r="F149" s="294" t="s">
        <v>907</v>
      </c>
      <c r="G149" s="295"/>
      <c r="H149" s="293"/>
      <c r="I149" s="293"/>
      <c r="J149" s="293" t="s">
        <v>908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912</v>
      </c>
      <c r="D151" s="276"/>
      <c r="E151" s="276"/>
      <c r="F151" s="329" t="s">
        <v>909</v>
      </c>
      <c r="G151" s="276"/>
      <c r="H151" s="328" t="s">
        <v>949</v>
      </c>
      <c r="I151" s="328" t="s">
        <v>911</v>
      </c>
      <c r="J151" s="328">
        <v>120</v>
      </c>
      <c r="K151" s="324"/>
    </row>
    <row r="152" s="1" customFormat="1" ht="15" customHeight="1">
      <c r="B152" s="301"/>
      <c r="C152" s="328" t="s">
        <v>958</v>
      </c>
      <c r="D152" s="276"/>
      <c r="E152" s="276"/>
      <c r="F152" s="329" t="s">
        <v>909</v>
      </c>
      <c r="G152" s="276"/>
      <c r="H152" s="328" t="s">
        <v>969</v>
      </c>
      <c r="I152" s="328" t="s">
        <v>911</v>
      </c>
      <c r="J152" s="328" t="s">
        <v>960</v>
      </c>
      <c r="K152" s="324"/>
    </row>
    <row r="153" s="1" customFormat="1" ht="15" customHeight="1">
      <c r="B153" s="301"/>
      <c r="C153" s="328" t="s">
        <v>857</v>
      </c>
      <c r="D153" s="276"/>
      <c r="E153" s="276"/>
      <c r="F153" s="329" t="s">
        <v>909</v>
      </c>
      <c r="G153" s="276"/>
      <c r="H153" s="328" t="s">
        <v>970</v>
      </c>
      <c r="I153" s="328" t="s">
        <v>911</v>
      </c>
      <c r="J153" s="328" t="s">
        <v>960</v>
      </c>
      <c r="K153" s="324"/>
    </row>
    <row r="154" s="1" customFormat="1" ht="15" customHeight="1">
      <c r="B154" s="301"/>
      <c r="C154" s="328" t="s">
        <v>914</v>
      </c>
      <c r="D154" s="276"/>
      <c r="E154" s="276"/>
      <c r="F154" s="329" t="s">
        <v>915</v>
      </c>
      <c r="G154" s="276"/>
      <c r="H154" s="328" t="s">
        <v>949</v>
      </c>
      <c r="I154" s="328" t="s">
        <v>911</v>
      </c>
      <c r="J154" s="328">
        <v>50</v>
      </c>
      <c r="K154" s="324"/>
    </row>
    <row r="155" s="1" customFormat="1" ht="15" customHeight="1">
      <c r="B155" s="301"/>
      <c r="C155" s="328" t="s">
        <v>917</v>
      </c>
      <c r="D155" s="276"/>
      <c r="E155" s="276"/>
      <c r="F155" s="329" t="s">
        <v>909</v>
      </c>
      <c r="G155" s="276"/>
      <c r="H155" s="328" t="s">
        <v>949</v>
      </c>
      <c r="I155" s="328" t="s">
        <v>919</v>
      </c>
      <c r="J155" s="328"/>
      <c r="K155" s="324"/>
    </row>
    <row r="156" s="1" customFormat="1" ht="15" customHeight="1">
      <c r="B156" s="301"/>
      <c r="C156" s="328" t="s">
        <v>928</v>
      </c>
      <c r="D156" s="276"/>
      <c r="E156" s="276"/>
      <c r="F156" s="329" t="s">
        <v>915</v>
      </c>
      <c r="G156" s="276"/>
      <c r="H156" s="328" t="s">
        <v>949</v>
      </c>
      <c r="I156" s="328" t="s">
        <v>911</v>
      </c>
      <c r="J156" s="328">
        <v>50</v>
      </c>
      <c r="K156" s="324"/>
    </row>
    <row r="157" s="1" customFormat="1" ht="15" customHeight="1">
      <c r="B157" s="301"/>
      <c r="C157" s="328" t="s">
        <v>936</v>
      </c>
      <c r="D157" s="276"/>
      <c r="E157" s="276"/>
      <c r="F157" s="329" t="s">
        <v>915</v>
      </c>
      <c r="G157" s="276"/>
      <c r="H157" s="328" t="s">
        <v>949</v>
      </c>
      <c r="I157" s="328" t="s">
        <v>911</v>
      </c>
      <c r="J157" s="328">
        <v>50</v>
      </c>
      <c r="K157" s="324"/>
    </row>
    <row r="158" s="1" customFormat="1" ht="15" customHeight="1">
      <c r="B158" s="301"/>
      <c r="C158" s="328" t="s">
        <v>934</v>
      </c>
      <c r="D158" s="276"/>
      <c r="E158" s="276"/>
      <c r="F158" s="329" t="s">
        <v>915</v>
      </c>
      <c r="G158" s="276"/>
      <c r="H158" s="328" t="s">
        <v>949</v>
      </c>
      <c r="I158" s="328" t="s">
        <v>911</v>
      </c>
      <c r="J158" s="328">
        <v>50</v>
      </c>
      <c r="K158" s="324"/>
    </row>
    <row r="159" s="1" customFormat="1" ht="15" customHeight="1">
      <c r="B159" s="301"/>
      <c r="C159" s="328" t="s">
        <v>101</v>
      </c>
      <c r="D159" s="276"/>
      <c r="E159" s="276"/>
      <c r="F159" s="329" t="s">
        <v>909</v>
      </c>
      <c r="G159" s="276"/>
      <c r="H159" s="328" t="s">
        <v>971</v>
      </c>
      <c r="I159" s="328" t="s">
        <v>911</v>
      </c>
      <c r="J159" s="328" t="s">
        <v>972</v>
      </c>
      <c r="K159" s="324"/>
    </row>
    <row r="160" s="1" customFormat="1" ht="15" customHeight="1">
      <c r="B160" s="301"/>
      <c r="C160" s="328" t="s">
        <v>973</v>
      </c>
      <c r="D160" s="276"/>
      <c r="E160" s="276"/>
      <c r="F160" s="329" t="s">
        <v>909</v>
      </c>
      <c r="G160" s="276"/>
      <c r="H160" s="328" t="s">
        <v>974</v>
      </c>
      <c r="I160" s="328" t="s">
        <v>944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975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903</v>
      </c>
      <c r="D166" s="291"/>
      <c r="E166" s="291"/>
      <c r="F166" s="291" t="s">
        <v>904</v>
      </c>
      <c r="G166" s="333"/>
      <c r="H166" s="334" t="s">
        <v>63</v>
      </c>
      <c r="I166" s="334" t="s">
        <v>66</v>
      </c>
      <c r="J166" s="291" t="s">
        <v>905</v>
      </c>
      <c r="K166" s="268"/>
    </row>
    <row r="167" s="1" customFormat="1" ht="17.25" customHeight="1">
      <c r="B167" s="269"/>
      <c r="C167" s="293" t="s">
        <v>906</v>
      </c>
      <c r="D167" s="293"/>
      <c r="E167" s="293"/>
      <c r="F167" s="294" t="s">
        <v>907</v>
      </c>
      <c r="G167" s="335"/>
      <c r="H167" s="336"/>
      <c r="I167" s="336"/>
      <c r="J167" s="293" t="s">
        <v>908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912</v>
      </c>
      <c r="D169" s="276"/>
      <c r="E169" s="276"/>
      <c r="F169" s="299" t="s">
        <v>909</v>
      </c>
      <c r="G169" s="276"/>
      <c r="H169" s="276" t="s">
        <v>949</v>
      </c>
      <c r="I169" s="276" t="s">
        <v>911</v>
      </c>
      <c r="J169" s="276">
        <v>120</v>
      </c>
      <c r="K169" s="324"/>
    </row>
    <row r="170" s="1" customFormat="1" ht="15" customHeight="1">
      <c r="B170" s="301"/>
      <c r="C170" s="276" t="s">
        <v>958</v>
      </c>
      <c r="D170" s="276"/>
      <c r="E170" s="276"/>
      <c r="F170" s="299" t="s">
        <v>909</v>
      </c>
      <c r="G170" s="276"/>
      <c r="H170" s="276" t="s">
        <v>959</v>
      </c>
      <c r="I170" s="276" t="s">
        <v>911</v>
      </c>
      <c r="J170" s="276" t="s">
        <v>960</v>
      </c>
      <c r="K170" s="324"/>
    </row>
    <row r="171" s="1" customFormat="1" ht="15" customHeight="1">
      <c r="B171" s="301"/>
      <c r="C171" s="276" t="s">
        <v>857</v>
      </c>
      <c r="D171" s="276"/>
      <c r="E171" s="276"/>
      <c r="F171" s="299" t="s">
        <v>909</v>
      </c>
      <c r="G171" s="276"/>
      <c r="H171" s="276" t="s">
        <v>976</v>
      </c>
      <c r="I171" s="276" t="s">
        <v>911</v>
      </c>
      <c r="J171" s="276" t="s">
        <v>960</v>
      </c>
      <c r="K171" s="324"/>
    </row>
    <row r="172" s="1" customFormat="1" ht="15" customHeight="1">
      <c r="B172" s="301"/>
      <c r="C172" s="276" t="s">
        <v>914</v>
      </c>
      <c r="D172" s="276"/>
      <c r="E172" s="276"/>
      <c r="F172" s="299" t="s">
        <v>915</v>
      </c>
      <c r="G172" s="276"/>
      <c r="H172" s="276" t="s">
        <v>976</v>
      </c>
      <c r="I172" s="276" t="s">
        <v>911</v>
      </c>
      <c r="J172" s="276">
        <v>50</v>
      </c>
      <c r="K172" s="324"/>
    </row>
    <row r="173" s="1" customFormat="1" ht="15" customHeight="1">
      <c r="B173" s="301"/>
      <c r="C173" s="276" t="s">
        <v>917</v>
      </c>
      <c r="D173" s="276"/>
      <c r="E173" s="276"/>
      <c r="F173" s="299" t="s">
        <v>909</v>
      </c>
      <c r="G173" s="276"/>
      <c r="H173" s="276" t="s">
        <v>976</v>
      </c>
      <c r="I173" s="276" t="s">
        <v>919</v>
      </c>
      <c r="J173" s="276"/>
      <c r="K173" s="324"/>
    </row>
    <row r="174" s="1" customFormat="1" ht="15" customHeight="1">
      <c r="B174" s="301"/>
      <c r="C174" s="276" t="s">
        <v>928</v>
      </c>
      <c r="D174" s="276"/>
      <c r="E174" s="276"/>
      <c r="F174" s="299" t="s">
        <v>915</v>
      </c>
      <c r="G174" s="276"/>
      <c r="H174" s="276" t="s">
        <v>976</v>
      </c>
      <c r="I174" s="276" t="s">
        <v>911</v>
      </c>
      <c r="J174" s="276">
        <v>50</v>
      </c>
      <c r="K174" s="324"/>
    </row>
    <row r="175" s="1" customFormat="1" ht="15" customHeight="1">
      <c r="B175" s="301"/>
      <c r="C175" s="276" t="s">
        <v>936</v>
      </c>
      <c r="D175" s="276"/>
      <c r="E175" s="276"/>
      <c r="F175" s="299" t="s">
        <v>915</v>
      </c>
      <c r="G175" s="276"/>
      <c r="H175" s="276" t="s">
        <v>976</v>
      </c>
      <c r="I175" s="276" t="s">
        <v>911</v>
      </c>
      <c r="J175" s="276">
        <v>50</v>
      </c>
      <c r="K175" s="324"/>
    </row>
    <row r="176" s="1" customFormat="1" ht="15" customHeight="1">
      <c r="B176" s="301"/>
      <c r="C176" s="276" t="s">
        <v>934</v>
      </c>
      <c r="D176" s="276"/>
      <c r="E176" s="276"/>
      <c r="F176" s="299" t="s">
        <v>915</v>
      </c>
      <c r="G176" s="276"/>
      <c r="H176" s="276" t="s">
        <v>976</v>
      </c>
      <c r="I176" s="276" t="s">
        <v>911</v>
      </c>
      <c r="J176" s="276">
        <v>50</v>
      </c>
      <c r="K176" s="324"/>
    </row>
    <row r="177" s="1" customFormat="1" ht="15" customHeight="1">
      <c r="B177" s="301"/>
      <c r="C177" s="276" t="s">
        <v>114</v>
      </c>
      <c r="D177" s="276"/>
      <c r="E177" s="276"/>
      <c r="F177" s="299" t="s">
        <v>909</v>
      </c>
      <c r="G177" s="276"/>
      <c r="H177" s="276" t="s">
        <v>977</v>
      </c>
      <c r="I177" s="276" t="s">
        <v>978</v>
      </c>
      <c r="J177" s="276"/>
      <c r="K177" s="324"/>
    </row>
    <row r="178" s="1" customFormat="1" ht="15" customHeight="1">
      <c r="B178" s="301"/>
      <c r="C178" s="276" t="s">
        <v>66</v>
      </c>
      <c r="D178" s="276"/>
      <c r="E178" s="276"/>
      <c r="F178" s="299" t="s">
        <v>909</v>
      </c>
      <c r="G178" s="276"/>
      <c r="H178" s="276" t="s">
        <v>979</v>
      </c>
      <c r="I178" s="276" t="s">
        <v>980</v>
      </c>
      <c r="J178" s="276">
        <v>1</v>
      </c>
      <c r="K178" s="324"/>
    </row>
    <row r="179" s="1" customFormat="1" ht="15" customHeight="1">
      <c r="B179" s="301"/>
      <c r="C179" s="276" t="s">
        <v>62</v>
      </c>
      <c r="D179" s="276"/>
      <c r="E179" s="276"/>
      <c r="F179" s="299" t="s">
        <v>909</v>
      </c>
      <c r="G179" s="276"/>
      <c r="H179" s="276" t="s">
        <v>981</v>
      </c>
      <c r="I179" s="276" t="s">
        <v>911</v>
      </c>
      <c r="J179" s="276">
        <v>20</v>
      </c>
      <c r="K179" s="324"/>
    </row>
    <row r="180" s="1" customFormat="1" ht="15" customHeight="1">
      <c r="B180" s="301"/>
      <c r="C180" s="276" t="s">
        <v>63</v>
      </c>
      <c r="D180" s="276"/>
      <c r="E180" s="276"/>
      <c r="F180" s="299" t="s">
        <v>909</v>
      </c>
      <c r="G180" s="276"/>
      <c r="H180" s="276" t="s">
        <v>982</v>
      </c>
      <c r="I180" s="276" t="s">
        <v>911</v>
      </c>
      <c r="J180" s="276">
        <v>255</v>
      </c>
      <c r="K180" s="324"/>
    </row>
    <row r="181" s="1" customFormat="1" ht="15" customHeight="1">
      <c r="B181" s="301"/>
      <c r="C181" s="276" t="s">
        <v>115</v>
      </c>
      <c r="D181" s="276"/>
      <c r="E181" s="276"/>
      <c r="F181" s="299" t="s">
        <v>909</v>
      </c>
      <c r="G181" s="276"/>
      <c r="H181" s="276" t="s">
        <v>873</v>
      </c>
      <c r="I181" s="276" t="s">
        <v>911</v>
      </c>
      <c r="J181" s="276">
        <v>10</v>
      </c>
      <c r="K181" s="324"/>
    </row>
    <row r="182" s="1" customFormat="1" ht="15" customHeight="1">
      <c r="B182" s="301"/>
      <c r="C182" s="276" t="s">
        <v>116</v>
      </c>
      <c r="D182" s="276"/>
      <c r="E182" s="276"/>
      <c r="F182" s="299" t="s">
        <v>909</v>
      </c>
      <c r="G182" s="276"/>
      <c r="H182" s="276" t="s">
        <v>983</v>
      </c>
      <c r="I182" s="276" t="s">
        <v>944</v>
      </c>
      <c r="J182" s="276"/>
      <c r="K182" s="324"/>
    </row>
    <row r="183" s="1" customFormat="1" ht="15" customHeight="1">
      <c r="B183" s="301"/>
      <c r="C183" s="276" t="s">
        <v>984</v>
      </c>
      <c r="D183" s="276"/>
      <c r="E183" s="276"/>
      <c r="F183" s="299" t="s">
        <v>909</v>
      </c>
      <c r="G183" s="276"/>
      <c r="H183" s="276" t="s">
        <v>985</v>
      </c>
      <c r="I183" s="276" t="s">
        <v>944</v>
      </c>
      <c r="J183" s="276"/>
      <c r="K183" s="324"/>
    </row>
    <row r="184" s="1" customFormat="1" ht="15" customHeight="1">
      <c r="B184" s="301"/>
      <c r="C184" s="276" t="s">
        <v>973</v>
      </c>
      <c r="D184" s="276"/>
      <c r="E184" s="276"/>
      <c r="F184" s="299" t="s">
        <v>909</v>
      </c>
      <c r="G184" s="276"/>
      <c r="H184" s="276" t="s">
        <v>986</v>
      </c>
      <c r="I184" s="276" t="s">
        <v>944</v>
      </c>
      <c r="J184" s="276"/>
      <c r="K184" s="324"/>
    </row>
    <row r="185" s="1" customFormat="1" ht="15" customHeight="1">
      <c r="B185" s="301"/>
      <c r="C185" s="276" t="s">
        <v>118</v>
      </c>
      <c r="D185" s="276"/>
      <c r="E185" s="276"/>
      <c r="F185" s="299" t="s">
        <v>915</v>
      </c>
      <c r="G185" s="276"/>
      <c r="H185" s="276" t="s">
        <v>987</v>
      </c>
      <c r="I185" s="276" t="s">
        <v>911</v>
      </c>
      <c r="J185" s="276">
        <v>50</v>
      </c>
      <c r="K185" s="324"/>
    </row>
    <row r="186" s="1" customFormat="1" ht="15" customHeight="1">
      <c r="B186" s="301"/>
      <c r="C186" s="276" t="s">
        <v>988</v>
      </c>
      <c r="D186" s="276"/>
      <c r="E186" s="276"/>
      <c r="F186" s="299" t="s">
        <v>915</v>
      </c>
      <c r="G186" s="276"/>
      <c r="H186" s="276" t="s">
        <v>989</v>
      </c>
      <c r="I186" s="276" t="s">
        <v>990</v>
      </c>
      <c r="J186" s="276"/>
      <c r="K186" s="324"/>
    </row>
    <row r="187" s="1" customFormat="1" ht="15" customHeight="1">
      <c r="B187" s="301"/>
      <c r="C187" s="276" t="s">
        <v>991</v>
      </c>
      <c r="D187" s="276"/>
      <c r="E187" s="276"/>
      <c r="F187" s="299" t="s">
        <v>915</v>
      </c>
      <c r="G187" s="276"/>
      <c r="H187" s="276" t="s">
        <v>992</v>
      </c>
      <c r="I187" s="276" t="s">
        <v>990</v>
      </c>
      <c r="J187" s="276"/>
      <c r="K187" s="324"/>
    </row>
    <row r="188" s="1" customFormat="1" ht="15" customHeight="1">
      <c r="B188" s="301"/>
      <c r="C188" s="276" t="s">
        <v>993</v>
      </c>
      <c r="D188" s="276"/>
      <c r="E188" s="276"/>
      <c r="F188" s="299" t="s">
        <v>915</v>
      </c>
      <c r="G188" s="276"/>
      <c r="H188" s="276" t="s">
        <v>994</v>
      </c>
      <c r="I188" s="276" t="s">
        <v>990</v>
      </c>
      <c r="J188" s="276"/>
      <c r="K188" s="324"/>
    </row>
    <row r="189" s="1" customFormat="1" ht="15" customHeight="1">
      <c r="B189" s="301"/>
      <c r="C189" s="337" t="s">
        <v>995</v>
      </c>
      <c r="D189" s="276"/>
      <c r="E189" s="276"/>
      <c r="F189" s="299" t="s">
        <v>915</v>
      </c>
      <c r="G189" s="276"/>
      <c r="H189" s="276" t="s">
        <v>996</v>
      </c>
      <c r="I189" s="276" t="s">
        <v>997</v>
      </c>
      <c r="J189" s="338" t="s">
        <v>998</v>
      </c>
      <c r="K189" s="324"/>
    </row>
    <row r="190" s="16" customFormat="1" ht="15" customHeight="1">
      <c r="B190" s="339"/>
      <c r="C190" s="340" t="s">
        <v>999</v>
      </c>
      <c r="D190" s="341"/>
      <c r="E190" s="341"/>
      <c r="F190" s="342" t="s">
        <v>915</v>
      </c>
      <c r="G190" s="341"/>
      <c r="H190" s="341" t="s">
        <v>1000</v>
      </c>
      <c r="I190" s="341" t="s">
        <v>997</v>
      </c>
      <c r="J190" s="343" t="s">
        <v>998</v>
      </c>
      <c r="K190" s="344"/>
    </row>
    <row r="191" s="1" customFormat="1" ht="15" customHeight="1">
      <c r="B191" s="301"/>
      <c r="C191" s="337" t="s">
        <v>51</v>
      </c>
      <c r="D191" s="276"/>
      <c r="E191" s="276"/>
      <c r="F191" s="299" t="s">
        <v>909</v>
      </c>
      <c r="G191" s="276"/>
      <c r="H191" s="273" t="s">
        <v>1001</v>
      </c>
      <c r="I191" s="276" t="s">
        <v>1002</v>
      </c>
      <c r="J191" s="276"/>
      <c r="K191" s="324"/>
    </row>
    <row r="192" s="1" customFormat="1" ht="15" customHeight="1">
      <c r="B192" s="301"/>
      <c r="C192" s="337" t="s">
        <v>1003</v>
      </c>
      <c r="D192" s="276"/>
      <c r="E192" s="276"/>
      <c r="F192" s="299" t="s">
        <v>909</v>
      </c>
      <c r="G192" s="276"/>
      <c r="H192" s="276" t="s">
        <v>1004</v>
      </c>
      <c r="I192" s="276" t="s">
        <v>944</v>
      </c>
      <c r="J192" s="276"/>
      <c r="K192" s="324"/>
    </row>
    <row r="193" s="1" customFormat="1" ht="15" customHeight="1">
      <c r="B193" s="301"/>
      <c r="C193" s="337" t="s">
        <v>1005</v>
      </c>
      <c r="D193" s="276"/>
      <c r="E193" s="276"/>
      <c r="F193" s="299" t="s">
        <v>909</v>
      </c>
      <c r="G193" s="276"/>
      <c r="H193" s="276" t="s">
        <v>1006</v>
      </c>
      <c r="I193" s="276" t="s">
        <v>944</v>
      </c>
      <c r="J193" s="276"/>
      <c r="K193" s="324"/>
    </row>
    <row r="194" s="1" customFormat="1" ht="15" customHeight="1">
      <c r="B194" s="301"/>
      <c r="C194" s="337" t="s">
        <v>1007</v>
      </c>
      <c r="D194" s="276"/>
      <c r="E194" s="276"/>
      <c r="F194" s="299" t="s">
        <v>915</v>
      </c>
      <c r="G194" s="276"/>
      <c r="H194" s="276" t="s">
        <v>1008</v>
      </c>
      <c r="I194" s="276" t="s">
        <v>944</v>
      </c>
      <c r="J194" s="276"/>
      <c r="K194" s="324"/>
    </row>
    <row r="195" s="1" customFormat="1" ht="15" customHeight="1">
      <c r="B195" s="330"/>
      <c r="C195" s="345"/>
      <c r="D195" s="310"/>
      <c r="E195" s="310"/>
      <c r="F195" s="310"/>
      <c r="G195" s="310"/>
      <c r="H195" s="310"/>
      <c r="I195" s="310"/>
      <c r="J195" s="310"/>
      <c r="K195" s="331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312"/>
      <c r="C197" s="322"/>
      <c r="D197" s="322"/>
      <c r="E197" s="322"/>
      <c r="F197" s="332"/>
      <c r="G197" s="322"/>
      <c r="H197" s="322"/>
      <c r="I197" s="322"/>
      <c r="J197" s="322"/>
      <c r="K197" s="312"/>
    </row>
    <row r="198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="1" customFormat="1" ht="13.5">
      <c r="B199" s="263"/>
      <c r="C199" s="264"/>
      <c r="D199" s="264"/>
      <c r="E199" s="264"/>
      <c r="F199" s="264"/>
      <c r="G199" s="264"/>
      <c r="H199" s="264"/>
      <c r="I199" s="264"/>
      <c r="J199" s="264"/>
      <c r="K199" s="265"/>
    </row>
    <row r="200" s="1" customFormat="1" ht="21">
      <c r="B200" s="266"/>
      <c r="C200" s="267" t="s">
        <v>1009</v>
      </c>
      <c r="D200" s="267"/>
      <c r="E200" s="267"/>
      <c r="F200" s="267"/>
      <c r="G200" s="267"/>
      <c r="H200" s="267"/>
      <c r="I200" s="267"/>
      <c r="J200" s="267"/>
      <c r="K200" s="268"/>
    </row>
    <row r="201" s="1" customFormat="1" ht="25.5" customHeight="1">
      <c r="B201" s="266"/>
      <c r="C201" s="346" t="s">
        <v>1010</v>
      </c>
      <c r="D201" s="346"/>
      <c r="E201" s="346"/>
      <c r="F201" s="346" t="s">
        <v>1011</v>
      </c>
      <c r="G201" s="347"/>
      <c r="H201" s="346" t="s">
        <v>1012</v>
      </c>
      <c r="I201" s="346"/>
      <c r="J201" s="346"/>
      <c r="K201" s="268"/>
    </row>
    <row r="202" s="1" customFormat="1" ht="5.25" customHeight="1">
      <c r="B202" s="301"/>
      <c r="C202" s="296"/>
      <c r="D202" s="296"/>
      <c r="E202" s="296"/>
      <c r="F202" s="296"/>
      <c r="G202" s="322"/>
      <c r="H202" s="296"/>
      <c r="I202" s="296"/>
      <c r="J202" s="296"/>
      <c r="K202" s="324"/>
    </row>
    <row r="203" s="1" customFormat="1" ht="15" customHeight="1">
      <c r="B203" s="301"/>
      <c r="C203" s="276" t="s">
        <v>1002</v>
      </c>
      <c r="D203" s="276"/>
      <c r="E203" s="276"/>
      <c r="F203" s="299" t="s">
        <v>52</v>
      </c>
      <c r="G203" s="276"/>
      <c r="H203" s="276" t="s">
        <v>1013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53</v>
      </c>
      <c r="G204" s="276"/>
      <c r="H204" s="276" t="s">
        <v>1014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56</v>
      </c>
      <c r="G205" s="276"/>
      <c r="H205" s="276" t="s">
        <v>1015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54</v>
      </c>
      <c r="G206" s="276"/>
      <c r="H206" s="276" t="s">
        <v>1016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 t="s">
        <v>55</v>
      </c>
      <c r="G207" s="276"/>
      <c r="H207" s="276" t="s">
        <v>1017</v>
      </c>
      <c r="I207" s="276"/>
      <c r="J207" s="276"/>
      <c r="K207" s="324"/>
    </row>
    <row r="208" s="1" customFormat="1" ht="15" customHeight="1">
      <c r="B208" s="301"/>
      <c r="C208" s="276"/>
      <c r="D208" s="276"/>
      <c r="E208" s="276"/>
      <c r="F208" s="299"/>
      <c r="G208" s="276"/>
      <c r="H208" s="276"/>
      <c r="I208" s="276"/>
      <c r="J208" s="276"/>
      <c r="K208" s="324"/>
    </row>
    <row r="209" s="1" customFormat="1" ht="15" customHeight="1">
      <c r="B209" s="301"/>
      <c r="C209" s="276" t="s">
        <v>956</v>
      </c>
      <c r="D209" s="276"/>
      <c r="E209" s="276"/>
      <c r="F209" s="299" t="s">
        <v>88</v>
      </c>
      <c r="G209" s="276"/>
      <c r="H209" s="276" t="s">
        <v>1018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851</v>
      </c>
      <c r="G210" s="276"/>
      <c r="H210" s="276" t="s">
        <v>852</v>
      </c>
      <c r="I210" s="276"/>
      <c r="J210" s="276"/>
      <c r="K210" s="324"/>
    </row>
    <row r="211" s="1" customFormat="1" ht="15" customHeight="1">
      <c r="B211" s="301"/>
      <c r="C211" s="276"/>
      <c r="D211" s="276"/>
      <c r="E211" s="276"/>
      <c r="F211" s="299" t="s">
        <v>849</v>
      </c>
      <c r="G211" s="276"/>
      <c r="H211" s="276" t="s">
        <v>1019</v>
      </c>
      <c r="I211" s="276"/>
      <c r="J211" s="276"/>
      <c r="K211" s="324"/>
    </row>
    <row r="212" s="1" customFormat="1" ht="15" customHeight="1">
      <c r="B212" s="348"/>
      <c r="C212" s="276"/>
      <c r="D212" s="276"/>
      <c r="E212" s="276"/>
      <c r="F212" s="299" t="s">
        <v>853</v>
      </c>
      <c r="G212" s="337"/>
      <c r="H212" s="328" t="s">
        <v>854</v>
      </c>
      <c r="I212" s="328"/>
      <c r="J212" s="328"/>
      <c r="K212" s="349"/>
    </row>
    <row r="213" s="1" customFormat="1" ht="15" customHeight="1">
      <c r="B213" s="348"/>
      <c r="C213" s="276"/>
      <c r="D213" s="276"/>
      <c r="E213" s="276"/>
      <c r="F213" s="299" t="s">
        <v>855</v>
      </c>
      <c r="G213" s="337"/>
      <c r="H213" s="328" t="s">
        <v>1020</v>
      </c>
      <c r="I213" s="328"/>
      <c r="J213" s="328"/>
      <c r="K213" s="349"/>
    </row>
    <row r="214" s="1" customFormat="1" ht="15" customHeight="1">
      <c r="B214" s="348"/>
      <c r="C214" s="276"/>
      <c r="D214" s="276"/>
      <c r="E214" s="276"/>
      <c r="F214" s="299"/>
      <c r="G214" s="337"/>
      <c r="H214" s="328"/>
      <c r="I214" s="328"/>
      <c r="J214" s="328"/>
      <c r="K214" s="349"/>
    </row>
    <row r="215" s="1" customFormat="1" ht="15" customHeight="1">
      <c r="B215" s="348"/>
      <c r="C215" s="276" t="s">
        <v>980</v>
      </c>
      <c r="D215" s="276"/>
      <c r="E215" s="276"/>
      <c r="F215" s="299">
        <v>1</v>
      </c>
      <c r="G215" s="337"/>
      <c r="H215" s="328" t="s">
        <v>1021</v>
      </c>
      <c r="I215" s="328"/>
      <c r="J215" s="328"/>
      <c r="K215" s="349"/>
    </row>
    <row r="216" s="1" customFormat="1" ht="15" customHeight="1">
      <c r="B216" s="348"/>
      <c r="C216" s="276"/>
      <c r="D216" s="276"/>
      <c r="E216" s="276"/>
      <c r="F216" s="299">
        <v>2</v>
      </c>
      <c r="G216" s="337"/>
      <c r="H216" s="328" t="s">
        <v>1022</v>
      </c>
      <c r="I216" s="328"/>
      <c r="J216" s="328"/>
      <c r="K216" s="349"/>
    </row>
    <row r="217" s="1" customFormat="1" ht="15" customHeight="1">
      <c r="B217" s="348"/>
      <c r="C217" s="276"/>
      <c r="D217" s="276"/>
      <c r="E217" s="276"/>
      <c r="F217" s="299">
        <v>3</v>
      </c>
      <c r="G217" s="337"/>
      <c r="H217" s="328" t="s">
        <v>1023</v>
      </c>
      <c r="I217" s="328"/>
      <c r="J217" s="328"/>
      <c r="K217" s="349"/>
    </row>
    <row r="218" s="1" customFormat="1" ht="15" customHeight="1">
      <c r="B218" s="348"/>
      <c r="C218" s="276"/>
      <c r="D218" s="276"/>
      <c r="E218" s="276"/>
      <c r="F218" s="299">
        <v>4</v>
      </c>
      <c r="G218" s="337"/>
      <c r="H218" s="328" t="s">
        <v>1024</v>
      </c>
      <c r="I218" s="328"/>
      <c r="J218" s="328"/>
      <c r="K218" s="349"/>
    </row>
    <row r="219" s="1" customFormat="1" ht="12.75" customHeight="1">
      <c r="B219" s="350"/>
      <c r="C219" s="351"/>
      <c r="D219" s="351"/>
      <c r="E219" s="351"/>
      <c r="F219" s="351"/>
      <c r="G219" s="351"/>
      <c r="H219" s="351"/>
      <c r="I219" s="351"/>
      <c r="J219" s="351"/>
      <c r="K219" s="35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Petra Stejskalová</dc:creator>
  <cp:lastModifiedBy>Petra Stejskalová</cp:lastModifiedBy>
  <dcterms:created xsi:type="dcterms:W3CDTF">2025-06-18T15:28:46Z</dcterms:created>
  <dcterms:modified xsi:type="dcterms:W3CDTF">2025-06-18T15:28:54Z</dcterms:modified>
</cp:coreProperties>
</file>