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Hbru34xN3pKHsxnhLBEF9fwd/xh9hPwvqSA71IEEOirqBMfgQNZZH8A0YngiP9drfY+qxfqj5VHykE7IlN/YPA==" workbookSpinCount="100000" workbookSaltValue="NUFsCimTLGvW5fQDS+NCkg==" lockStructure="1"/>
  <bookViews>
    <workbookView xWindow="65416" yWindow="65416" windowWidth="29040" windowHeight="15840" activeTab="0"/>
  </bookViews>
  <sheets>
    <sheet name="CELKEM" sheetId="10" r:id="rId1"/>
    <sheet name="celkem nábytek" sheetId="13" r:id="rId2"/>
    <sheet name="1NP" sheetId="14" r:id="rId3"/>
    <sheet name="2NP" sheetId="12" r:id="rId4"/>
    <sheet name="3NP" sheetId="11" r:id="rId5"/>
    <sheet name="4NP" sheetId="7" r:id="rId6"/>
  </sheets>
  <definedNames>
    <definedName name="_xlnm.Print_Area" localSheetId="0">'CELKEM'!$A$1:$E$8</definedName>
    <definedName name="_xlnm.Print_Area" localSheetId="1">'celkem nábytek'!$A$1:$F$22</definedName>
    <definedName name="_xlnm.Print_Titles" localSheetId="1">'celkem nábytek'!$1:$4</definedName>
    <definedName name="_xlnm.Print_Titles" localSheetId="2">'1NP'!$1:$4</definedName>
    <definedName name="_xlnm.Print_Titles" localSheetId="3">'2NP'!$1:$4</definedName>
    <definedName name="_xlnm.Print_Titles" localSheetId="4">'3NP'!$1:$3</definedName>
    <definedName name="_xlnm.Print_Titles" localSheetId="5">'4NP'!$1:$4</definedName>
  </definedNames>
  <calcPr calcId="162913"/>
</workbook>
</file>

<file path=xl/sharedStrings.xml><?xml version="1.0" encoding="utf-8"?>
<sst xmlns="http://schemas.openxmlformats.org/spreadsheetml/2006/main" count="397" uniqueCount="93">
  <si>
    <t>popis</t>
  </si>
  <si>
    <t xml:space="preserve">Prvek </t>
  </si>
  <si>
    <t xml:space="preserve">Jednotka </t>
  </si>
  <si>
    <t xml:space="preserve">Celkem </t>
  </si>
  <si>
    <t xml:space="preserve">Pracovní stůl </t>
  </si>
  <si>
    <t xml:space="preserve">Označení </t>
  </si>
  <si>
    <t>K1</t>
  </si>
  <si>
    <t xml:space="preserve">Mobilní kontejner </t>
  </si>
  <si>
    <t>Skříň policová nízká</t>
  </si>
  <si>
    <t>SS8</t>
  </si>
  <si>
    <t>Skříň policová střední</t>
  </si>
  <si>
    <t>SV8</t>
  </si>
  <si>
    <t>Skříň policová vysoká</t>
  </si>
  <si>
    <t>SV8š</t>
  </si>
  <si>
    <t>Skříň vysoká šatní</t>
  </si>
  <si>
    <t>V</t>
  </si>
  <si>
    <t>S20</t>
  </si>
  <si>
    <t>Horizontální kabelový kanál RAL 9010</t>
  </si>
  <si>
    <t>Stojanový věšák</t>
  </si>
  <si>
    <t>OK</t>
  </si>
  <si>
    <t>Odpadkový koš</t>
  </si>
  <si>
    <t>SN8a</t>
  </si>
  <si>
    <t>800 x 450 x 1800</t>
  </si>
  <si>
    <t>800 x 450 x 1100</t>
  </si>
  <si>
    <t>450 x 600 x 600</t>
  </si>
  <si>
    <t xml:space="preserve">stojanový věšák kovový, RAL 9010 Bílá </t>
  </si>
  <si>
    <t>kovový kabelový kanál, kotvený k nosné konstrukci pracovního stolu, provedení RAL9010 bílá</t>
  </si>
  <si>
    <t xml:space="preserve">2000 x 800 x 750 </t>
  </si>
  <si>
    <t>800 x 450 x 750</t>
  </si>
  <si>
    <t xml:space="preserve">3 shodné zásuvky + 1 organizační zásuvka , zásuvky kovové opatřené blokací výsuvu více než
jedné zásuvky, centrální zámek, bezúchytové provedení,  provedení LTD Bílá </t>
  </si>
  <si>
    <t>korpusová skříň s křídlovými dveřmi na pět řad šanonů, 4 nastavitelné police, provedení :  LTD 18 mm Bílá, uzamykatelná</t>
  </si>
  <si>
    <t xml:space="preserve">korpusová skříň s křídlovými dveřmi na tři řady šanonů, 2 nastavitelné police, provedení : LTD Dub přírodní </t>
  </si>
  <si>
    <t xml:space="preserve">korpusová skříň s křídlovými dveřmi na dvě řady šanonů, 1 nastavitelná police, zámek, provedení : korpus + dveře  LTD 18 mm Bílá, vrchní půda naložená LTD 18 mm Dub přírodní </t>
  </si>
  <si>
    <t>korpusová skříň šatní  s křídlovými dveřmi, 1 nastavitelná police, šatní výsuv, zámek, provedení :  LTD 18 mm Bílá</t>
  </si>
  <si>
    <t>KKP</t>
  </si>
  <si>
    <t>CELKEM S DPH</t>
  </si>
  <si>
    <t>CELKEM BEZ DPH</t>
  </si>
  <si>
    <t>VÝKAZ VÝMĚR - MOBILIÁŘ 4.NP</t>
  </si>
  <si>
    <t>VÝKAZ VÝMĚR MOBILIÁŘ</t>
  </si>
  <si>
    <t>387</t>
  </si>
  <si>
    <t>393</t>
  </si>
  <si>
    <t>ks</t>
  </si>
  <si>
    <t>S16</t>
  </si>
  <si>
    <t xml:space="preserve">1600 x 800 x 750 </t>
  </si>
  <si>
    <t>S14</t>
  </si>
  <si>
    <t xml:space="preserve">1400 x 800 x 750 </t>
  </si>
  <si>
    <t>225</t>
  </si>
  <si>
    <t>S18</t>
  </si>
  <si>
    <t xml:space="preserve">1800 x 800 x 750 </t>
  </si>
  <si>
    <t>VÝKAZ VÝMĚR - MOBILIÁŘ 2. NP</t>
  </si>
  <si>
    <t>místnosti</t>
  </si>
  <si>
    <t>ROZMĚRY V MM
š x h x v</t>
  </si>
  <si>
    <t>Pracovní stůl 140</t>
  </si>
  <si>
    <t>Pracovní stůl 160</t>
  </si>
  <si>
    <t>Pracovní stůl 180</t>
  </si>
  <si>
    <t>Pracovní stůl 200</t>
  </si>
  <si>
    <t>VÝKAZ VÝMĚR - celkový souhrn nábytku</t>
  </si>
  <si>
    <t>VÝKAZ VÝMĚR - MOBILIÁŘ 1. NP</t>
  </si>
  <si>
    <t>344</t>
  </si>
  <si>
    <t>S0808</t>
  </si>
  <si>
    <t>Konferenční stůl</t>
  </si>
  <si>
    <t>800 x 800 x 750</t>
  </si>
  <si>
    <t>S1610</t>
  </si>
  <si>
    <t xml:space="preserve">1000 x 800 x 750 </t>
  </si>
  <si>
    <t>PMK</t>
  </si>
  <si>
    <t>Elektrické přípojné místo</t>
  </si>
  <si>
    <t>PMKB</t>
  </si>
  <si>
    <t>345</t>
  </si>
  <si>
    <t>346</t>
  </si>
  <si>
    <t>360</t>
  </si>
  <si>
    <t>S6b</t>
  </si>
  <si>
    <t>Konferenční stůl kruhový</t>
  </si>
  <si>
    <t>Ø600 x 750</t>
  </si>
  <si>
    <t>sklad</t>
  </si>
  <si>
    <t>S5</t>
  </si>
  <si>
    <t>Ø500 x 470</t>
  </si>
  <si>
    <t>kovový kabelový kanál, kotvený k nosné konstrukci pracovního stolu, provedení RAL 9010 bílá</t>
  </si>
  <si>
    <t>pr. 230 x v. 340</t>
  </si>
  <si>
    <t>400 x 400 x 1800</t>
  </si>
  <si>
    <t>600 x 125</t>
  </si>
  <si>
    <t xml:space="preserve">čtyřnohé podnoží s ocelovou konstrukcí, nohy čtvercového průřezu 50 x 50 mm, v provedení RAL 9010 Bílá, deska LTD o tl. 18 mm Dub přírodní </t>
  </si>
  <si>
    <t>kovové třínohé/čtyřnohé podnoží, provedení RAL 9010 Bílá, deska LTD o tl. 18 mm Dub přírodní</t>
  </si>
  <si>
    <t>dřevěné třínohé/čtyřnohé podnoží, deska LTD o tl. 18 mm Dub přírodní</t>
  </si>
  <si>
    <t>elektrický otočný panel
3x el. zásuvka 230V, 1x data RJ45, 1x VGA, 1x USB, 1x HDMI</t>
  </si>
  <si>
    <t>uzavíratelný elektrický panel 
1x el. zásuvka 230V, 2x USB</t>
  </si>
  <si>
    <t>odpadkový koš kovový, rozměr: průměr 230 mm, v. 340 mm, barevné provedení: RAL 9010 bílá</t>
  </si>
  <si>
    <t>Akce: RADNICE MČ PRAHA 12</t>
  </si>
  <si>
    <t>VÝKAZ VÝMĚR - MOBILIÁŘ 3. NP</t>
  </si>
  <si>
    <t>jednotková cena (Kč)</t>
  </si>
  <si>
    <t>cena celkem bez DPH (Kč)</t>
  </si>
  <si>
    <t>CELKEM NÁBYTEK</t>
  </si>
  <si>
    <t>DOPRAVA + MONTÁŽ</t>
  </si>
  <si>
    <t>SAZBA DPH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</si>
</sst>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entury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4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2" borderId="0" xfId="0" applyFill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6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0" borderId="0" xfId="0" applyFont="1"/>
    <xf numFmtId="0" fontId="9" fillId="0" borderId="1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49" fontId="13" fillId="3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 wrapText="1"/>
    </xf>
    <xf numFmtId="0" fontId="13" fillId="3" borderId="10" xfId="0" applyNumberFormat="1" applyFont="1" applyFill="1" applyBorder="1" applyAlignment="1">
      <alignment horizontal="center" vertical="center" wrapText="1"/>
    </xf>
    <xf numFmtId="49" fontId="13" fillId="3" borderId="10" xfId="0" applyNumberFormat="1" applyFont="1" applyFill="1" applyBorder="1" applyAlignment="1">
      <alignment horizontal="center" vertical="center" wrapText="1"/>
    </xf>
    <xf numFmtId="0" fontId="13" fillId="3" borderId="8" xfId="0" applyNumberFormat="1" applyFont="1" applyFill="1" applyBorder="1" applyAlignment="1">
      <alignment horizontal="center" vertical="center" wrapText="1"/>
    </xf>
    <xf numFmtId="49" fontId="13" fillId="3" borderId="8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4" borderId="12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0" xfId="0" applyFont="1"/>
    <xf numFmtId="0" fontId="2" fillId="0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10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/>
    <xf numFmtId="0" fontId="13" fillId="0" borderId="0" xfId="0" applyFont="1"/>
    <xf numFmtId="0" fontId="13" fillId="0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3" fillId="4" borderId="8" xfId="0" applyNumberFormat="1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4" borderId="12" xfId="0" applyNumberFormat="1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4" borderId="12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49" fontId="14" fillId="3" borderId="14" xfId="0" applyNumberFormat="1" applyFont="1" applyFill="1" applyBorder="1" applyAlignment="1">
      <alignment horizontal="center" vertical="center" wrapText="1"/>
    </xf>
    <xf numFmtId="0" fontId="5" fillId="3" borderId="15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5" fillId="3" borderId="1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indent="1"/>
    </xf>
    <xf numFmtId="0" fontId="8" fillId="0" borderId="19" xfId="0" applyFont="1" applyFill="1" applyBorder="1" applyAlignment="1">
      <alignment horizontal="left" vertical="center" indent="1"/>
    </xf>
    <xf numFmtId="0" fontId="11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wrapText="1"/>
    </xf>
    <xf numFmtId="0" fontId="15" fillId="3" borderId="12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14" fillId="3" borderId="22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23" xfId="0" applyNumberFormat="1" applyFont="1" applyFill="1" applyBorder="1" applyAlignment="1">
      <alignment horizontal="center" vertical="center" wrapText="1"/>
    </xf>
    <xf numFmtId="0" fontId="14" fillId="3" borderId="20" xfId="0" applyNumberFormat="1" applyFont="1" applyFill="1" applyBorder="1" applyAlignment="1">
      <alignment horizontal="center" vertical="center" wrapText="1"/>
    </xf>
    <xf numFmtId="0" fontId="14" fillId="3" borderId="24" xfId="0" applyNumberFormat="1" applyFont="1" applyFill="1" applyBorder="1" applyAlignment="1">
      <alignment horizontal="center" vertical="center" wrapText="1"/>
    </xf>
    <xf numFmtId="0" fontId="14" fillId="3" borderId="15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4" borderId="17" xfId="0" applyNumberFormat="1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0" fontId="14" fillId="3" borderId="27" xfId="0" applyNumberFormat="1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4" borderId="17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5" fillId="3" borderId="27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164" fontId="5" fillId="3" borderId="28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29" xfId="0" applyNumberFormat="1" applyFont="1" applyFill="1" applyBorder="1" applyAlignment="1" applyProtection="1">
      <alignment horizontal="center" vertical="center" wrapText="1"/>
      <protection hidden="1"/>
    </xf>
    <xf numFmtId="164" fontId="5" fillId="3" borderId="30" xfId="0" applyNumberFormat="1" applyFont="1" applyFill="1" applyBorder="1" applyAlignment="1" applyProtection="1">
      <alignment horizontal="center" vertical="center" wrapText="1"/>
      <protection hidden="1"/>
    </xf>
    <xf numFmtId="49" fontId="14" fillId="3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indent="1"/>
    </xf>
    <xf numFmtId="164" fontId="5" fillId="5" borderId="31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5" borderId="32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3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right" vertical="center" indent="3"/>
      <protection locked="0"/>
    </xf>
    <xf numFmtId="3" fontId="5" fillId="0" borderId="22" xfId="0" applyNumberFormat="1" applyFont="1" applyFill="1" applyBorder="1" applyAlignment="1" applyProtection="1">
      <alignment horizontal="right" vertical="center" indent="3"/>
      <protection locked="0"/>
    </xf>
    <xf numFmtId="164" fontId="2" fillId="5" borderId="34" xfId="0" applyNumberFormat="1" applyFont="1" applyFill="1" applyBorder="1" applyAlignment="1" applyProtection="1">
      <alignment horizontal="right" vertical="center" indent="3"/>
      <protection locked="0"/>
    </xf>
    <xf numFmtId="164" fontId="2" fillId="5" borderId="35" xfId="0" applyNumberFormat="1" applyFont="1" applyFill="1" applyBorder="1" applyAlignment="1" applyProtection="1">
      <alignment horizontal="right" vertical="center" indent="3"/>
      <protection locked="0"/>
    </xf>
    <xf numFmtId="164" fontId="2" fillId="5" borderId="36" xfId="0" applyNumberFormat="1" applyFont="1" applyFill="1" applyBorder="1" applyAlignment="1" applyProtection="1">
      <alignment horizontal="right" vertical="center" indent="3"/>
      <protection locked="0"/>
    </xf>
    <xf numFmtId="164" fontId="5" fillId="0" borderId="3" xfId="0" applyNumberFormat="1" applyFont="1" applyFill="1" applyBorder="1" applyAlignment="1">
      <alignment horizontal="right" vertical="center" indent="3"/>
    </xf>
    <xf numFmtId="164" fontId="5" fillId="0" borderId="22" xfId="0" applyNumberFormat="1" applyFont="1" applyFill="1" applyBorder="1" applyAlignment="1">
      <alignment horizontal="right" vertical="center" indent="3"/>
    </xf>
    <xf numFmtId="164" fontId="5" fillId="0" borderId="37" xfId="0" applyNumberFormat="1" applyFont="1" applyFill="1" applyBorder="1" applyAlignment="1">
      <alignment horizontal="right" vertical="center" indent="3"/>
    </xf>
    <xf numFmtId="164" fontId="2" fillId="0" borderId="38" xfId="0" applyNumberFormat="1" applyFont="1" applyFill="1" applyBorder="1" applyAlignment="1">
      <alignment horizontal="right" vertical="center" indent="3"/>
    </xf>
    <xf numFmtId="164" fontId="2" fillId="0" borderId="9" xfId="0" applyNumberFormat="1" applyFont="1" applyFill="1" applyBorder="1" applyAlignment="1">
      <alignment horizontal="right" vertical="center" indent="3"/>
    </xf>
    <xf numFmtId="164" fontId="2" fillId="0" borderId="39" xfId="0" applyNumberFormat="1" applyFont="1" applyFill="1" applyBorder="1" applyAlignment="1">
      <alignment horizontal="right" vertical="center" indent="3"/>
    </xf>
    <xf numFmtId="0" fontId="9" fillId="0" borderId="2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vertical="center" indent="1"/>
    </xf>
    <xf numFmtId="0" fontId="12" fillId="0" borderId="2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14" fontId="11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164" fontId="9" fillId="6" borderId="40" xfId="0" applyNumberFormat="1" applyFont="1" applyFill="1" applyBorder="1" applyAlignment="1">
      <alignment horizontal="center" vertical="center"/>
    </xf>
    <xf numFmtId="164" fontId="9" fillId="6" borderId="41" xfId="0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right" vertical="center"/>
    </xf>
    <xf numFmtId="0" fontId="13" fillId="3" borderId="37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left" vertical="center" wrapText="1"/>
    </xf>
    <xf numFmtId="0" fontId="15" fillId="0" borderId="46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horizontal="left" vertical="center" wrapText="1"/>
    </xf>
    <xf numFmtId="0" fontId="11" fillId="3" borderId="37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3" fillId="0" borderId="42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3" fillId="0" borderId="4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22</xdr:row>
      <xdr:rowOff>0</xdr:rowOff>
    </xdr:from>
    <xdr:ext cx="304800" cy="361950"/>
    <xdr:sp macro="" textlink="">
      <xdr:nvSpPr>
        <xdr:cNvPr id="2" name="AutoShape 1" descr="Výsledek obrázku pro ALFA 712"/>
        <xdr:cNvSpPr>
          <a:spLocks noChangeAspect="1" noChangeArrowheads="1"/>
        </xdr:cNvSpPr>
      </xdr:nvSpPr>
      <xdr:spPr bwMode="auto">
        <a:xfrm>
          <a:off x="1952625" y="17316450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61950"/>
    <xdr:sp macro="" textlink="">
      <xdr:nvSpPr>
        <xdr:cNvPr id="3" name="AutoShape 1" descr="Výsledek obrázku pro ALFA 712"/>
        <xdr:cNvSpPr>
          <a:spLocks noChangeAspect="1" noChangeArrowheads="1"/>
        </xdr:cNvSpPr>
      </xdr:nvSpPr>
      <xdr:spPr bwMode="auto">
        <a:xfrm>
          <a:off x="1952625" y="17316450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409575"/>
    <xdr:sp macro="" textlink="">
      <xdr:nvSpPr>
        <xdr:cNvPr id="4" name="AutoShape 1" descr="Výsledek obrázku pro ALFA 712"/>
        <xdr:cNvSpPr>
          <a:spLocks noChangeAspect="1" noChangeArrowheads="1"/>
        </xdr:cNvSpPr>
      </xdr:nvSpPr>
      <xdr:spPr bwMode="auto">
        <a:xfrm>
          <a:off x="1952625" y="17316450"/>
          <a:ext cx="3048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22</xdr:row>
      <xdr:rowOff>0</xdr:rowOff>
    </xdr:from>
    <xdr:ext cx="304800" cy="361950"/>
    <xdr:sp macro="" textlink="">
      <xdr:nvSpPr>
        <xdr:cNvPr id="5" name="AutoShape 1" descr="Výsledek obrázku pro ALFA 712"/>
        <xdr:cNvSpPr>
          <a:spLocks noChangeAspect="1" noChangeArrowheads="1"/>
        </xdr:cNvSpPr>
      </xdr:nvSpPr>
      <xdr:spPr bwMode="auto">
        <a:xfrm>
          <a:off x="1952625" y="17316450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17</xdr:row>
      <xdr:rowOff>0</xdr:rowOff>
    </xdr:from>
    <xdr:ext cx="304800" cy="371475"/>
    <xdr:sp macro="" textlink="">
      <xdr:nvSpPr>
        <xdr:cNvPr id="2" name="AutoShape 1" descr="Výsledek obrázku pro ALFA 712"/>
        <xdr:cNvSpPr>
          <a:spLocks noChangeAspect="1" noChangeArrowheads="1"/>
        </xdr:cNvSpPr>
      </xdr:nvSpPr>
      <xdr:spPr bwMode="auto">
        <a:xfrm>
          <a:off x="1952625" y="12696825"/>
          <a:ext cx="3048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17</xdr:row>
      <xdr:rowOff>0</xdr:rowOff>
    </xdr:from>
    <xdr:ext cx="304800" cy="361950"/>
    <xdr:sp macro="" textlink="">
      <xdr:nvSpPr>
        <xdr:cNvPr id="3" name="AutoShape 1" descr="Výsledek obrázku pro ALFA 712"/>
        <xdr:cNvSpPr>
          <a:spLocks noChangeAspect="1" noChangeArrowheads="1"/>
        </xdr:cNvSpPr>
      </xdr:nvSpPr>
      <xdr:spPr bwMode="auto">
        <a:xfrm>
          <a:off x="1952625" y="12696825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18</xdr:row>
      <xdr:rowOff>0</xdr:rowOff>
    </xdr:from>
    <xdr:ext cx="304800" cy="371475"/>
    <xdr:sp macro="" textlink="">
      <xdr:nvSpPr>
        <xdr:cNvPr id="2" name="AutoShape 1" descr="Výsledek obrázku pro ALFA 712"/>
        <xdr:cNvSpPr>
          <a:spLocks noChangeAspect="1" noChangeArrowheads="1"/>
        </xdr:cNvSpPr>
      </xdr:nvSpPr>
      <xdr:spPr bwMode="auto">
        <a:xfrm>
          <a:off x="1952625" y="13649325"/>
          <a:ext cx="3048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18</xdr:row>
      <xdr:rowOff>0</xdr:rowOff>
    </xdr:from>
    <xdr:ext cx="304800" cy="361950"/>
    <xdr:sp macro="" textlink="">
      <xdr:nvSpPr>
        <xdr:cNvPr id="3" name="AutoShape 1" descr="Výsledek obrázku pro ALFA 712"/>
        <xdr:cNvSpPr>
          <a:spLocks noChangeAspect="1" noChangeArrowheads="1"/>
        </xdr:cNvSpPr>
      </xdr:nvSpPr>
      <xdr:spPr bwMode="auto">
        <a:xfrm>
          <a:off x="1952625" y="13649325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16</xdr:row>
      <xdr:rowOff>0</xdr:rowOff>
    </xdr:from>
    <xdr:ext cx="304800" cy="371475"/>
    <xdr:sp macro="" textlink="">
      <xdr:nvSpPr>
        <xdr:cNvPr id="2" name="AutoShape 1" descr="Výsledek obrázku pro ALFA 712"/>
        <xdr:cNvSpPr>
          <a:spLocks noChangeAspect="1" noChangeArrowheads="1"/>
        </xdr:cNvSpPr>
      </xdr:nvSpPr>
      <xdr:spPr bwMode="auto">
        <a:xfrm>
          <a:off x="1952625" y="11744325"/>
          <a:ext cx="3048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16</xdr:row>
      <xdr:rowOff>0</xdr:rowOff>
    </xdr:from>
    <xdr:ext cx="304800" cy="361950"/>
    <xdr:sp macro="" textlink="">
      <xdr:nvSpPr>
        <xdr:cNvPr id="3" name="AutoShape 1" descr="Výsledek obrázku pro ALFA 712"/>
        <xdr:cNvSpPr>
          <a:spLocks noChangeAspect="1" noChangeArrowheads="1"/>
        </xdr:cNvSpPr>
      </xdr:nvSpPr>
      <xdr:spPr bwMode="auto">
        <a:xfrm>
          <a:off x="1952625" y="11744325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20</xdr:row>
      <xdr:rowOff>0</xdr:rowOff>
    </xdr:from>
    <xdr:ext cx="304800" cy="361950"/>
    <xdr:sp macro="" textlink="">
      <xdr:nvSpPr>
        <xdr:cNvPr id="2" name="AutoShape 1" descr="Výsledek obrázku pro ALFA 712"/>
        <xdr:cNvSpPr>
          <a:spLocks noChangeAspect="1" noChangeArrowheads="1"/>
        </xdr:cNvSpPr>
      </xdr:nvSpPr>
      <xdr:spPr bwMode="auto">
        <a:xfrm>
          <a:off x="1952625" y="15249525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61950"/>
    <xdr:sp macro="" textlink="">
      <xdr:nvSpPr>
        <xdr:cNvPr id="3" name="AutoShape 1" descr="Výsledek obrázku pro ALFA 712"/>
        <xdr:cNvSpPr>
          <a:spLocks noChangeAspect="1" noChangeArrowheads="1"/>
        </xdr:cNvSpPr>
      </xdr:nvSpPr>
      <xdr:spPr bwMode="auto">
        <a:xfrm>
          <a:off x="1952625" y="15249525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409575"/>
    <xdr:sp macro="" textlink="">
      <xdr:nvSpPr>
        <xdr:cNvPr id="5" name="AutoShape 1" descr="Výsledek obrázku pro ALFA 712"/>
        <xdr:cNvSpPr>
          <a:spLocks noChangeAspect="1" noChangeArrowheads="1"/>
        </xdr:cNvSpPr>
      </xdr:nvSpPr>
      <xdr:spPr bwMode="auto">
        <a:xfrm>
          <a:off x="1952625" y="15249525"/>
          <a:ext cx="3048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20</xdr:row>
      <xdr:rowOff>0</xdr:rowOff>
    </xdr:from>
    <xdr:ext cx="304800" cy="361950"/>
    <xdr:sp macro="" textlink="">
      <xdr:nvSpPr>
        <xdr:cNvPr id="6" name="AutoShape 1" descr="Výsledek obrázku pro ALFA 712"/>
        <xdr:cNvSpPr>
          <a:spLocks noChangeAspect="1" noChangeArrowheads="1"/>
        </xdr:cNvSpPr>
      </xdr:nvSpPr>
      <xdr:spPr bwMode="auto">
        <a:xfrm>
          <a:off x="1952625" y="15249525"/>
          <a:ext cx="3048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1">
      <selection activeCell="C13" sqref="C13"/>
    </sheetView>
  </sheetViews>
  <sheetFormatPr defaultColWidth="8.8515625" defaultRowHeight="12.75"/>
  <cols>
    <col min="1" max="1" width="57.7109375" style="6" customWidth="1"/>
    <col min="2" max="2" width="42.421875" style="5" customWidth="1"/>
    <col min="3" max="16384" width="8.8515625" style="5" customWidth="1"/>
  </cols>
  <sheetData>
    <row r="1" spans="1:31" ht="13.9" customHeight="1" thickBot="1">
      <c r="A1" s="7"/>
      <c r="B1" s="1"/>
      <c r="C1" s="1"/>
      <c r="D1" s="1"/>
      <c r="E1" s="1"/>
      <c r="F1" s="3"/>
      <c r="G1" s="3"/>
      <c r="H1" s="3"/>
      <c r="I1" s="3"/>
      <c r="J1" s="8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  <c r="AE1" s="4"/>
    </row>
    <row r="2" spans="1:5" s="2" customFormat="1" ht="34.9" customHeight="1" thickBot="1">
      <c r="A2" s="138" t="s">
        <v>38</v>
      </c>
      <c r="B2" s="139"/>
      <c r="C2" s="143"/>
      <c r="D2" s="143"/>
      <c r="E2" s="144"/>
    </row>
    <row r="3" spans="1:5" s="2" customFormat="1" ht="34.9" customHeight="1" thickBot="1">
      <c r="A3" s="140" t="s">
        <v>86</v>
      </c>
      <c r="B3" s="141"/>
      <c r="C3" s="142"/>
      <c r="D3" s="143"/>
      <c r="E3" s="144"/>
    </row>
    <row r="4" spans="1:5" ht="24.6" customHeight="1">
      <c r="A4" s="77" t="s">
        <v>90</v>
      </c>
      <c r="B4" s="135">
        <f>'celkem nábytek'!H2</f>
        <v>0</v>
      </c>
      <c r="C4" s="136"/>
      <c r="D4" s="136"/>
      <c r="E4" s="137"/>
    </row>
    <row r="5" spans="1:5" ht="24.6" customHeight="1" thickBot="1">
      <c r="A5" s="77" t="s">
        <v>91</v>
      </c>
      <c r="B5" s="129"/>
      <c r="C5" s="130"/>
      <c r="D5" s="130"/>
      <c r="E5" s="131"/>
    </row>
    <row r="6" spans="1:5" ht="24.6" customHeight="1" thickBot="1">
      <c r="A6" s="123" t="s">
        <v>36</v>
      </c>
      <c r="B6" s="132">
        <f>SUM(B4:B5)</f>
        <v>0</v>
      </c>
      <c r="C6" s="132"/>
      <c r="D6" s="132"/>
      <c r="E6" s="133"/>
    </row>
    <row r="7" spans="1:5" ht="24.6" customHeight="1" thickBot="1">
      <c r="A7" s="78" t="s">
        <v>92</v>
      </c>
      <c r="B7" s="127">
        <v>21</v>
      </c>
      <c r="C7" s="127"/>
      <c r="D7" s="127"/>
      <c r="E7" s="128"/>
    </row>
    <row r="8" spans="1:5" ht="23.45" customHeight="1" thickBot="1">
      <c r="A8" s="78" t="s">
        <v>35</v>
      </c>
      <c r="B8" s="134">
        <f>B6+B6*B7%</f>
        <v>0</v>
      </c>
      <c r="C8" s="132"/>
      <c r="D8" s="132"/>
      <c r="E8" s="133"/>
    </row>
  </sheetData>
  <sheetProtection algorithmName="SHA-512" hashValue="jiyxfJpb/W1I6uwLiU0ecZd0njozXuiJ67+9QgI+fHMPZpWsiSXpWBr6SPddfpZQYE4/gBuJxxgXx5/XV8H23A==" saltValue="ItZDojdCF4vajIszajSSlA==" spinCount="100000" sheet="1" objects="1" scenarios="1"/>
  <mergeCells count="9">
    <mergeCell ref="A2:B2"/>
    <mergeCell ref="A3:B3"/>
    <mergeCell ref="C3:E3"/>
    <mergeCell ref="C2:E2"/>
    <mergeCell ref="B7:E7"/>
    <mergeCell ref="B5:E5"/>
    <mergeCell ref="B6:E6"/>
    <mergeCell ref="B8:E8"/>
    <mergeCell ref="B4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="85" zoomScaleNormal="85" workbookViewId="0" topLeftCell="A1">
      <selection activeCell="E10" sqref="E10"/>
    </sheetView>
  </sheetViews>
  <sheetFormatPr defaultColWidth="9.140625" defaultRowHeight="12.75"/>
  <cols>
    <col min="1" max="1" width="10.00390625" style="4" customWidth="1"/>
    <col min="2" max="2" width="19.28125" style="0" customWidth="1"/>
    <col min="3" max="3" width="27.7109375" style="0" customWidth="1"/>
    <col min="4" max="4" width="19.7109375" style="0" customWidth="1"/>
    <col min="5" max="5" width="50.7109375" style="0" customWidth="1"/>
    <col min="6" max="6" width="16.00390625" style="9" bestFit="1" customWidth="1"/>
    <col min="7" max="7" width="28.57421875" style="9" customWidth="1"/>
    <col min="8" max="8" width="36.28125" style="9" customWidth="1"/>
  </cols>
  <sheetData>
    <row r="1" spans="1:8" s="14" customFormat="1" ht="13.9" customHeight="1" thickBot="1">
      <c r="A1" s="10"/>
      <c r="B1" s="11"/>
      <c r="C1" s="11"/>
      <c r="D1" s="11"/>
      <c r="E1" s="11"/>
      <c r="F1" s="13"/>
      <c r="G1" s="13"/>
      <c r="H1" s="13"/>
    </row>
    <row r="2" spans="1:8" s="14" customFormat="1" ht="35.25" customHeight="1" thickBot="1">
      <c r="A2" s="15" t="s">
        <v>56</v>
      </c>
      <c r="B2" s="16"/>
      <c r="C2" s="17"/>
      <c r="D2" s="17"/>
      <c r="E2" s="68"/>
      <c r="F2" s="154"/>
      <c r="G2" s="87"/>
      <c r="H2" s="152">
        <f>SUM(H5:H22)</f>
        <v>0</v>
      </c>
    </row>
    <row r="3" spans="1:8" s="14" customFormat="1" ht="42.75" customHeight="1" thickBot="1">
      <c r="A3" s="18" t="s">
        <v>86</v>
      </c>
      <c r="B3" s="17"/>
      <c r="C3" s="17"/>
      <c r="D3" s="17"/>
      <c r="E3" s="68"/>
      <c r="F3" s="70"/>
      <c r="G3" s="118"/>
      <c r="H3" s="153"/>
    </row>
    <row r="4" spans="1:9" s="54" customFormat="1" ht="35.1" customHeight="1" thickBot="1">
      <c r="A4" s="20" t="s">
        <v>5</v>
      </c>
      <c r="B4" s="155" t="s">
        <v>1</v>
      </c>
      <c r="C4" s="156"/>
      <c r="D4" s="44" t="s">
        <v>51</v>
      </c>
      <c r="E4" s="22" t="s">
        <v>0</v>
      </c>
      <c r="F4" s="71" t="s">
        <v>3</v>
      </c>
      <c r="G4" s="122" t="s">
        <v>88</v>
      </c>
      <c r="H4" s="100" t="s">
        <v>89</v>
      </c>
      <c r="I4" s="91"/>
    </row>
    <row r="5" spans="1:8" s="54" customFormat="1" ht="45">
      <c r="A5" s="95" t="s">
        <v>62</v>
      </c>
      <c r="B5" s="146" t="s">
        <v>4</v>
      </c>
      <c r="C5" s="146"/>
      <c r="D5" s="96" t="s">
        <v>63</v>
      </c>
      <c r="E5" s="97" t="s">
        <v>80</v>
      </c>
      <c r="F5" s="90">
        <f>4NP!T5</f>
        <v>1</v>
      </c>
      <c r="G5" s="124"/>
      <c r="H5" s="119">
        <f>F5*G5</f>
        <v>0</v>
      </c>
    </row>
    <row r="6" spans="1:8" s="54" customFormat="1" ht="45">
      <c r="A6" s="69" t="s">
        <v>44</v>
      </c>
      <c r="B6" s="145" t="s">
        <v>4</v>
      </c>
      <c r="C6" s="145"/>
      <c r="D6" s="34" t="s">
        <v>45</v>
      </c>
      <c r="E6" s="92" t="s">
        <v>80</v>
      </c>
      <c r="F6" s="72">
        <f>2NP!K5+3NP!J5+4NP!T6+1NP!H5</f>
        <v>3</v>
      </c>
      <c r="G6" s="125"/>
      <c r="H6" s="120">
        <f aca="true" t="shared" si="0" ref="H6:H22">F6*G6</f>
        <v>0</v>
      </c>
    </row>
    <row r="7" spans="1:8" s="54" customFormat="1" ht="45">
      <c r="A7" s="69" t="s">
        <v>42</v>
      </c>
      <c r="B7" s="145" t="s">
        <v>4</v>
      </c>
      <c r="C7" s="145"/>
      <c r="D7" s="34" t="s">
        <v>43</v>
      </c>
      <c r="E7" s="92" t="s">
        <v>80</v>
      </c>
      <c r="F7" s="72">
        <f>2NP!K6+3NP!J6+4NP!T7+1NP!H6</f>
        <v>15</v>
      </c>
      <c r="G7" s="125"/>
      <c r="H7" s="120">
        <f t="shared" si="0"/>
        <v>0</v>
      </c>
    </row>
    <row r="8" spans="1:8" s="54" customFormat="1" ht="45">
      <c r="A8" s="69" t="s">
        <v>47</v>
      </c>
      <c r="B8" s="148" t="s">
        <v>4</v>
      </c>
      <c r="C8" s="145"/>
      <c r="D8" s="34" t="s">
        <v>48</v>
      </c>
      <c r="E8" s="92" t="s">
        <v>80</v>
      </c>
      <c r="F8" s="72">
        <f>2NP!K7+3NP!J7+4NP!T8</f>
        <v>4</v>
      </c>
      <c r="G8" s="125"/>
      <c r="H8" s="120">
        <f t="shared" si="0"/>
        <v>0</v>
      </c>
    </row>
    <row r="9" spans="1:8" s="54" customFormat="1" ht="75.6" customHeight="1">
      <c r="A9" s="69" t="s">
        <v>16</v>
      </c>
      <c r="B9" s="145" t="s">
        <v>4</v>
      </c>
      <c r="C9" s="145"/>
      <c r="D9" s="34" t="s">
        <v>27</v>
      </c>
      <c r="E9" s="92" t="s">
        <v>80</v>
      </c>
      <c r="F9" s="72">
        <f>2NP!K8+3NP!J8+4NP!T9</f>
        <v>6</v>
      </c>
      <c r="G9" s="125"/>
      <c r="H9" s="120">
        <f t="shared" si="0"/>
        <v>0</v>
      </c>
    </row>
    <row r="10" spans="1:8" s="54" customFormat="1" ht="75.6" customHeight="1">
      <c r="A10" s="60" t="s">
        <v>59</v>
      </c>
      <c r="B10" s="151" t="s">
        <v>60</v>
      </c>
      <c r="C10" s="151"/>
      <c r="D10" s="61" t="s">
        <v>61</v>
      </c>
      <c r="E10" s="92" t="s">
        <v>80</v>
      </c>
      <c r="F10" s="72">
        <f>4NP!T10</f>
        <v>1</v>
      </c>
      <c r="G10" s="125"/>
      <c r="H10" s="120">
        <f t="shared" si="0"/>
        <v>0</v>
      </c>
    </row>
    <row r="11" spans="1:8" s="54" customFormat="1" ht="75.6" customHeight="1">
      <c r="A11" s="98" t="s">
        <v>70</v>
      </c>
      <c r="B11" s="149" t="s">
        <v>71</v>
      </c>
      <c r="C11" s="145"/>
      <c r="D11" s="93" t="s">
        <v>72</v>
      </c>
      <c r="E11" s="92" t="s">
        <v>81</v>
      </c>
      <c r="F11" s="72">
        <f>2NP!K9</f>
        <v>3</v>
      </c>
      <c r="G11" s="125"/>
      <c r="H11" s="120">
        <f t="shared" si="0"/>
        <v>0</v>
      </c>
    </row>
    <row r="12" spans="1:8" s="54" customFormat="1" ht="75.6" customHeight="1">
      <c r="A12" s="99" t="s">
        <v>74</v>
      </c>
      <c r="B12" s="149" t="s">
        <v>71</v>
      </c>
      <c r="C12" s="145"/>
      <c r="D12" s="93" t="s">
        <v>75</v>
      </c>
      <c r="E12" s="92" t="s">
        <v>82</v>
      </c>
      <c r="F12" s="72">
        <f>2NP!K10</f>
        <v>5</v>
      </c>
      <c r="G12" s="125"/>
      <c r="H12" s="120">
        <f t="shared" si="0"/>
        <v>0</v>
      </c>
    </row>
    <row r="13" spans="1:8" s="54" customFormat="1" ht="76.15" customHeight="1">
      <c r="A13" s="69" t="s">
        <v>6</v>
      </c>
      <c r="B13" s="145" t="s">
        <v>7</v>
      </c>
      <c r="C13" s="145"/>
      <c r="D13" s="34" t="s">
        <v>24</v>
      </c>
      <c r="E13" s="94" t="s">
        <v>29</v>
      </c>
      <c r="F13" s="72">
        <f>2NP!K11+3NP!J9+4NP!T11</f>
        <v>21</v>
      </c>
      <c r="G13" s="125"/>
      <c r="H13" s="120">
        <f t="shared" si="0"/>
        <v>0</v>
      </c>
    </row>
    <row r="14" spans="1:8" s="54" customFormat="1" ht="76.15" customHeight="1">
      <c r="A14" s="69" t="s">
        <v>34</v>
      </c>
      <c r="B14" s="150" t="s">
        <v>17</v>
      </c>
      <c r="C14" s="150"/>
      <c r="D14" s="38" t="s">
        <v>79</v>
      </c>
      <c r="E14" s="38" t="s">
        <v>76</v>
      </c>
      <c r="F14" s="72">
        <f>1NP!H11+2NP!K12+3NP!J10+4NP!T12</f>
        <v>22</v>
      </c>
      <c r="G14" s="125"/>
      <c r="H14" s="120">
        <f t="shared" si="0"/>
        <v>0</v>
      </c>
    </row>
    <row r="15" spans="1:8" s="54" customFormat="1" ht="76.15" customHeight="1">
      <c r="A15" s="69" t="s">
        <v>21</v>
      </c>
      <c r="B15" s="145" t="s">
        <v>8</v>
      </c>
      <c r="C15" s="145"/>
      <c r="D15" s="34" t="s">
        <v>28</v>
      </c>
      <c r="E15" s="38" t="s">
        <v>32</v>
      </c>
      <c r="F15" s="72">
        <f>2NP!K13+3NP!J11+4NP!T13</f>
        <v>22</v>
      </c>
      <c r="G15" s="125"/>
      <c r="H15" s="120">
        <f t="shared" si="0"/>
        <v>0</v>
      </c>
    </row>
    <row r="16" spans="1:8" s="54" customFormat="1" ht="76.15" customHeight="1">
      <c r="A16" s="69" t="s">
        <v>9</v>
      </c>
      <c r="B16" s="145" t="s">
        <v>10</v>
      </c>
      <c r="C16" s="145"/>
      <c r="D16" s="34" t="s">
        <v>23</v>
      </c>
      <c r="E16" s="38" t="s">
        <v>31</v>
      </c>
      <c r="F16" s="72">
        <f>2NP!K14+3NP!J12+4NP!T14</f>
        <v>18</v>
      </c>
      <c r="G16" s="125"/>
      <c r="H16" s="120">
        <f t="shared" si="0"/>
        <v>0</v>
      </c>
    </row>
    <row r="17" spans="1:8" s="54" customFormat="1" ht="76.15" customHeight="1">
      <c r="A17" s="69" t="s">
        <v>11</v>
      </c>
      <c r="B17" s="145" t="s">
        <v>12</v>
      </c>
      <c r="C17" s="145"/>
      <c r="D17" s="34" t="s">
        <v>22</v>
      </c>
      <c r="E17" s="38" t="s">
        <v>30</v>
      </c>
      <c r="F17" s="72">
        <f>2NP!K15+3NP!J13+4NP!T15</f>
        <v>20</v>
      </c>
      <c r="G17" s="125"/>
      <c r="H17" s="120">
        <f t="shared" si="0"/>
        <v>0</v>
      </c>
    </row>
    <row r="18" spans="1:8" s="54" customFormat="1" ht="76.15" customHeight="1">
      <c r="A18" s="69" t="s">
        <v>13</v>
      </c>
      <c r="B18" s="145" t="s">
        <v>14</v>
      </c>
      <c r="C18" s="145"/>
      <c r="D18" s="34" t="s">
        <v>22</v>
      </c>
      <c r="E18" s="38" t="s">
        <v>33</v>
      </c>
      <c r="F18" s="72">
        <f>2NP!K16+3NP!J14+4NP!T16</f>
        <v>13</v>
      </c>
      <c r="G18" s="125"/>
      <c r="H18" s="120">
        <f t="shared" si="0"/>
        <v>0</v>
      </c>
    </row>
    <row r="19" spans="1:8" s="54" customFormat="1" ht="76.15" customHeight="1">
      <c r="A19" s="60" t="s">
        <v>64</v>
      </c>
      <c r="B19" s="151" t="s">
        <v>65</v>
      </c>
      <c r="C19" s="151"/>
      <c r="D19" s="34"/>
      <c r="E19" s="38" t="s">
        <v>83</v>
      </c>
      <c r="F19" s="72">
        <f>4NP!T17</f>
        <v>1</v>
      </c>
      <c r="G19" s="125"/>
      <c r="H19" s="120">
        <f t="shared" si="0"/>
        <v>0</v>
      </c>
    </row>
    <row r="20" spans="1:8" s="54" customFormat="1" ht="76.15" customHeight="1">
      <c r="A20" s="60" t="s">
        <v>66</v>
      </c>
      <c r="B20" s="151" t="s">
        <v>65</v>
      </c>
      <c r="C20" s="151"/>
      <c r="D20" s="34"/>
      <c r="E20" s="38" t="s">
        <v>84</v>
      </c>
      <c r="F20" s="72">
        <f>4NP!T18</f>
        <v>2</v>
      </c>
      <c r="G20" s="125"/>
      <c r="H20" s="120">
        <f t="shared" si="0"/>
        <v>0</v>
      </c>
    </row>
    <row r="21" spans="1:8" s="54" customFormat="1" ht="76.15" customHeight="1">
      <c r="A21" s="69" t="s">
        <v>15</v>
      </c>
      <c r="B21" s="145" t="s">
        <v>18</v>
      </c>
      <c r="C21" s="145"/>
      <c r="D21" s="34" t="s">
        <v>78</v>
      </c>
      <c r="E21" s="92" t="s">
        <v>25</v>
      </c>
      <c r="F21" s="72">
        <f>2NP!K17+3NP!J15+4NP!T19</f>
        <v>22</v>
      </c>
      <c r="G21" s="125"/>
      <c r="H21" s="120">
        <f t="shared" si="0"/>
        <v>0</v>
      </c>
    </row>
    <row r="22" spans="1:8" s="54" customFormat="1" ht="76.15" customHeight="1" thickBot="1">
      <c r="A22" s="73" t="s">
        <v>19</v>
      </c>
      <c r="B22" s="147" t="s">
        <v>20</v>
      </c>
      <c r="C22" s="147"/>
      <c r="D22" s="74" t="s">
        <v>77</v>
      </c>
      <c r="E22" s="75" t="s">
        <v>85</v>
      </c>
      <c r="F22" s="76">
        <f>2NP!K18+3NP!J16+4NP!T20</f>
        <v>15</v>
      </c>
      <c r="G22" s="126"/>
      <c r="H22" s="121">
        <f t="shared" si="0"/>
        <v>0</v>
      </c>
    </row>
    <row r="24" ht="12.75"/>
  </sheetData>
  <sheetProtection algorithmName="SHA-512" hashValue="W88EW6C+imd2uU4/QLmXygC3oToCN7jRhYoEBUZVviVWZ15rc2tzVOU/bCRGgjhIqa2k5f8cdEeLp8iza8Lx+g==" saltValue="jaJow6Rl7NBOLH6N6XF0wQ==" spinCount="100000" sheet="1" objects="1" scenarios="1"/>
  <mergeCells count="21">
    <mergeCell ref="H2:H3"/>
    <mergeCell ref="F2"/>
    <mergeCell ref="B4:C4"/>
    <mergeCell ref="B6:C6"/>
    <mergeCell ref="B7:C7"/>
    <mergeCell ref="B9:C9"/>
    <mergeCell ref="B5:C5"/>
    <mergeCell ref="B18:C18"/>
    <mergeCell ref="B21:C21"/>
    <mergeCell ref="B22:C22"/>
    <mergeCell ref="B8:C8"/>
    <mergeCell ref="B13:C13"/>
    <mergeCell ref="B12:C12"/>
    <mergeCell ref="B14:C14"/>
    <mergeCell ref="B15:C15"/>
    <mergeCell ref="B16:C16"/>
    <mergeCell ref="B17:C17"/>
    <mergeCell ref="B11:C11"/>
    <mergeCell ref="B19:C19"/>
    <mergeCell ref="B20:C20"/>
    <mergeCell ref="B10:C1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 topLeftCell="A1">
      <pane ySplit="4" topLeftCell="A5" activePane="bottomLeft" state="frozen"/>
      <selection pane="bottomLeft" activeCell="H7" sqref="H7"/>
    </sheetView>
  </sheetViews>
  <sheetFormatPr defaultColWidth="9.140625" defaultRowHeight="12.75"/>
  <cols>
    <col min="1" max="1" width="10.00390625" style="41" customWidth="1"/>
    <col min="2" max="2" width="19.28125" style="14" customWidth="1"/>
    <col min="3" max="3" width="27.7109375" style="14" customWidth="1"/>
    <col min="4" max="4" width="19.7109375" style="14" customWidth="1"/>
    <col min="5" max="5" width="50.7109375" style="14" customWidth="1"/>
    <col min="6" max="6" width="5.7109375" style="14" customWidth="1"/>
    <col min="7" max="7" width="11.140625" style="14" bestFit="1" customWidth="1"/>
    <col min="8" max="8" width="16.00390625" style="42" bestFit="1" customWidth="1"/>
    <col min="9" max="16384" width="9.140625" style="14" customWidth="1"/>
  </cols>
  <sheetData>
    <row r="1" spans="1:8" ht="13.9" customHeight="1" thickBot="1">
      <c r="A1" s="10"/>
      <c r="B1" s="11"/>
      <c r="C1" s="11"/>
      <c r="D1" s="11"/>
      <c r="E1" s="11"/>
      <c r="F1" s="12"/>
      <c r="G1" s="12"/>
      <c r="H1" s="13"/>
    </row>
    <row r="2" spans="1:8" ht="21.75" thickBot="1">
      <c r="A2" s="15" t="s">
        <v>57</v>
      </c>
      <c r="B2" s="16"/>
      <c r="C2" s="17"/>
      <c r="D2" s="17"/>
      <c r="E2" s="68"/>
      <c r="F2" s="163"/>
      <c r="G2" s="163"/>
      <c r="H2" s="164"/>
    </row>
    <row r="3" spans="1:8" ht="42.75" customHeight="1" thickBot="1">
      <c r="A3" s="18" t="s">
        <v>86</v>
      </c>
      <c r="B3" s="17"/>
      <c r="C3" s="17"/>
      <c r="D3" s="17"/>
      <c r="E3" s="68"/>
      <c r="F3" s="86" t="s">
        <v>50</v>
      </c>
      <c r="G3" s="19"/>
      <c r="H3" s="70"/>
    </row>
    <row r="4" spans="1:8" s="47" customFormat="1" ht="30.75" thickBot="1">
      <c r="A4" s="43" t="s">
        <v>5</v>
      </c>
      <c r="B4" s="165" t="s">
        <v>1</v>
      </c>
      <c r="C4" s="166"/>
      <c r="D4" s="44" t="s">
        <v>51</v>
      </c>
      <c r="E4" s="45" t="s">
        <v>0</v>
      </c>
      <c r="F4" s="82">
        <v>55</v>
      </c>
      <c r="G4" s="46" t="s">
        <v>2</v>
      </c>
      <c r="H4" s="101" t="s">
        <v>3</v>
      </c>
    </row>
    <row r="5" spans="1:8" s="47" customFormat="1" ht="45">
      <c r="A5" s="24" t="s">
        <v>44</v>
      </c>
      <c r="B5" s="167" t="s">
        <v>52</v>
      </c>
      <c r="C5" s="160"/>
      <c r="D5" s="25" t="s">
        <v>45</v>
      </c>
      <c r="E5" s="26" t="s">
        <v>80</v>
      </c>
      <c r="F5" s="48">
        <v>1</v>
      </c>
      <c r="G5" s="49" t="s">
        <v>41</v>
      </c>
      <c r="H5" s="102">
        <f>SUM(F5:F5)</f>
        <v>1</v>
      </c>
    </row>
    <row r="6" spans="1:8" s="47" customFormat="1" ht="45">
      <c r="A6" s="24" t="s">
        <v>42</v>
      </c>
      <c r="B6" s="167" t="s">
        <v>53</v>
      </c>
      <c r="C6" s="160"/>
      <c r="D6" s="25" t="s">
        <v>43</v>
      </c>
      <c r="E6" s="26" t="s">
        <v>80</v>
      </c>
      <c r="F6" s="50">
        <v>1</v>
      </c>
      <c r="G6" s="51" t="s">
        <v>41</v>
      </c>
      <c r="H6" s="103">
        <f>SUM(F6:F6)</f>
        <v>1</v>
      </c>
    </row>
    <row r="7" spans="1:8" s="47" customFormat="1" ht="45">
      <c r="A7" s="24" t="s">
        <v>47</v>
      </c>
      <c r="B7" s="167" t="s">
        <v>54</v>
      </c>
      <c r="C7" s="160"/>
      <c r="D7" s="25" t="s">
        <v>48</v>
      </c>
      <c r="E7" s="26" t="s">
        <v>80</v>
      </c>
      <c r="F7" s="31"/>
      <c r="G7" s="32" t="s">
        <v>41</v>
      </c>
      <c r="H7" s="103">
        <f>SUM(F7:F7)</f>
        <v>0</v>
      </c>
    </row>
    <row r="8" spans="1:8" s="47" customFormat="1" ht="75.6" customHeight="1">
      <c r="A8" s="24" t="s">
        <v>16</v>
      </c>
      <c r="B8" s="167" t="s">
        <v>55</v>
      </c>
      <c r="C8" s="160"/>
      <c r="D8" s="25" t="s">
        <v>27</v>
      </c>
      <c r="E8" s="26" t="s">
        <v>80</v>
      </c>
      <c r="F8" s="31"/>
      <c r="G8" s="32" t="s">
        <v>41</v>
      </c>
      <c r="H8" s="103">
        <f aca="true" t="shared" si="0" ref="H8:H9">SUM(F8:F8)</f>
        <v>0</v>
      </c>
    </row>
    <row r="9" spans="1:8" s="47" customFormat="1" ht="75.6" customHeight="1">
      <c r="A9" s="80" t="s">
        <v>70</v>
      </c>
      <c r="B9" s="168" t="s">
        <v>71</v>
      </c>
      <c r="C9" s="169"/>
      <c r="D9" s="81" t="s">
        <v>72</v>
      </c>
      <c r="E9" s="26" t="s">
        <v>81</v>
      </c>
      <c r="F9" s="31"/>
      <c r="G9" s="85" t="s">
        <v>41</v>
      </c>
      <c r="H9" s="103">
        <f t="shared" si="0"/>
        <v>0</v>
      </c>
    </row>
    <row r="10" spans="1:8" s="47" customFormat="1" ht="76.15" customHeight="1">
      <c r="A10" s="33" t="s">
        <v>6</v>
      </c>
      <c r="B10" s="170" t="s">
        <v>7</v>
      </c>
      <c r="C10" s="158"/>
      <c r="D10" s="34" t="s">
        <v>24</v>
      </c>
      <c r="E10" s="35" t="s">
        <v>29</v>
      </c>
      <c r="F10" s="36"/>
      <c r="G10" s="37" t="s">
        <v>41</v>
      </c>
      <c r="H10" s="103">
        <f aca="true" t="shared" si="1" ref="H10:H17">SUM(F10:F10)</f>
        <v>0</v>
      </c>
    </row>
    <row r="11" spans="1:8" s="47" customFormat="1" ht="76.15" customHeight="1">
      <c r="A11" s="33" t="s">
        <v>34</v>
      </c>
      <c r="B11" s="171" t="s">
        <v>17</v>
      </c>
      <c r="C11" s="172"/>
      <c r="D11" s="38" t="s">
        <v>79</v>
      </c>
      <c r="E11" s="39" t="s">
        <v>26</v>
      </c>
      <c r="F11" s="36">
        <v>2</v>
      </c>
      <c r="G11" s="37" t="s">
        <v>41</v>
      </c>
      <c r="H11" s="103">
        <f t="shared" si="1"/>
        <v>2</v>
      </c>
    </row>
    <row r="12" spans="1:8" s="47" customFormat="1" ht="76.15" customHeight="1">
      <c r="A12" s="33" t="s">
        <v>21</v>
      </c>
      <c r="B12" s="157" t="s">
        <v>8</v>
      </c>
      <c r="C12" s="158"/>
      <c r="D12" s="34" t="s">
        <v>28</v>
      </c>
      <c r="E12" s="39" t="s">
        <v>32</v>
      </c>
      <c r="F12" s="36"/>
      <c r="G12" s="37" t="s">
        <v>41</v>
      </c>
      <c r="H12" s="103">
        <f t="shared" si="1"/>
        <v>0</v>
      </c>
    </row>
    <row r="13" spans="1:8" s="47" customFormat="1" ht="76.15" customHeight="1">
      <c r="A13" s="33" t="s">
        <v>9</v>
      </c>
      <c r="B13" s="157" t="s">
        <v>10</v>
      </c>
      <c r="C13" s="158"/>
      <c r="D13" s="34" t="s">
        <v>23</v>
      </c>
      <c r="E13" s="39" t="s">
        <v>31</v>
      </c>
      <c r="F13" s="36"/>
      <c r="G13" s="37" t="s">
        <v>41</v>
      </c>
      <c r="H13" s="103">
        <f t="shared" si="1"/>
        <v>0</v>
      </c>
    </row>
    <row r="14" spans="1:8" s="47" customFormat="1" ht="76.15" customHeight="1">
      <c r="A14" s="33" t="s">
        <v>11</v>
      </c>
      <c r="B14" s="157" t="s">
        <v>12</v>
      </c>
      <c r="C14" s="158"/>
      <c r="D14" s="34" t="s">
        <v>22</v>
      </c>
      <c r="E14" s="39" t="s">
        <v>30</v>
      </c>
      <c r="F14" s="36"/>
      <c r="G14" s="37" t="s">
        <v>41</v>
      </c>
      <c r="H14" s="103">
        <f t="shared" si="1"/>
        <v>0</v>
      </c>
    </row>
    <row r="15" spans="1:8" s="47" customFormat="1" ht="76.15" customHeight="1">
      <c r="A15" s="33" t="s">
        <v>13</v>
      </c>
      <c r="B15" s="157" t="s">
        <v>14</v>
      </c>
      <c r="C15" s="158"/>
      <c r="D15" s="34" t="s">
        <v>22</v>
      </c>
      <c r="E15" s="39" t="s">
        <v>33</v>
      </c>
      <c r="F15" s="36"/>
      <c r="G15" s="37" t="s">
        <v>41</v>
      </c>
      <c r="H15" s="103">
        <f t="shared" si="1"/>
        <v>0</v>
      </c>
    </row>
    <row r="16" spans="1:8" s="47" customFormat="1" ht="76.15" customHeight="1">
      <c r="A16" s="33" t="s">
        <v>15</v>
      </c>
      <c r="B16" s="159" t="s">
        <v>18</v>
      </c>
      <c r="C16" s="160"/>
      <c r="D16" s="25" t="s">
        <v>78</v>
      </c>
      <c r="E16" s="26" t="s">
        <v>25</v>
      </c>
      <c r="F16" s="40"/>
      <c r="G16" s="37" t="s">
        <v>41</v>
      </c>
      <c r="H16" s="103">
        <f t="shared" si="1"/>
        <v>0</v>
      </c>
    </row>
    <row r="17" spans="1:8" s="47" customFormat="1" ht="76.15" customHeight="1" thickBot="1">
      <c r="A17" s="73" t="s">
        <v>19</v>
      </c>
      <c r="B17" s="161" t="s">
        <v>20</v>
      </c>
      <c r="C17" s="162"/>
      <c r="D17" s="113" t="s">
        <v>77</v>
      </c>
      <c r="E17" s="114" t="s">
        <v>85</v>
      </c>
      <c r="F17" s="115"/>
      <c r="G17" s="116" t="s">
        <v>41</v>
      </c>
      <c r="H17" s="117">
        <f t="shared" si="1"/>
        <v>0</v>
      </c>
    </row>
    <row r="18" spans="1:8" s="47" customFormat="1" ht="15">
      <c r="A18" s="52"/>
      <c r="H18" s="53"/>
    </row>
    <row r="19" ht="12.75"/>
  </sheetData>
  <sheetProtection algorithmName="SHA-512" hashValue="Q2Y+oXPE2ERca7sch9yQ7xHbY7JzN7KxKIVreTGArTwcA4cX8Qnkj0Yr15dss3JFOB6VlzkRTi5reuc3x+53Hg==" saltValue="0Ei97ZGlhOmvotdfO0p/ow==" spinCount="100000" sheet="1" objects="1" scenarios="1"/>
  <mergeCells count="15">
    <mergeCell ref="B12:C12"/>
    <mergeCell ref="F2:H2"/>
    <mergeCell ref="B4:C4"/>
    <mergeCell ref="B5:C5"/>
    <mergeCell ref="B6:C6"/>
    <mergeCell ref="B7:C7"/>
    <mergeCell ref="B8:C8"/>
    <mergeCell ref="B9:C9"/>
    <mergeCell ref="B10:C10"/>
    <mergeCell ref="B11:C11"/>
    <mergeCell ref="B13:C13"/>
    <mergeCell ref="B14:C14"/>
    <mergeCell ref="B15:C15"/>
    <mergeCell ref="B16:C16"/>
    <mergeCell ref="B17:C17"/>
  </mergeCells>
  <printOptions/>
  <pageMargins left="0.25" right="0.25" top="0.75" bottom="0.75" header="0.3" footer="0.3"/>
  <pageSetup fitToHeight="0" fitToWidth="1"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 topLeftCell="A1">
      <pane ySplit="4" topLeftCell="A5" activePane="bottomLeft" state="frozen"/>
      <selection pane="bottomLeft" activeCell="H6" sqref="H6"/>
    </sheetView>
  </sheetViews>
  <sheetFormatPr defaultColWidth="9.140625" defaultRowHeight="12.75"/>
  <cols>
    <col min="1" max="1" width="10.00390625" style="41" customWidth="1"/>
    <col min="2" max="2" width="19.28125" style="14" customWidth="1"/>
    <col min="3" max="3" width="27.7109375" style="14" customWidth="1"/>
    <col min="4" max="4" width="19.7109375" style="14" customWidth="1"/>
    <col min="5" max="5" width="50.7109375" style="14" customWidth="1"/>
    <col min="6" max="9" width="5.7109375" style="14" customWidth="1"/>
    <col min="10" max="10" width="11.140625" style="14" bestFit="1" customWidth="1"/>
    <col min="11" max="11" width="16.00390625" style="42" bestFit="1" customWidth="1"/>
    <col min="12" max="16384" width="9.140625" style="14" customWidth="1"/>
  </cols>
  <sheetData>
    <row r="1" spans="1:11" ht="13.9" customHeight="1" thickBot="1">
      <c r="A1" s="10"/>
      <c r="B1" s="11"/>
      <c r="C1" s="11"/>
      <c r="D1" s="11"/>
      <c r="E1" s="11"/>
      <c r="F1" s="12"/>
      <c r="G1" s="12"/>
      <c r="H1" s="12"/>
      <c r="I1" s="12"/>
      <c r="J1" s="12"/>
      <c r="K1" s="13"/>
    </row>
    <row r="2" spans="1:11" ht="21.75" thickBot="1">
      <c r="A2" s="15" t="s">
        <v>49</v>
      </c>
      <c r="B2" s="16"/>
      <c r="C2" s="17"/>
      <c r="D2" s="17"/>
      <c r="E2" s="68"/>
      <c r="F2" s="163"/>
      <c r="G2" s="163"/>
      <c r="H2" s="163"/>
      <c r="I2" s="163"/>
      <c r="J2" s="163"/>
      <c r="K2" s="164"/>
    </row>
    <row r="3" spans="1:11" ht="42.75" customHeight="1" thickBot="1">
      <c r="A3" s="18" t="s">
        <v>86</v>
      </c>
      <c r="B3" s="17"/>
      <c r="C3" s="17"/>
      <c r="D3" s="17"/>
      <c r="E3" s="68"/>
      <c r="F3" s="143" t="s">
        <v>50</v>
      </c>
      <c r="G3" s="143"/>
      <c r="H3" s="143"/>
      <c r="I3" s="143"/>
      <c r="J3" s="19"/>
      <c r="K3" s="70"/>
    </row>
    <row r="4" spans="1:11" s="47" customFormat="1" ht="30.75" thickBot="1">
      <c r="A4" s="43" t="s">
        <v>5</v>
      </c>
      <c r="B4" s="165" t="s">
        <v>1</v>
      </c>
      <c r="C4" s="166"/>
      <c r="D4" s="44" t="s">
        <v>51</v>
      </c>
      <c r="E4" s="45" t="s">
        <v>0</v>
      </c>
      <c r="F4" s="82">
        <v>106</v>
      </c>
      <c r="G4" s="82">
        <v>133</v>
      </c>
      <c r="H4" s="44">
        <v>145</v>
      </c>
      <c r="I4" s="84" t="s">
        <v>73</v>
      </c>
      <c r="J4" s="46" t="s">
        <v>2</v>
      </c>
      <c r="K4" s="101" t="s">
        <v>3</v>
      </c>
    </row>
    <row r="5" spans="1:11" s="47" customFormat="1" ht="45">
      <c r="A5" s="24" t="s">
        <v>44</v>
      </c>
      <c r="B5" s="167" t="s">
        <v>52</v>
      </c>
      <c r="C5" s="160"/>
      <c r="D5" s="25" t="s">
        <v>45</v>
      </c>
      <c r="E5" s="26" t="s">
        <v>80</v>
      </c>
      <c r="F5" s="48"/>
      <c r="G5" s="48"/>
      <c r="H5" s="48"/>
      <c r="I5" s="48"/>
      <c r="J5" s="49" t="s">
        <v>41</v>
      </c>
      <c r="K5" s="102">
        <f aca="true" t="shared" si="0" ref="K5:K10">SUM(F5:I5)</f>
        <v>0</v>
      </c>
    </row>
    <row r="6" spans="1:11" s="47" customFormat="1" ht="45">
      <c r="A6" s="24" t="s">
        <v>42</v>
      </c>
      <c r="B6" s="167" t="s">
        <v>53</v>
      </c>
      <c r="C6" s="160"/>
      <c r="D6" s="25" t="s">
        <v>43</v>
      </c>
      <c r="E6" s="26" t="s">
        <v>80</v>
      </c>
      <c r="F6" s="50">
        <v>1</v>
      </c>
      <c r="G6" s="50"/>
      <c r="H6" s="50">
        <v>2</v>
      </c>
      <c r="I6" s="50"/>
      <c r="J6" s="51" t="s">
        <v>41</v>
      </c>
      <c r="K6" s="103">
        <f t="shared" si="0"/>
        <v>3</v>
      </c>
    </row>
    <row r="7" spans="1:11" s="47" customFormat="1" ht="45">
      <c r="A7" s="24" t="s">
        <v>47</v>
      </c>
      <c r="B7" s="167" t="s">
        <v>54</v>
      </c>
      <c r="C7" s="160"/>
      <c r="D7" s="25" t="s">
        <v>48</v>
      </c>
      <c r="E7" s="26" t="s">
        <v>80</v>
      </c>
      <c r="F7" s="31">
        <v>1</v>
      </c>
      <c r="G7" s="31">
        <v>1</v>
      </c>
      <c r="H7" s="31"/>
      <c r="I7" s="31"/>
      <c r="J7" s="32" t="s">
        <v>41</v>
      </c>
      <c r="K7" s="103">
        <f t="shared" si="0"/>
        <v>2</v>
      </c>
    </row>
    <row r="8" spans="1:11" s="47" customFormat="1" ht="75.6" customHeight="1">
      <c r="A8" s="24" t="s">
        <v>16</v>
      </c>
      <c r="B8" s="167" t="s">
        <v>55</v>
      </c>
      <c r="C8" s="160"/>
      <c r="D8" s="25" t="s">
        <v>27</v>
      </c>
      <c r="E8" s="26" t="s">
        <v>80</v>
      </c>
      <c r="F8" s="31"/>
      <c r="G8" s="31"/>
      <c r="H8" s="31"/>
      <c r="I8" s="31"/>
      <c r="J8" s="32" t="s">
        <v>41</v>
      </c>
      <c r="K8" s="103">
        <f t="shared" si="0"/>
        <v>0</v>
      </c>
    </row>
    <row r="9" spans="1:11" s="47" customFormat="1" ht="75.6" customHeight="1">
      <c r="A9" s="80" t="s">
        <v>70</v>
      </c>
      <c r="B9" s="168" t="s">
        <v>71</v>
      </c>
      <c r="C9" s="169"/>
      <c r="D9" s="81" t="s">
        <v>72</v>
      </c>
      <c r="E9" s="26" t="s">
        <v>81</v>
      </c>
      <c r="F9" s="31">
        <v>1</v>
      </c>
      <c r="G9" s="31">
        <v>1</v>
      </c>
      <c r="H9" s="31">
        <v>1</v>
      </c>
      <c r="I9" s="31"/>
      <c r="J9" s="32"/>
      <c r="K9" s="103">
        <f t="shared" si="0"/>
        <v>3</v>
      </c>
    </row>
    <row r="10" spans="1:11" s="47" customFormat="1" ht="75.6" customHeight="1">
      <c r="A10" s="83" t="s">
        <v>74</v>
      </c>
      <c r="B10" s="168" t="s">
        <v>71</v>
      </c>
      <c r="C10" s="169"/>
      <c r="D10" s="81" t="s">
        <v>75</v>
      </c>
      <c r="E10" s="26" t="s">
        <v>82</v>
      </c>
      <c r="F10" s="31"/>
      <c r="G10" s="31"/>
      <c r="H10" s="31"/>
      <c r="I10" s="31">
        <v>5</v>
      </c>
      <c r="J10" s="32"/>
      <c r="K10" s="103">
        <f t="shared" si="0"/>
        <v>5</v>
      </c>
    </row>
    <row r="11" spans="1:11" s="47" customFormat="1" ht="76.15" customHeight="1">
      <c r="A11" s="33" t="s">
        <v>6</v>
      </c>
      <c r="B11" s="170" t="s">
        <v>7</v>
      </c>
      <c r="C11" s="158"/>
      <c r="D11" s="34" t="s">
        <v>24</v>
      </c>
      <c r="E11" s="35" t="s">
        <v>29</v>
      </c>
      <c r="F11" s="36">
        <v>2</v>
      </c>
      <c r="G11" s="36">
        <v>1</v>
      </c>
      <c r="H11" s="36">
        <v>1</v>
      </c>
      <c r="I11" s="36"/>
      <c r="J11" s="37" t="s">
        <v>41</v>
      </c>
      <c r="K11" s="103">
        <f aca="true" t="shared" si="1" ref="K11:K18">SUM(F11:I11)</f>
        <v>4</v>
      </c>
    </row>
    <row r="12" spans="1:11" s="47" customFormat="1" ht="76.15" customHeight="1">
      <c r="A12" s="33" t="s">
        <v>34</v>
      </c>
      <c r="B12" s="171" t="s">
        <v>17</v>
      </c>
      <c r="C12" s="172"/>
      <c r="D12" s="38" t="s">
        <v>79</v>
      </c>
      <c r="E12" s="39" t="s">
        <v>26</v>
      </c>
      <c r="F12" s="36">
        <v>2</v>
      </c>
      <c r="G12" s="36"/>
      <c r="H12" s="36">
        <v>2</v>
      </c>
      <c r="I12" s="36"/>
      <c r="J12" s="37" t="s">
        <v>41</v>
      </c>
      <c r="K12" s="103">
        <f t="shared" si="1"/>
        <v>4</v>
      </c>
    </row>
    <row r="13" spans="1:11" s="47" customFormat="1" ht="76.15" customHeight="1">
      <c r="A13" s="33" t="s">
        <v>21</v>
      </c>
      <c r="B13" s="157" t="s">
        <v>8</v>
      </c>
      <c r="C13" s="158"/>
      <c r="D13" s="34" t="s">
        <v>28</v>
      </c>
      <c r="E13" s="39" t="s">
        <v>32</v>
      </c>
      <c r="F13" s="36">
        <v>5</v>
      </c>
      <c r="G13" s="36">
        <v>1</v>
      </c>
      <c r="H13" s="36">
        <v>1</v>
      </c>
      <c r="I13" s="36"/>
      <c r="J13" s="37" t="s">
        <v>41</v>
      </c>
      <c r="K13" s="103">
        <f t="shared" si="1"/>
        <v>7</v>
      </c>
    </row>
    <row r="14" spans="1:11" s="47" customFormat="1" ht="76.15" customHeight="1">
      <c r="A14" s="33" t="s">
        <v>9</v>
      </c>
      <c r="B14" s="157" t="s">
        <v>10</v>
      </c>
      <c r="C14" s="158"/>
      <c r="D14" s="34" t="s">
        <v>23</v>
      </c>
      <c r="E14" s="39" t="s">
        <v>31</v>
      </c>
      <c r="F14" s="36">
        <v>1</v>
      </c>
      <c r="G14" s="36">
        <v>1</v>
      </c>
      <c r="H14" s="36">
        <v>1</v>
      </c>
      <c r="I14" s="36"/>
      <c r="J14" s="37" t="s">
        <v>41</v>
      </c>
      <c r="K14" s="103">
        <f t="shared" si="1"/>
        <v>3</v>
      </c>
    </row>
    <row r="15" spans="1:11" s="47" customFormat="1" ht="76.15" customHeight="1">
      <c r="A15" s="33" t="s">
        <v>11</v>
      </c>
      <c r="B15" s="157" t="s">
        <v>12</v>
      </c>
      <c r="C15" s="158"/>
      <c r="D15" s="34" t="s">
        <v>22</v>
      </c>
      <c r="E15" s="39" t="s">
        <v>30</v>
      </c>
      <c r="F15" s="36">
        <v>1</v>
      </c>
      <c r="G15" s="36">
        <v>1</v>
      </c>
      <c r="H15" s="36">
        <v>1</v>
      </c>
      <c r="I15" s="36"/>
      <c r="J15" s="37" t="s">
        <v>41</v>
      </c>
      <c r="K15" s="103">
        <f t="shared" si="1"/>
        <v>3</v>
      </c>
    </row>
    <row r="16" spans="1:11" s="47" customFormat="1" ht="76.15" customHeight="1">
      <c r="A16" s="33" t="s">
        <v>13</v>
      </c>
      <c r="B16" s="157" t="s">
        <v>14</v>
      </c>
      <c r="C16" s="158"/>
      <c r="D16" s="34" t="s">
        <v>22</v>
      </c>
      <c r="E16" s="39" t="s">
        <v>33</v>
      </c>
      <c r="F16" s="36">
        <v>1</v>
      </c>
      <c r="G16" s="36">
        <v>1</v>
      </c>
      <c r="H16" s="36"/>
      <c r="I16" s="36"/>
      <c r="J16" s="37" t="s">
        <v>41</v>
      </c>
      <c r="K16" s="103">
        <f t="shared" si="1"/>
        <v>2</v>
      </c>
    </row>
    <row r="17" spans="1:11" s="47" customFormat="1" ht="76.15" customHeight="1">
      <c r="A17" s="33" t="s">
        <v>15</v>
      </c>
      <c r="B17" s="159" t="s">
        <v>18</v>
      </c>
      <c r="C17" s="160"/>
      <c r="D17" s="25" t="s">
        <v>78</v>
      </c>
      <c r="E17" s="26" t="s">
        <v>25</v>
      </c>
      <c r="F17" s="40"/>
      <c r="G17" s="40">
        <v>1</v>
      </c>
      <c r="H17" s="40">
        <v>1</v>
      </c>
      <c r="I17" s="40"/>
      <c r="J17" s="37" t="s">
        <v>41</v>
      </c>
      <c r="K17" s="103">
        <f t="shared" si="1"/>
        <v>2</v>
      </c>
    </row>
    <row r="18" spans="1:11" s="47" customFormat="1" ht="76.15" customHeight="1" thickBot="1">
      <c r="A18" s="73" t="s">
        <v>19</v>
      </c>
      <c r="B18" s="161" t="s">
        <v>20</v>
      </c>
      <c r="C18" s="162"/>
      <c r="D18" s="113" t="s">
        <v>77</v>
      </c>
      <c r="E18" s="114" t="s">
        <v>85</v>
      </c>
      <c r="F18" s="115">
        <v>2</v>
      </c>
      <c r="G18" s="115">
        <v>1</v>
      </c>
      <c r="H18" s="115">
        <v>1</v>
      </c>
      <c r="I18" s="115"/>
      <c r="J18" s="116" t="s">
        <v>41</v>
      </c>
      <c r="K18" s="117">
        <f t="shared" si="1"/>
        <v>4</v>
      </c>
    </row>
    <row r="19" spans="1:11" s="47" customFormat="1" ht="15">
      <c r="A19" s="52"/>
      <c r="K19" s="53"/>
    </row>
    <row r="20" ht="12.75"/>
  </sheetData>
  <sheetProtection algorithmName="SHA-512" hashValue="o2X0bkfn93swCw7e+AE2lq1vwTzAreFG1ivowWiCLgDceIaifNbgQXWISTHOw9WHuI9IZfIEyu8FkUysuV0PdA==" saltValue="SchKT87OWMIwZZi/Pt5iTA==" spinCount="100000" sheet="1" objects="1" scenarios="1"/>
  <mergeCells count="17">
    <mergeCell ref="B7:C7"/>
    <mergeCell ref="F2:K2"/>
    <mergeCell ref="F3:I3"/>
    <mergeCell ref="B4:C4"/>
    <mergeCell ref="B5:C5"/>
    <mergeCell ref="B6:C6"/>
    <mergeCell ref="B15:C15"/>
    <mergeCell ref="B16:C16"/>
    <mergeCell ref="B17:C17"/>
    <mergeCell ref="B18:C18"/>
    <mergeCell ref="B8:C8"/>
    <mergeCell ref="B11:C11"/>
    <mergeCell ref="B12:C12"/>
    <mergeCell ref="B13:C13"/>
    <mergeCell ref="B14:C14"/>
    <mergeCell ref="B9:C9"/>
    <mergeCell ref="B10:C10"/>
  </mergeCells>
  <printOptions/>
  <pageMargins left="0.25" right="0.25" top="0.75" bottom="0.75" header="0.3" footer="0.3"/>
  <pageSetup fitToHeight="0" fitToWidth="1" horizontalDpi="600" verticalDpi="600" orientation="landscape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workbookViewId="0" topLeftCell="A1">
      <selection activeCell="H8" sqref="H8"/>
    </sheetView>
  </sheetViews>
  <sheetFormatPr defaultColWidth="9.140625" defaultRowHeight="12.75"/>
  <cols>
    <col min="1" max="1" width="10.00390625" style="41" customWidth="1"/>
    <col min="2" max="2" width="19.28125" style="14" customWidth="1"/>
    <col min="3" max="3" width="27.7109375" style="14" customWidth="1"/>
    <col min="4" max="4" width="19.7109375" style="14" customWidth="1"/>
    <col min="5" max="5" width="50.7109375" style="14" customWidth="1"/>
    <col min="6" max="8" width="5.7109375" style="14" customWidth="1"/>
    <col min="9" max="9" width="11.140625" style="14" bestFit="1" customWidth="1"/>
    <col min="10" max="10" width="16.00390625" style="42" bestFit="1" customWidth="1"/>
    <col min="11" max="16384" width="9.140625" style="14" customWidth="1"/>
  </cols>
  <sheetData>
    <row r="1" spans="1:10" ht="13.9" customHeight="1" thickBot="1">
      <c r="A1" s="10"/>
      <c r="B1" s="11"/>
      <c r="C1" s="11"/>
      <c r="D1" s="11"/>
      <c r="E1" s="11"/>
      <c r="F1" s="12"/>
      <c r="G1" s="12"/>
      <c r="H1" s="12"/>
      <c r="I1" s="12"/>
      <c r="J1" s="13"/>
    </row>
    <row r="2" spans="1:10" ht="21.75" thickBot="1">
      <c r="A2" s="15" t="s">
        <v>87</v>
      </c>
      <c r="B2" s="16"/>
      <c r="C2" s="17"/>
      <c r="D2" s="17"/>
      <c r="E2" s="68"/>
      <c r="F2" s="163"/>
      <c r="G2" s="163"/>
      <c r="H2" s="163"/>
      <c r="I2" s="163"/>
      <c r="J2" s="164"/>
    </row>
    <row r="3" spans="1:10" ht="42.75" customHeight="1" thickBot="1">
      <c r="A3" s="18" t="s">
        <v>86</v>
      </c>
      <c r="B3" s="17"/>
      <c r="C3" s="17"/>
      <c r="D3" s="17"/>
      <c r="E3" s="68"/>
      <c r="F3" s="173" t="s">
        <v>50</v>
      </c>
      <c r="G3" s="143"/>
      <c r="H3" s="143"/>
      <c r="I3" s="19"/>
      <c r="J3" s="70"/>
    </row>
    <row r="4" spans="1:10" s="47" customFormat="1" ht="30.75" thickBot="1">
      <c r="A4" s="43" t="s">
        <v>5</v>
      </c>
      <c r="B4" s="165" t="s">
        <v>1</v>
      </c>
      <c r="C4" s="166"/>
      <c r="D4" s="44" t="s">
        <v>51</v>
      </c>
      <c r="E4" s="45" t="s">
        <v>0</v>
      </c>
      <c r="F4" s="44">
        <v>212</v>
      </c>
      <c r="G4" s="44">
        <v>220</v>
      </c>
      <c r="H4" s="46" t="s">
        <v>46</v>
      </c>
      <c r="I4" s="46" t="s">
        <v>2</v>
      </c>
      <c r="J4" s="101" t="s">
        <v>3</v>
      </c>
    </row>
    <row r="5" spans="1:10" s="47" customFormat="1" ht="45">
      <c r="A5" s="24" t="s">
        <v>44</v>
      </c>
      <c r="B5" s="159" t="s">
        <v>4</v>
      </c>
      <c r="C5" s="160"/>
      <c r="D5" s="25" t="s">
        <v>45</v>
      </c>
      <c r="E5" s="26" t="s">
        <v>80</v>
      </c>
      <c r="F5" s="48"/>
      <c r="G5" s="48"/>
      <c r="H5" s="48"/>
      <c r="I5" s="49" t="s">
        <v>41</v>
      </c>
      <c r="J5" s="102">
        <f aca="true" t="shared" si="0" ref="J5:J16">SUM(F5:H5)</f>
        <v>0</v>
      </c>
    </row>
    <row r="6" spans="1:10" s="47" customFormat="1" ht="45">
      <c r="A6" s="24" t="s">
        <v>42</v>
      </c>
      <c r="B6" s="159" t="s">
        <v>4</v>
      </c>
      <c r="C6" s="160"/>
      <c r="D6" s="25" t="s">
        <v>43</v>
      </c>
      <c r="E6" s="26" t="s">
        <v>80</v>
      </c>
      <c r="F6" s="50"/>
      <c r="G6" s="50"/>
      <c r="H6" s="50">
        <v>1</v>
      </c>
      <c r="I6" s="51" t="s">
        <v>41</v>
      </c>
      <c r="J6" s="103">
        <f t="shared" si="0"/>
        <v>1</v>
      </c>
    </row>
    <row r="7" spans="1:10" s="47" customFormat="1" ht="45">
      <c r="A7" s="24" t="s">
        <v>47</v>
      </c>
      <c r="B7" s="159" t="s">
        <v>4</v>
      </c>
      <c r="C7" s="160"/>
      <c r="D7" s="25" t="s">
        <v>48</v>
      </c>
      <c r="E7" s="26" t="s">
        <v>80</v>
      </c>
      <c r="F7" s="31"/>
      <c r="G7" s="31"/>
      <c r="H7" s="31">
        <v>2</v>
      </c>
      <c r="I7" s="32" t="s">
        <v>41</v>
      </c>
      <c r="J7" s="103">
        <f t="shared" si="0"/>
        <v>2</v>
      </c>
    </row>
    <row r="8" spans="1:10" s="47" customFormat="1" ht="75.6" customHeight="1">
      <c r="A8" s="24" t="s">
        <v>16</v>
      </c>
      <c r="B8" s="159" t="s">
        <v>4</v>
      </c>
      <c r="C8" s="160"/>
      <c r="D8" s="25" t="s">
        <v>27</v>
      </c>
      <c r="E8" s="26" t="s">
        <v>80</v>
      </c>
      <c r="F8" s="31"/>
      <c r="G8" s="31"/>
      <c r="H8" s="31"/>
      <c r="I8" s="32" t="s">
        <v>41</v>
      </c>
      <c r="J8" s="103">
        <f t="shared" si="0"/>
        <v>0</v>
      </c>
    </row>
    <row r="9" spans="1:10" s="47" customFormat="1" ht="76.15" customHeight="1">
      <c r="A9" s="33" t="s">
        <v>6</v>
      </c>
      <c r="B9" s="157" t="s">
        <v>7</v>
      </c>
      <c r="C9" s="158"/>
      <c r="D9" s="34" t="s">
        <v>24</v>
      </c>
      <c r="E9" s="35" t="s">
        <v>29</v>
      </c>
      <c r="F9" s="36"/>
      <c r="G9" s="36"/>
      <c r="H9" s="36">
        <v>2</v>
      </c>
      <c r="I9" s="37" t="s">
        <v>41</v>
      </c>
      <c r="J9" s="103">
        <f t="shared" si="0"/>
        <v>2</v>
      </c>
    </row>
    <row r="10" spans="1:10" s="47" customFormat="1" ht="76.15" customHeight="1">
      <c r="A10" s="33" t="s">
        <v>34</v>
      </c>
      <c r="B10" s="171" t="s">
        <v>17</v>
      </c>
      <c r="C10" s="172"/>
      <c r="D10" s="38" t="s">
        <v>79</v>
      </c>
      <c r="E10" s="39" t="s">
        <v>26</v>
      </c>
      <c r="F10" s="36"/>
      <c r="G10" s="36"/>
      <c r="H10" s="36">
        <v>3</v>
      </c>
      <c r="I10" s="37" t="s">
        <v>41</v>
      </c>
      <c r="J10" s="103">
        <f t="shared" si="0"/>
        <v>3</v>
      </c>
    </row>
    <row r="11" spans="1:10" s="47" customFormat="1" ht="76.15" customHeight="1">
      <c r="A11" s="33" t="s">
        <v>21</v>
      </c>
      <c r="B11" s="157" t="s">
        <v>8</v>
      </c>
      <c r="C11" s="158"/>
      <c r="D11" s="34" t="s">
        <v>28</v>
      </c>
      <c r="E11" s="39" t="s">
        <v>32</v>
      </c>
      <c r="F11" s="36"/>
      <c r="G11" s="36"/>
      <c r="H11" s="36">
        <v>1</v>
      </c>
      <c r="I11" s="37" t="s">
        <v>41</v>
      </c>
      <c r="J11" s="103">
        <f t="shared" si="0"/>
        <v>1</v>
      </c>
    </row>
    <row r="12" spans="1:10" s="47" customFormat="1" ht="76.15" customHeight="1">
      <c r="A12" s="33" t="s">
        <v>9</v>
      </c>
      <c r="B12" s="157" t="s">
        <v>10</v>
      </c>
      <c r="C12" s="158"/>
      <c r="D12" s="34" t="s">
        <v>23</v>
      </c>
      <c r="E12" s="39" t="s">
        <v>31</v>
      </c>
      <c r="F12" s="36"/>
      <c r="G12" s="36">
        <v>1</v>
      </c>
      <c r="H12" s="36">
        <v>3</v>
      </c>
      <c r="I12" s="37" t="s">
        <v>41</v>
      </c>
      <c r="J12" s="103">
        <f t="shared" si="0"/>
        <v>4</v>
      </c>
    </row>
    <row r="13" spans="1:10" s="47" customFormat="1" ht="76.15" customHeight="1">
      <c r="A13" s="33" t="s">
        <v>11</v>
      </c>
      <c r="B13" s="157" t="s">
        <v>12</v>
      </c>
      <c r="C13" s="158"/>
      <c r="D13" s="34" t="s">
        <v>22</v>
      </c>
      <c r="E13" s="39" t="s">
        <v>30</v>
      </c>
      <c r="F13" s="36"/>
      <c r="G13" s="36">
        <v>2</v>
      </c>
      <c r="H13" s="36">
        <v>1</v>
      </c>
      <c r="I13" s="37" t="s">
        <v>41</v>
      </c>
      <c r="J13" s="103">
        <f t="shared" si="0"/>
        <v>3</v>
      </c>
    </row>
    <row r="14" spans="1:10" s="47" customFormat="1" ht="76.15" customHeight="1">
      <c r="A14" s="33" t="s">
        <v>13</v>
      </c>
      <c r="B14" s="157" t="s">
        <v>14</v>
      </c>
      <c r="C14" s="158"/>
      <c r="D14" s="34" t="s">
        <v>22</v>
      </c>
      <c r="E14" s="39" t="s">
        <v>33</v>
      </c>
      <c r="F14" s="36">
        <v>1</v>
      </c>
      <c r="G14" s="36"/>
      <c r="H14" s="36"/>
      <c r="I14" s="37" t="s">
        <v>41</v>
      </c>
      <c r="J14" s="103">
        <f t="shared" si="0"/>
        <v>1</v>
      </c>
    </row>
    <row r="15" spans="1:10" s="47" customFormat="1" ht="76.15" customHeight="1">
      <c r="A15" s="33" t="s">
        <v>15</v>
      </c>
      <c r="B15" s="159" t="s">
        <v>18</v>
      </c>
      <c r="C15" s="160"/>
      <c r="D15" s="25" t="s">
        <v>78</v>
      </c>
      <c r="E15" s="26" t="s">
        <v>25</v>
      </c>
      <c r="F15" s="40"/>
      <c r="G15" s="40"/>
      <c r="H15" s="40"/>
      <c r="I15" s="37" t="s">
        <v>41</v>
      </c>
      <c r="J15" s="103">
        <f t="shared" si="0"/>
        <v>0</v>
      </c>
    </row>
    <row r="16" spans="1:10" s="47" customFormat="1" ht="76.15" customHeight="1" thickBot="1">
      <c r="A16" s="73" t="s">
        <v>19</v>
      </c>
      <c r="B16" s="161" t="s">
        <v>20</v>
      </c>
      <c r="C16" s="162"/>
      <c r="D16" s="113" t="s">
        <v>77</v>
      </c>
      <c r="E16" s="114" t="s">
        <v>85</v>
      </c>
      <c r="F16" s="115"/>
      <c r="G16" s="115"/>
      <c r="H16" s="115"/>
      <c r="I16" s="116" t="s">
        <v>41</v>
      </c>
      <c r="J16" s="117">
        <f t="shared" si="0"/>
        <v>0</v>
      </c>
    </row>
    <row r="17" spans="1:10" s="47" customFormat="1" ht="15">
      <c r="A17" s="52"/>
      <c r="J17" s="53"/>
    </row>
    <row r="18" ht="12.75"/>
  </sheetData>
  <sheetProtection algorithmName="SHA-512" hashValue="lBjurYbw72+KEtNljFCZxB0zeGvoeXXhxFtXmPSPruO2fN0q1B1FkuEkLsQ2+S/A3TERXCThJeoiBEadzLBqfQ==" saltValue="8Xkxyf8Y0OQwWISalenhQA==" spinCount="100000" sheet="1" objects="1" scenarios="1"/>
  <mergeCells count="15">
    <mergeCell ref="B14:C14"/>
    <mergeCell ref="B15:C15"/>
    <mergeCell ref="B16:C16"/>
    <mergeCell ref="B7:C7"/>
    <mergeCell ref="B9:C9"/>
    <mergeCell ref="B10:C10"/>
    <mergeCell ref="B11:C11"/>
    <mergeCell ref="B12:C12"/>
    <mergeCell ref="B13:C13"/>
    <mergeCell ref="B8:C8"/>
    <mergeCell ref="F2:J2"/>
    <mergeCell ref="F3:H3"/>
    <mergeCell ref="B4:C4"/>
    <mergeCell ref="B5:C5"/>
    <mergeCell ref="B6:C6"/>
  </mergeCells>
  <printOptions/>
  <pageMargins left="0.25" right="0.25" top="0.75" bottom="0.75" header="0.3" footer="0.3"/>
  <pageSetup fitToHeight="0" fitToWidth="1" horizontalDpi="600" verticalDpi="600" orientation="landscape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"/>
  <sheetViews>
    <sheetView workbookViewId="0" topLeftCell="A1">
      <pane ySplit="4" topLeftCell="A5" activePane="bottomLeft" state="frozen"/>
      <selection pane="bottomLeft" activeCell="G8" sqref="G8"/>
    </sheetView>
  </sheetViews>
  <sheetFormatPr defaultColWidth="9.140625" defaultRowHeight="12.75"/>
  <cols>
    <col min="1" max="1" width="10.00390625" style="4" customWidth="1"/>
    <col min="2" max="2" width="19.28125" style="0" customWidth="1"/>
    <col min="3" max="3" width="27.7109375" style="0" customWidth="1"/>
    <col min="4" max="4" width="19.7109375" style="0" customWidth="1"/>
    <col min="5" max="5" width="50.7109375" style="0" customWidth="1"/>
    <col min="6" max="18" width="5.7109375" style="0" customWidth="1"/>
    <col min="19" max="19" width="11.140625" style="0" bestFit="1" customWidth="1"/>
    <col min="20" max="20" width="16.00390625" style="9" bestFit="1" customWidth="1"/>
  </cols>
  <sheetData>
    <row r="1" spans="1:20" s="14" customFormat="1" ht="13.9" customHeight="1" thickBot="1">
      <c r="A1" s="10"/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</row>
    <row r="2" spans="1:20" s="14" customFormat="1" ht="21.75" thickBot="1">
      <c r="A2" s="15" t="s">
        <v>37</v>
      </c>
      <c r="B2" s="16"/>
      <c r="C2" s="17"/>
      <c r="D2" s="17"/>
      <c r="E2" s="68"/>
      <c r="F2" s="17"/>
      <c r="G2" s="17"/>
      <c r="H2" s="17"/>
      <c r="I2" s="17"/>
      <c r="J2" s="17"/>
      <c r="K2" s="17"/>
      <c r="L2" s="17"/>
      <c r="M2" s="17"/>
      <c r="N2" s="163"/>
      <c r="O2" s="163"/>
      <c r="P2" s="163"/>
      <c r="Q2" s="163"/>
      <c r="R2" s="163"/>
      <c r="S2" s="163"/>
      <c r="T2" s="164"/>
    </row>
    <row r="3" spans="1:20" s="14" customFormat="1" ht="42.75" customHeight="1" thickBot="1">
      <c r="A3" s="18" t="s">
        <v>86</v>
      </c>
      <c r="B3" s="17"/>
      <c r="C3" s="17"/>
      <c r="D3" s="17"/>
      <c r="E3" s="68"/>
      <c r="F3" s="173" t="s">
        <v>50</v>
      </c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88"/>
      <c r="S3" s="19"/>
      <c r="T3" s="70"/>
    </row>
    <row r="4" spans="1:20" s="54" customFormat="1" ht="35.1" customHeight="1" thickBot="1">
      <c r="A4" s="20" t="s">
        <v>5</v>
      </c>
      <c r="B4" s="155" t="s">
        <v>1</v>
      </c>
      <c r="C4" s="156"/>
      <c r="D4" s="44" t="s">
        <v>51</v>
      </c>
      <c r="E4" s="22" t="s">
        <v>0</v>
      </c>
      <c r="F4" s="21">
        <v>326</v>
      </c>
      <c r="G4" s="21">
        <v>305</v>
      </c>
      <c r="H4" s="21">
        <v>329</v>
      </c>
      <c r="I4" s="21">
        <v>330</v>
      </c>
      <c r="J4" s="23" t="s">
        <v>58</v>
      </c>
      <c r="K4" s="23" t="s">
        <v>67</v>
      </c>
      <c r="L4" s="23" t="s">
        <v>68</v>
      </c>
      <c r="M4" s="23" t="s">
        <v>69</v>
      </c>
      <c r="N4" s="21">
        <v>371</v>
      </c>
      <c r="O4" s="21">
        <v>386</v>
      </c>
      <c r="P4" s="23" t="s">
        <v>39</v>
      </c>
      <c r="Q4" s="23" t="s">
        <v>40</v>
      </c>
      <c r="R4" s="23" t="s">
        <v>73</v>
      </c>
      <c r="S4" s="23" t="s">
        <v>2</v>
      </c>
      <c r="T4" s="71" t="s">
        <v>3</v>
      </c>
    </row>
    <row r="5" spans="1:20" s="54" customFormat="1" ht="45">
      <c r="A5" s="55" t="s">
        <v>62</v>
      </c>
      <c r="B5" s="180" t="s">
        <v>4</v>
      </c>
      <c r="C5" s="181"/>
      <c r="D5" s="56" t="s">
        <v>63</v>
      </c>
      <c r="E5" s="26" t="s">
        <v>80</v>
      </c>
      <c r="F5" s="89"/>
      <c r="G5" s="89"/>
      <c r="H5" s="89"/>
      <c r="I5" s="89"/>
      <c r="J5" s="27">
        <v>1</v>
      </c>
      <c r="K5" s="28"/>
      <c r="L5" s="28"/>
      <c r="M5" s="28"/>
      <c r="N5" s="89"/>
      <c r="O5" s="89"/>
      <c r="P5" s="28"/>
      <c r="Q5" s="28"/>
      <c r="R5" s="28"/>
      <c r="S5" s="28"/>
      <c r="T5" s="104">
        <f>SUM(F5:R5)</f>
        <v>1</v>
      </c>
    </row>
    <row r="6" spans="1:20" s="54" customFormat="1" ht="45">
      <c r="A6" s="55" t="s">
        <v>44</v>
      </c>
      <c r="B6" s="180" t="s">
        <v>4</v>
      </c>
      <c r="C6" s="181"/>
      <c r="D6" s="56" t="s">
        <v>45</v>
      </c>
      <c r="E6" s="26" t="s">
        <v>80</v>
      </c>
      <c r="F6" s="29"/>
      <c r="G6" s="29"/>
      <c r="H6" s="29"/>
      <c r="I6" s="29"/>
      <c r="J6" s="29"/>
      <c r="K6" s="29"/>
      <c r="L6" s="29"/>
      <c r="M6" s="29"/>
      <c r="N6" s="29"/>
      <c r="O6" s="29">
        <v>2</v>
      </c>
      <c r="P6" s="29"/>
      <c r="Q6" s="29"/>
      <c r="R6" s="29"/>
      <c r="S6" s="30" t="s">
        <v>41</v>
      </c>
      <c r="T6" s="105">
        <f>SUM(F6:R6)</f>
        <v>2</v>
      </c>
    </row>
    <row r="7" spans="1:20" s="54" customFormat="1" ht="45">
      <c r="A7" s="55" t="s">
        <v>42</v>
      </c>
      <c r="B7" s="180" t="s">
        <v>4</v>
      </c>
      <c r="C7" s="181"/>
      <c r="D7" s="56" t="s">
        <v>43</v>
      </c>
      <c r="E7" s="26" t="s">
        <v>80</v>
      </c>
      <c r="F7" s="29"/>
      <c r="G7" s="29">
        <v>1</v>
      </c>
      <c r="H7" s="29"/>
      <c r="I7" s="29"/>
      <c r="J7" s="29">
        <v>1</v>
      </c>
      <c r="K7" s="29">
        <v>2</v>
      </c>
      <c r="L7" s="29"/>
      <c r="M7" s="29">
        <v>2</v>
      </c>
      <c r="N7" s="29"/>
      <c r="O7" s="29">
        <v>2</v>
      </c>
      <c r="P7" s="29">
        <v>1</v>
      </c>
      <c r="Q7" s="29"/>
      <c r="R7" s="29">
        <v>1</v>
      </c>
      <c r="S7" s="30" t="s">
        <v>41</v>
      </c>
      <c r="T7" s="106">
        <f>SUM(F7:R7)</f>
        <v>10</v>
      </c>
    </row>
    <row r="8" spans="1:20" s="54" customFormat="1" ht="45">
      <c r="A8" s="55" t="s">
        <v>47</v>
      </c>
      <c r="B8" s="180" t="s">
        <v>4</v>
      </c>
      <c r="C8" s="181"/>
      <c r="D8" s="56" t="s">
        <v>48</v>
      </c>
      <c r="E8" s="26" t="s">
        <v>80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  <c r="T8" s="106">
        <f aca="true" t="shared" si="0" ref="T8:T20">SUM(F8:R8)</f>
        <v>0</v>
      </c>
    </row>
    <row r="9" spans="1:20" s="54" customFormat="1" ht="75.6" customHeight="1">
      <c r="A9" s="55" t="s">
        <v>16</v>
      </c>
      <c r="B9" s="180" t="s">
        <v>4</v>
      </c>
      <c r="C9" s="181"/>
      <c r="D9" s="56" t="s">
        <v>27</v>
      </c>
      <c r="E9" s="26" t="s">
        <v>80</v>
      </c>
      <c r="F9" s="58"/>
      <c r="G9" s="58"/>
      <c r="H9" s="58">
        <v>2</v>
      </c>
      <c r="I9" s="58">
        <v>2</v>
      </c>
      <c r="J9" s="58">
        <v>1</v>
      </c>
      <c r="K9" s="58"/>
      <c r="L9" s="58"/>
      <c r="M9" s="58"/>
      <c r="N9" s="58">
        <v>1</v>
      </c>
      <c r="O9" s="58"/>
      <c r="P9" s="58"/>
      <c r="Q9" s="58"/>
      <c r="R9" s="58"/>
      <c r="S9" s="59" t="s">
        <v>41</v>
      </c>
      <c r="T9" s="106">
        <f t="shared" si="0"/>
        <v>6</v>
      </c>
    </row>
    <row r="10" spans="1:20" s="54" customFormat="1" ht="76.15" customHeight="1">
      <c r="A10" s="60" t="s">
        <v>59</v>
      </c>
      <c r="B10" s="176" t="s">
        <v>60</v>
      </c>
      <c r="C10" s="177"/>
      <c r="D10" s="56" t="s">
        <v>61</v>
      </c>
      <c r="E10" s="26" t="s">
        <v>80</v>
      </c>
      <c r="F10" s="63"/>
      <c r="G10" s="63"/>
      <c r="H10" s="63"/>
      <c r="I10" s="63"/>
      <c r="J10" s="63">
        <v>1</v>
      </c>
      <c r="K10" s="63"/>
      <c r="L10" s="63"/>
      <c r="M10" s="63"/>
      <c r="N10" s="63"/>
      <c r="O10" s="63"/>
      <c r="P10" s="63"/>
      <c r="Q10" s="63"/>
      <c r="R10" s="63"/>
      <c r="S10" s="64"/>
      <c r="T10" s="106">
        <f>SUM(F10:R10)</f>
        <v>1</v>
      </c>
    </row>
    <row r="11" spans="1:20" s="54" customFormat="1" ht="76.15" customHeight="1">
      <c r="A11" s="60" t="s">
        <v>6</v>
      </c>
      <c r="B11" s="176" t="s">
        <v>7</v>
      </c>
      <c r="C11" s="177"/>
      <c r="D11" s="61" t="s">
        <v>24</v>
      </c>
      <c r="E11" s="62" t="s">
        <v>29</v>
      </c>
      <c r="F11" s="63"/>
      <c r="G11" s="63"/>
      <c r="H11" s="63">
        <v>2</v>
      </c>
      <c r="I11" s="63">
        <v>2</v>
      </c>
      <c r="J11" s="63">
        <v>1</v>
      </c>
      <c r="K11" s="63">
        <v>2</v>
      </c>
      <c r="L11" s="63">
        <v>2</v>
      </c>
      <c r="M11" s="63">
        <v>1</v>
      </c>
      <c r="N11" s="63"/>
      <c r="O11" s="63">
        <v>2</v>
      </c>
      <c r="P11" s="63"/>
      <c r="Q11" s="63"/>
      <c r="R11" s="63">
        <v>3</v>
      </c>
      <c r="S11" s="64" t="s">
        <v>41</v>
      </c>
      <c r="T11" s="106">
        <f t="shared" si="0"/>
        <v>15</v>
      </c>
    </row>
    <row r="12" spans="1:20" s="54" customFormat="1" ht="76.15" customHeight="1">
      <c r="A12" s="60" t="s">
        <v>34</v>
      </c>
      <c r="B12" s="174" t="s">
        <v>17</v>
      </c>
      <c r="C12" s="175"/>
      <c r="D12" s="65" t="s">
        <v>79</v>
      </c>
      <c r="E12" s="66" t="s">
        <v>26</v>
      </c>
      <c r="F12" s="63"/>
      <c r="G12" s="63">
        <v>1</v>
      </c>
      <c r="H12" s="63">
        <v>2</v>
      </c>
      <c r="I12" s="63">
        <v>2</v>
      </c>
      <c r="J12" s="63">
        <v>1</v>
      </c>
      <c r="K12" s="63">
        <v>2</v>
      </c>
      <c r="L12" s="63">
        <v>2</v>
      </c>
      <c r="M12" s="63">
        <v>1</v>
      </c>
      <c r="N12" s="63"/>
      <c r="O12" s="63">
        <v>2</v>
      </c>
      <c r="P12" s="63"/>
      <c r="Q12" s="63"/>
      <c r="R12" s="63"/>
      <c r="S12" s="64" t="s">
        <v>41</v>
      </c>
      <c r="T12" s="106">
        <f t="shared" si="0"/>
        <v>13</v>
      </c>
    </row>
    <row r="13" spans="1:20" s="54" customFormat="1" ht="76.15" customHeight="1">
      <c r="A13" s="60" t="s">
        <v>21</v>
      </c>
      <c r="B13" s="176" t="s">
        <v>8</v>
      </c>
      <c r="C13" s="177"/>
      <c r="D13" s="61" t="s">
        <v>28</v>
      </c>
      <c r="E13" s="66" t="s">
        <v>32</v>
      </c>
      <c r="F13" s="63"/>
      <c r="G13" s="63"/>
      <c r="H13" s="63">
        <v>2</v>
      </c>
      <c r="I13" s="63">
        <v>2</v>
      </c>
      <c r="J13" s="63"/>
      <c r="K13" s="63">
        <v>2</v>
      </c>
      <c r="L13" s="63">
        <v>2</v>
      </c>
      <c r="M13" s="63">
        <v>1</v>
      </c>
      <c r="N13" s="63">
        <v>2</v>
      </c>
      <c r="O13" s="63">
        <v>2</v>
      </c>
      <c r="P13" s="63"/>
      <c r="Q13" s="63"/>
      <c r="R13" s="63">
        <v>1</v>
      </c>
      <c r="S13" s="64" t="s">
        <v>41</v>
      </c>
      <c r="T13" s="106">
        <f t="shared" si="0"/>
        <v>14</v>
      </c>
    </row>
    <row r="14" spans="1:20" s="54" customFormat="1" ht="76.15" customHeight="1">
      <c r="A14" s="60" t="s">
        <v>9</v>
      </c>
      <c r="B14" s="176" t="s">
        <v>10</v>
      </c>
      <c r="C14" s="177"/>
      <c r="D14" s="61" t="s">
        <v>23</v>
      </c>
      <c r="E14" s="66" t="s">
        <v>31</v>
      </c>
      <c r="F14" s="63"/>
      <c r="G14" s="63"/>
      <c r="H14" s="63">
        <v>2</v>
      </c>
      <c r="I14" s="63">
        <v>2</v>
      </c>
      <c r="J14" s="63">
        <v>1</v>
      </c>
      <c r="K14" s="63">
        <v>2</v>
      </c>
      <c r="L14" s="63">
        <v>2</v>
      </c>
      <c r="M14" s="63">
        <v>1</v>
      </c>
      <c r="N14" s="63"/>
      <c r="O14" s="63"/>
      <c r="P14" s="63"/>
      <c r="Q14" s="63"/>
      <c r="R14" s="63">
        <v>1</v>
      </c>
      <c r="S14" s="64" t="s">
        <v>41</v>
      </c>
      <c r="T14" s="106">
        <f t="shared" si="0"/>
        <v>11</v>
      </c>
    </row>
    <row r="15" spans="1:20" s="54" customFormat="1" ht="76.15" customHeight="1">
      <c r="A15" s="60" t="s">
        <v>11</v>
      </c>
      <c r="B15" s="176" t="s">
        <v>12</v>
      </c>
      <c r="C15" s="177"/>
      <c r="D15" s="61" t="s">
        <v>22</v>
      </c>
      <c r="E15" s="66" t="s">
        <v>30</v>
      </c>
      <c r="F15" s="63"/>
      <c r="G15" s="63"/>
      <c r="H15" s="63">
        <v>2</v>
      </c>
      <c r="I15" s="63">
        <v>2</v>
      </c>
      <c r="J15" s="63">
        <v>1</v>
      </c>
      <c r="K15" s="63">
        <v>1</v>
      </c>
      <c r="L15" s="63">
        <v>1</v>
      </c>
      <c r="M15" s="63">
        <v>2</v>
      </c>
      <c r="N15" s="63"/>
      <c r="O15" s="63">
        <v>5</v>
      </c>
      <c r="P15" s="63"/>
      <c r="Q15" s="63"/>
      <c r="R15" s="63"/>
      <c r="S15" s="64" t="s">
        <v>41</v>
      </c>
      <c r="T15" s="106">
        <f t="shared" si="0"/>
        <v>14</v>
      </c>
    </row>
    <row r="16" spans="1:20" s="54" customFormat="1" ht="76.15" customHeight="1">
      <c r="A16" s="60" t="s">
        <v>13</v>
      </c>
      <c r="B16" s="176" t="s">
        <v>14</v>
      </c>
      <c r="C16" s="177"/>
      <c r="D16" s="61" t="s">
        <v>22</v>
      </c>
      <c r="E16" s="66" t="s">
        <v>33</v>
      </c>
      <c r="F16" s="63"/>
      <c r="G16" s="63">
        <v>1</v>
      </c>
      <c r="H16" s="63">
        <v>1</v>
      </c>
      <c r="I16" s="63">
        <v>1</v>
      </c>
      <c r="J16" s="63">
        <v>1</v>
      </c>
      <c r="K16" s="63">
        <v>1</v>
      </c>
      <c r="L16" s="63">
        <v>1</v>
      </c>
      <c r="M16" s="63">
        <v>1</v>
      </c>
      <c r="N16" s="63">
        <v>1</v>
      </c>
      <c r="O16" s="63">
        <v>1</v>
      </c>
      <c r="P16" s="63"/>
      <c r="Q16" s="63">
        <v>1</v>
      </c>
      <c r="R16" s="63"/>
      <c r="S16" s="64" t="s">
        <v>41</v>
      </c>
      <c r="T16" s="106">
        <f t="shared" si="0"/>
        <v>10</v>
      </c>
    </row>
    <row r="17" spans="1:20" s="54" customFormat="1" ht="76.15" customHeight="1">
      <c r="A17" s="60" t="s">
        <v>64</v>
      </c>
      <c r="B17" s="176" t="s">
        <v>65</v>
      </c>
      <c r="C17" s="177"/>
      <c r="D17" s="56"/>
      <c r="E17" s="79" t="s">
        <v>83</v>
      </c>
      <c r="F17" s="63"/>
      <c r="G17" s="63"/>
      <c r="H17" s="63"/>
      <c r="I17" s="63"/>
      <c r="J17" s="63">
        <v>1</v>
      </c>
      <c r="K17" s="63"/>
      <c r="L17" s="63"/>
      <c r="M17" s="63"/>
      <c r="N17" s="63"/>
      <c r="O17" s="63"/>
      <c r="P17" s="63"/>
      <c r="Q17" s="63"/>
      <c r="R17" s="63"/>
      <c r="S17" s="64"/>
      <c r="T17" s="106">
        <f t="shared" si="0"/>
        <v>1</v>
      </c>
    </row>
    <row r="18" spans="1:20" s="54" customFormat="1" ht="76.15" customHeight="1">
      <c r="A18" s="60" t="s">
        <v>66</v>
      </c>
      <c r="B18" s="176" t="s">
        <v>65</v>
      </c>
      <c r="C18" s="177"/>
      <c r="D18" s="56"/>
      <c r="E18" s="79" t="s">
        <v>84</v>
      </c>
      <c r="F18" s="63"/>
      <c r="G18" s="63">
        <v>2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4"/>
      <c r="T18" s="106">
        <f t="shared" si="0"/>
        <v>2</v>
      </c>
    </row>
    <row r="19" spans="1:20" s="54" customFormat="1" ht="76.15" customHeight="1">
      <c r="A19" s="60" t="s">
        <v>15</v>
      </c>
      <c r="B19" s="180" t="s">
        <v>18</v>
      </c>
      <c r="C19" s="181"/>
      <c r="D19" s="56" t="s">
        <v>78</v>
      </c>
      <c r="E19" s="57" t="s">
        <v>25</v>
      </c>
      <c r="F19" s="67">
        <v>1</v>
      </c>
      <c r="G19" s="67">
        <v>1</v>
      </c>
      <c r="H19" s="67">
        <v>1</v>
      </c>
      <c r="I19" s="67">
        <v>1</v>
      </c>
      <c r="J19" s="67">
        <v>1</v>
      </c>
      <c r="K19" s="67">
        <v>1</v>
      </c>
      <c r="L19" s="67">
        <v>1</v>
      </c>
      <c r="M19" s="67">
        <v>1</v>
      </c>
      <c r="N19" s="67">
        <v>1</v>
      </c>
      <c r="O19" s="67"/>
      <c r="P19" s="67">
        <v>1</v>
      </c>
      <c r="Q19" s="67"/>
      <c r="R19" s="67">
        <v>10</v>
      </c>
      <c r="S19" s="64" t="s">
        <v>41</v>
      </c>
      <c r="T19" s="106">
        <f t="shared" si="0"/>
        <v>20</v>
      </c>
    </row>
    <row r="20" spans="1:20" s="54" customFormat="1" ht="76.15" customHeight="1" thickBot="1">
      <c r="A20" s="107" t="s">
        <v>19</v>
      </c>
      <c r="B20" s="178" t="s">
        <v>20</v>
      </c>
      <c r="C20" s="179"/>
      <c r="D20" s="108" t="s">
        <v>77</v>
      </c>
      <c r="E20" s="109" t="s">
        <v>85</v>
      </c>
      <c r="F20" s="110"/>
      <c r="G20" s="110"/>
      <c r="H20" s="110">
        <v>2</v>
      </c>
      <c r="I20" s="110">
        <v>2</v>
      </c>
      <c r="J20" s="110">
        <v>1</v>
      </c>
      <c r="K20" s="110">
        <v>2</v>
      </c>
      <c r="L20" s="110">
        <v>2</v>
      </c>
      <c r="M20" s="110">
        <v>1</v>
      </c>
      <c r="N20" s="110">
        <v>1</v>
      </c>
      <c r="O20" s="110"/>
      <c r="P20" s="110"/>
      <c r="Q20" s="110"/>
      <c r="R20" s="110"/>
      <c r="S20" s="111" t="s">
        <v>41</v>
      </c>
      <c r="T20" s="112">
        <f t="shared" si="0"/>
        <v>11</v>
      </c>
    </row>
    <row r="22" ht="12.75"/>
  </sheetData>
  <sheetProtection algorithmName="SHA-512" hashValue="iCnoWjJWyyii2fzP5RKWYMsB0NItogX5FgIFzIBLqlYnjFj2+Zp1ZRPlZhFFieLAdtXjT3UiDJOKrXwD6AHGhQ==" saltValue="nR7CF0dZ5V8M+EAh/X1DPg==" spinCount="100000" sheet="1" objects="1" scenarios="1"/>
  <mergeCells count="19">
    <mergeCell ref="N2:T2"/>
    <mergeCell ref="B7:C7"/>
    <mergeCell ref="B6:C6"/>
    <mergeCell ref="B11:C11"/>
    <mergeCell ref="B4:C4"/>
    <mergeCell ref="B9:C9"/>
    <mergeCell ref="B8:C8"/>
    <mergeCell ref="F3:Q3"/>
    <mergeCell ref="B5:C5"/>
    <mergeCell ref="B10:C10"/>
    <mergeCell ref="B12:C12"/>
    <mergeCell ref="B13:C13"/>
    <mergeCell ref="B20:C20"/>
    <mergeCell ref="B19:C19"/>
    <mergeCell ref="B15:C15"/>
    <mergeCell ref="B16:C16"/>
    <mergeCell ref="B14:C14"/>
    <mergeCell ref="B17:C17"/>
    <mergeCell ref="B18:C18"/>
  </mergeCells>
  <printOptions/>
  <pageMargins left="0.25" right="0.25" top="0.75" bottom="0.75" header="0.3" footer="0.3"/>
  <pageSetup fitToHeight="0" fitToWidth="1" horizontalDpi="600" verticalDpi="600" orientation="landscape" paperSize="8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 Martin</dc:creator>
  <cp:keywords/>
  <dc:description/>
  <cp:lastModifiedBy>Beitl Filip (Praha 12)</cp:lastModifiedBy>
  <cp:lastPrinted>2023-09-27T12:19:45Z</cp:lastPrinted>
  <dcterms:created xsi:type="dcterms:W3CDTF">2014-12-07T06:46:42Z</dcterms:created>
  <dcterms:modified xsi:type="dcterms:W3CDTF">2023-10-10T14:46:36Z</dcterms:modified>
  <cp:category/>
  <cp:version/>
  <cp:contentType/>
  <cp:contentStatus/>
</cp:coreProperties>
</file>